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3980" windowHeight="8325" tabRatio="881" activeTab="0"/>
  </bookViews>
  <sheets>
    <sheet name="Inh.verz." sheetId="1" r:id="rId1"/>
    <sheet name="Vorbemerkung" sheetId="2" r:id="rId2"/>
    <sheet name="AII2-S5-2012" sheetId="3" r:id="rId3"/>
    <sheet name="AII2-S6_2012" sheetId="4" r:id="rId4"/>
    <sheet name="AII2-S7_2012" sheetId="5" r:id="rId5"/>
    <sheet name="AII2-S8_2012" sheetId="6" r:id="rId6"/>
    <sheet name="AII2-S9-2012" sheetId="7" r:id="rId7"/>
    <sheet name="AII2-S10-2012" sheetId="8" r:id="rId8"/>
    <sheet name="AII2-S11-2012 " sheetId="9" r:id="rId9"/>
  </sheets>
  <definedNames>
    <definedName name="_xlnm.Print_Area" localSheetId="7">'AII2-S10-2012'!$A$1:$N$88</definedName>
    <definedName name="_xlnm.Print_Area" localSheetId="2">'AII2-S5-2012'!$A$1:$N$96</definedName>
    <definedName name="_xlnm.Print_Area" localSheetId="3">'AII2-S6_2012'!$A$1:$Q$80</definedName>
    <definedName name="_xlnm.Print_Area" localSheetId="4">'AII2-S7_2012'!$A$1:$P$124</definedName>
    <definedName name="_xlnm.Print_Area" localSheetId="5">'AII2-S8_2012'!$A$1:$Q$73</definedName>
    <definedName name="_xlnm.Print_Area" localSheetId="6">'AII2-S9-2012'!$A$1:$N$89</definedName>
    <definedName name="_xlnm.Print_Area" localSheetId="0">'Inh.verz.'!$A$1:$D$34</definedName>
    <definedName name="_xlnm.Print_Area" localSheetId="1">'Vorbemerkung'!$A$1:$A$24</definedName>
  </definedNames>
  <calcPr fullCalcOnLoad="1"/>
</workbook>
</file>

<file path=xl/sharedStrings.xml><?xml version="1.0" encoding="utf-8"?>
<sst xmlns="http://schemas.openxmlformats.org/spreadsheetml/2006/main" count="595" uniqueCount="314">
  <si>
    <t>Inhaltsverzeichnis</t>
  </si>
  <si>
    <t>Gerichtliche Ehelösungen in Bayern seit 1900</t>
  </si>
  <si>
    <t>Eheschließungen und Ehelösungen in Bayern seit 1950</t>
  </si>
  <si>
    <t>Tabellen</t>
  </si>
  <si>
    <t>Geschiedene Ehen in Bayern seit 1950 nach der Ehedauer</t>
  </si>
  <si>
    <t>Vorbemerkung</t>
  </si>
  <si>
    <t>1.</t>
  </si>
  <si>
    <t>2.</t>
  </si>
  <si>
    <t>3.</t>
  </si>
  <si>
    <t>4.</t>
  </si>
  <si>
    <t>5.</t>
  </si>
  <si>
    <t>6.</t>
  </si>
  <si>
    <t>7.</t>
  </si>
  <si>
    <t>8.</t>
  </si>
  <si>
    <t>9.</t>
  </si>
  <si>
    <t>10.</t>
  </si>
  <si>
    <t>Geschiedene Ehen in Bayern seit 1950 nach der Kinderzahl</t>
  </si>
  <si>
    <t>1. Gerichtliche Ehelösungen in Bayern seit 1900</t>
  </si>
  <si>
    <t>- Jeweiliger Gebietsstand, jedoch bis 1939 ohne Pfalz -</t>
  </si>
  <si>
    <t>Jahr</t>
  </si>
  <si>
    <t>Gerichtliche Ehelösungen</t>
  </si>
  <si>
    <t>insgesamt</t>
  </si>
  <si>
    <t>davon durch</t>
  </si>
  <si>
    <t>Scheidung der Ehe</t>
  </si>
  <si>
    <t xml:space="preserve">Aufhebung der Ehe </t>
  </si>
  <si>
    <t>Feststellung der                                    Nichtigkeit der Ehe</t>
  </si>
  <si>
    <t xml:space="preserve">Anzahl </t>
  </si>
  <si>
    <t>%</t>
  </si>
  <si>
    <t>Anzahl</t>
  </si>
  <si>
    <t>1900</t>
  </si>
  <si>
    <t>•</t>
  </si>
  <si>
    <t>1910</t>
  </si>
  <si>
    <t>1920</t>
  </si>
  <si>
    <t>1930</t>
  </si>
  <si>
    <t>1950</t>
  </si>
  <si>
    <t>1960</t>
  </si>
  <si>
    <t>1970</t>
  </si>
  <si>
    <t>1975</t>
  </si>
  <si>
    <t>1980</t>
  </si>
  <si>
    <t>1985</t>
  </si>
  <si>
    <t>1986</t>
  </si>
  <si>
    <t>1987</t>
  </si>
  <si>
    <t>1988</t>
  </si>
  <si>
    <t>1989</t>
  </si>
  <si>
    <t>1990</t>
  </si>
  <si>
    <t>1995</t>
  </si>
  <si>
    <t>1996</t>
  </si>
  <si>
    <t>1997</t>
  </si>
  <si>
    <t>1998</t>
  </si>
  <si>
    <t>1999</t>
  </si>
  <si>
    <t>2000</t>
  </si>
  <si>
    <t>2001</t>
  </si>
  <si>
    <t>2002</t>
  </si>
  <si>
    <t>2003</t>
  </si>
  <si>
    <t>2004</t>
  </si>
  <si>
    <t>2005</t>
  </si>
  <si>
    <t>2006</t>
  </si>
  <si>
    <t>2007</t>
  </si>
  <si>
    <t>2008</t>
  </si>
  <si>
    <t xml:space="preserve">2009 *)  </t>
  </si>
  <si>
    <t>2010</t>
  </si>
  <si>
    <t>2. Eheschließungen und Ehelösungen in Bayern seit 1950</t>
  </si>
  <si>
    <t>- Jeweiliger Gebietsstand -</t>
  </si>
  <si>
    <r>
      <t>Gelöste Ehen</t>
    </r>
    <r>
      <rPr>
        <vertAlign val="superscript"/>
        <sz val="6"/>
        <rFont val="Jahrbuch"/>
        <family val="2"/>
      </rPr>
      <t xml:space="preserve"> ¹)  </t>
    </r>
  </si>
  <si>
    <t>Ge-                         schlossene                                  Ehen</t>
  </si>
  <si>
    <t>Überschuss                         der Ehe-                     schließungen                         bzw der Ehe-                                lösungen (-)</t>
  </si>
  <si>
    <t>davon</t>
  </si>
  <si>
    <t>durch Tod</t>
  </si>
  <si>
    <t>durch Scheidung</t>
  </si>
  <si>
    <r>
      <t>%</t>
    </r>
    <r>
      <rPr>
        <vertAlign val="superscript"/>
        <sz val="6"/>
        <rFont val="Jahrbuch"/>
        <family val="2"/>
      </rPr>
      <t xml:space="preserve"> 2)</t>
    </r>
  </si>
  <si>
    <r>
      <rPr>
        <vertAlign val="superscript"/>
        <sz val="6"/>
        <rFont val="Jahrbuch"/>
        <family val="2"/>
      </rPr>
      <t>1)</t>
    </r>
    <r>
      <rPr>
        <sz val="6"/>
        <rFont val="Jahrbuch"/>
        <family val="0"/>
      </rPr>
      <t xml:space="preserve">  Ohne gelöste Ehen durch Aufhebung bzw. Feststellung der Nichtigkeit. -</t>
    </r>
    <r>
      <rPr>
        <vertAlign val="superscript"/>
        <sz val="6"/>
        <rFont val="Jahrbuch"/>
        <family val="2"/>
      </rPr>
      <t xml:space="preserve"> 2)</t>
    </r>
    <r>
      <rPr>
        <sz val="6"/>
        <rFont val="Jahrbuch"/>
        <family val="0"/>
      </rPr>
      <t xml:space="preserve">  % der gelösten Ehen.</t>
    </r>
  </si>
  <si>
    <t>*) „Im Zusammenhang mit der vollständigen Neufassung der Anordnung über die Erhebung von statistischen Daten in Familiensachen zum 01. September 2009 im Zuge des FGG-Reformgesetzes und der Umstellung des Geschäftsstellenautomationssystems bei den meldenden Berichtsstellen ist in der Ehelösungsstatistik für das Jahr 2009 in Bayern von einer Untererfassung von schätzungsweise 1 900 Fällen auszugehen.“</t>
  </si>
  <si>
    <t>Alter von
… Jahren</t>
  </si>
  <si>
    <t>Geschiedene Männer</t>
  </si>
  <si>
    <t>Geschiedene Frauen</t>
  </si>
  <si>
    <t>2009 *)</t>
  </si>
  <si>
    <t xml:space="preserve">      unter</t>
  </si>
  <si>
    <t>20</t>
  </si>
  <si>
    <t xml:space="preserve">bis unter </t>
  </si>
  <si>
    <t>25</t>
  </si>
  <si>
    <t>bis unter</t>
  </si>
  <si>
    <t>30</t>
  </si>
  <si>
    <t>35</t>
  </si>
  <si>
    <t>40</t>
  </si>
  <si>
    <t>50</t>
  </si>
  <si>
    <t>60</t>
  </si>
  <si>
    <t>und mehr</t>
  </si>
  <si>
    <t>Insgesamt</t>
  </si>
  <si>
    <r>
      <t xml:space="preserve">   Alter der geschiedenen Männer in Jahren </t>
    </r>
    <r>
      <rPr>
        <vertAlign val="superscript"/>
        <sz val="6"/>
        <rFont val="Arial"/>
        <family val="2"/>
      </rPr>
      <t>1)</t>
    </r>
  </si>
  <si>
    <r>
      <t xml:space="preserve">Alter der geschiedenen Frauen in Jahren </t>
    </r>
    <r>
      <rPr>
        <vertAlign val="superscript"/>
        <sz val="6"/>
        <rFont val="Arial"/>
        <family val="2"/>
      </rPr>
      <t xml:space="preserve">1)  </t>
    </r>
    <r>
      <rPr>
        <sz val="6"/>
        <rFont val="Arial"/>
        <family val="2"/>
      </rPr>
      <t xml:space="preserve">   </t>
    </r>
  </si>
  <si>
    <t>unter 20</t>
  </si>
  <si>
    <t>60                                     oder                                         mehr</t>
  </si>
  <si>
    <t>Altersunterschied</t>
  </si>
  <si>
    <t>der Ehepartner</t>
  </si>
  <si>
    <t>Frau älter</t>
  </si>
  <si>
    <t xml:space="preserve"> davon um</t>
  </si>
  <si>
    <t/>
  </si>
  <si>
    <t>und mehr Jahre</t>
  </si>
  <si>
    <t>bis 15 Jahre</t>
  </si>
  <si>
    <t>Jahre</t>
  </si>
  <si>
    <t>gleichaltrig</t>
  </si>
  <si>
    <t>Mann älter</t>
  </si>
  <si>
    <t>davon um</t>
  </si>
  <si>
    <t>__________</t>
  </si>
  <si>
    <r>
      <t>1)</t>
    </r>
    <r>
      <rPr>
        <sz val="6"/>
        <rFont val="Jahrbuch"/>
        <family val="2"/>
      </rPr>
      <t xml:space="preserve"> Alter = Berichtsjahr - Geburtsjahr.</t>
    </r>
  </si>
  <si>
    <t>6. Geschiedene Ehen in Bayern seit 1950 nach der Kinderzahl</t>
  </si>
  <si>
    <t>Geschiedene Ehen</t>
  </si>
  <si>
    <t>minderjährige Kinder aus geschiedenen Ehen</t>
  </si>
  <si>
    <t>ins-         gesamt</t>
  </si>
  <si>
    <t>davon mit</t>
  </si>
  <si>
    <t>davon aus geschiedenen Ehen mit</t>
  </si>
  <si>
    <t>keinem</t>
  </si>
  <si>
    <t>5 oder mehr</t>
  </si>
  <si>
    <t>je 1000             Scheidungen</t>
  </si>
  <si>
    <t>minderjährigen Kind (ern)</t>
  </si>
  <si>
    <t>7. Geschiedene Ehen in Bayern seit 1950 nach der Ehedauer</t>
  </si>
  <si>
    <t>Ehedauer in Jahren</t>
  </si>
  <si>
    <t>unter 5</t>
  </si>
  <si>
    <t>5 bis                           unter 10</t>
  </si>
  <si>
    <t>10 bis                                 unter 15</t>
  </si>
  <si>
    <t>15 bis                                                 unter 20</t>
  </si>
  <si>
    <t>20 bis                    unter 25</t>
  </si>
  <si>
    <t>25 oder mehr</t>
  </si>
  <si>
    <t>Ehe-                             dauer                                    in                                            Jahren</t>
  </si>
  <si>
    <r>
      <t xml:space="preserve">davon </t>
    </r>
    <r>
      <rPr>
        <sz val="6"/>
        <rFont val="Arial"/>
        <family val="2"/>
      </rPr>
      <t>geschieden nach</t>
    </r>
  </si>
  <si>
    <t>§ 1565 Abs. 1 + 2 BGB</t>
  </si>
  <si>
    <t>§ 1565 Abs. 1 BGB</t>
  </si>
  <si>
    <t>§ 1565 Abs. 1 + 1566 Abs. 2 BGB</t>
  </si>
  <si>
    <t>anderen Vorschriften</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</si>
  <si>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</si>
  <si>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</si>
  <si>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</si>
  <si>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</si>
  <si>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</si>
  <si>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</si>
  <si>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</si>
  <si>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</si>
  <si>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</si>
  <si>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</si>
  <si>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</si>
  <si>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</si>
  <si>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</si>
  <si>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</si>
  <si>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</si>
  <si>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</si>
  <si>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</si>
  <si>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17</t>
  </si>
  <si>
    <t>18</t>
  </si>
  <si>
    <t>19</t>
  </si>
  <si>
    <t>21</t>
  </si>
  <si>
    <t>22</t>
  </si>
  <si>
    <t>23</t>
  </si>
  <si>
    <t>24</t>
  </si>
  <si>
    <t xml:space="preserve">25 und mehr </t>
  </si>
  <si>
    <t>Gesetzliche Grundlage der Ehescheidung</t>
  </si>
  <si>
    <t>Geschiedene                                Ehen</t>
  </si>
  <si>
    <t>Das Verfahren wurde beantragt</t>
  </si>
  <si>
    <t>vom Mann</t>
  </si>
  <si>
    <t>von der Frau</t>
  </si>
  <si>
    <t>von beiden                            Ehepartnern</t>
  </si>
  <si>
    <t>ohne</t>
  </si>
  <si>
    <t>mit</t>
  </si>
  <si>
    <t xml:space="preserve">ohne </t>
  </si>
  <si>
    <t>Zustimmung der Frau</t>
  </si>
  <si>
    <t>Zustimmung des Mannes</t>
  </si>
  <si>
    <t>§ 1565 Abs. 1 BGB in Verbindung mit § 1565 Abs. 2 BGB</t>
  </si>
  <si>
    <t>§ 1565 Abs. 1 BGB in Verbindung mit § 1566 Abs. 2 BGB</t>
  </si>
  <si>
    <t>andere Vorschriften</t>
  </si>
  <si>
    <t>Gebiet</t>
  </si>
  <si>
    <t>Eheschließungen</t>
  </si>
  <si>
    <t>Oberbayern</t>
  </si>
  <si>
    <t>Kreisfreie Städte</t>
  </si>
  <si>
    <t>Ingolstadt</t>
  </si>
  <si>
    <t>München</t>
  </si>
  <si>
    <t>Rosenheim</t>
  </si>
  <si>
    <t>Zusammen</t>
  </si>
  <si>
    <t>Landkreise</t>
  </si>
  <si>
    <t>Altötting</t>
  </si>
  <si>
    <t>Berchtesgadener  Land</t>
  </si>
  <si>
    <t>Bad Tölz - Wolfratshausen</t>
  </si>
  <si>
    <t>Dachau</t>
  </si>
  <si>
    <t>Ebersberg</t>
  </si>
  <si>
    <t>Eichstätt</t>
  </si>
  <si>
    <t>Erding</t>
  </si>
  <si>
    <t>Freising</t>
  </si>
  <si>
    <t>Fürstenfeldbruck</t>
  </si>
  <si>
    <t>Garmisch - Partenkirchen</t>
  </si>
  <si>
    <t>Landsberg am Lech</t>
  </si>
  <si>
    <t>Miesbach</t>
  </si>
  <si>
    <t>Mühldorf a.Inn</t>
  </si>
  <si>
    <t>Neuburg - Schrobenhausen</t>
  </si>
  <si>
    <t>Pfaffenhofen a.d.Ilm</t>
  </si>
  <si>
    <t>Starnberg</t>
  </si>
  <si>
    <t>Traunstein</t>
  </si>
  <si>
    <t>Weilheim - Schongau</t>
  </si>
  <si>
    <t>Niederbayern</t>
  </si>
  <si>
    <t>Landshut</t>
  </si>
  <si>
    <t>Passau</t>
  </si>
  <si>
    <t>Straubing</t>
  </si>
  <si>
    <t>Deggendorf</t>
  </si>
  <si>
    <t>Freyung - Grafenau</t>
  </si>
  <si>
    <t>Kelheim</t>
  </si>
  <si>
    <t>Regen</t>
  </si>
  <si>
    <t>Rottal - Inn</t>
  </si>
  <si>
    <t>Straubing - Bogen</t>
  </si>
  <si>
    <t>Dingolfing - Landau</t>
  </si>
  <si>
    <t>Oberpfalz</t>
  </si>
  <si>
    <t>Amberg</t>
  </si>
  <si>
    <t>Regensburg</t>
  </si>
  <si>
    <t>Weiden i.d.OPf.</t>
  </si>
  <si>
    <t>noch:  Oberpfalz</t>
  </si>
  <si>
    <t>Amberg - Sulzbach</t>
  </si>
  <si>
    <t>Cham</t>
  </si>
  <si>
    <t>Neumarkt i.d.OPf.</t>
  </si>
  <si>
    <t>Neustadt a.d.Waldnaab</t>
  </si>
  <si>
    <t>Schwandorf</t>
  </si>
  <si>
    <t>Tirschenreuth</t>
  </si>
  <si>
    <t>Oberfranken</t>
  </si>
  <si>
    <t>Bamberg</t>
  </si>
  <si>
    <t>Bayreuth</t>
  </si>
  <si>
    <t>Coburg</t>
  </si>
  <si>
    <t>Hof</t>
  </si>
  <si>
    <t>Forchheim</t>
  </si>
  <si>
    <t>Kronach</t>
  </si>
  <si>
    <t>Kulmbach</t>
  </si>
  <si>
    <t>Lichtenfels</t>
  </si>
  <si>
    <t>Wunsiedel i.Fichtelgebirge</t>
  </si>
  <si>
    <t>Mittelfranken</t>
  </si>
  <si>
    <t>Ansbach</t>
  </si>
  <si>
    <t>Erlangen</t>
  </si>
  <si>
    <t>Fürth</t>
  </si>
  <si>
    <t>Nürnberg</t>
  </si>
  <si>
    <t>Schwabach</t>
  </si>
  <si>
    <t>Erlangen - Höchstadt</t>
  </si>
  <si>
    <t>Nürnberger Land</t>
  </si>
  <si>
    <t>Neustadt a.d.Aisch -</t>
  </si>
  <si>
    <t>Bad Windsheim</t>
  </si>
  <si>
    <t>Roth</t>
  </si>
  <si>
    <t>Weißenburg - Gunzenhausen</t>
  </si>
  <si>
    <r>
      <t>1)</t>
    </r>
    <r>
      <rPr>
        <sz val="6"/>
        <rFont val="Jahrbuch"/>
        <family val="2"/>
      </rPr>
      <t xml:space="preserve"> Auf 1 000 der durchschnittlichen Bevölkerung</t>
    </r>
  </si>
  <si>
    <t>Unterfranken</t>
  </si>
  <si>
    <t>Aschaffenburg</t>
  </si>
  <si>
    <t>Schweinfurt</t>
  </si>
  <si>
    <t>Würzburg</t>
  </si>
  <si>
    <t>Bad Kissingen</t>
  </si>
  <si>
    <t xml:space="preserve">Rhön - Grabfeld </t>
  </si>
  <si>
    <t>Haßberge</t>
  </si>
  <si>
    <t>Kitzingen</t>
  </si>
  <si>
    <t>Miltenberg</t>
  </si>
  <si>
    <t>Main - Spessart</t>
  </si>
  <si>
    <t>Schwaben</t>
  </si>
  <si>
    <t>Augsburg</t>
  </si>
  <si>
    <t>Kaufbeuren</t>
  </si>
  <si>
    <t>Kempten (Allgäu)</t>
  </si>
  <si>
    <t>Memmingen</t>
  </si>
  <si>
    <t>Aichach - Friedberg</t>
  </si>
  <si>
    <t>Dillingen a.d.Donau</t>
  </si>
  <si>
    <t>Günzburg</t>
  </si>
  <si>
    <t>Neu - Ulm</t>
  </si>
  <si>
    <t>Lindau (Bodensee)</t>
  </si>
  <si>
    <t>Ostallgäu</t>
  </si>
  <si>
    <t>Unterallgäu</t>
  </si>
  <si>
    <t>Donau - Ries</t>
  </si>
  <si>
    <t>Oberallgäu</t>
  </si>
  <si>
    <t>Bayern</t>
  </si>
  <si>
    <t xml:space="preserve">   Großstädte</t>
  </si>
  <si>
    <t xml:space="preserve">   übrige kreisfreie Städte</t>
  </si>
  <si>
    <t xml:space="preserve">   Landkreise</t>
  </si>
  <si>
    <t xml:space="preserve">   Oberbayern</t>
  </si>
  <si>
    <t xml:space="preserve">   Niederbayern</t>
  </si>
  <si>
    <t xml:space="preserve">   Oberpfalz</t>
  </si>
  <si>
    <t xml:space="preserve">   Oberfranken</t>
  </si>
  <si>
    <t xml:space="preserve">   Mittelfranken</t>
  </si>
  <si>
    <t xml:space="preserve">   Unterfranken</t>
  </si>
  <si>
    <t xml:space="preserve">   Schwaben</t>
  </si>
  <si>
    <r>
      <t xml:space="preserve"> </t>
    </r>
    <r>
      <rPr>
        <vertAlign val="superscript"/>
        <sz val="6"/>
        <rFont val="Jahrbuch"/>
        <family val="2"/>
      </rPr>
      <t>1)</t>
    </r>
    <r>
      <rPr>
        <sz val="6"/>
        <rFont val="Jahrbuch"/>
        <family val="2"/>
      </rPr>
      <t xml:space="preserve"> Auf 1 000 der durchschnittlichen Bevölkerung</t>
    </r>
  </si>
  <si>
    <t>Großstädte: München, Nürnberg, Augsburg, Würzburg, Regensburg, Ingolstadt, Fürth, Erlangen</t>
  </si>
  <si>
    <t>Urteile in Ehesachen werden seit dem 1. Juli 1977 nach dem neuen Eherecht erlassen, das durch das erste Gesetz zur Reform des Ehe- und Familienrechts (1. EheRG) vom 14. Juni 1976 (BGBI I S. 1421) eingeführt wurde. Der nachstehende Auszug aus dem Bürgerlichen Gesetzbuch entspricht diesem Gesetz.</t>
  </si>
  <si>
    <t>§ 1565</t>
  </si>
  <si>
    <t>1) Eine Ehe kann geschieden werden, wenn sie gescheitert ist. Die Ehe ist gescheitert, wenn die Lebensgemeinschaft der Ehegatten nicht mehr besteht und nicht erwartet werden kann, dass die  Ehegatten sie wieder herstellen.</t>
  </si>
  <si>
    <t>2) Leben die Ehegatten noch nicht ein Jahr getrennt, so kann die Ehe nur geschieden werden, wenn die Fortsetzung der Ehe für den Antragsteller aus Gründen, die in der Person des anderen Ehegatten liegen, eine unzumutbare Härte darstellen würde.</t>
  </si>
  <si>
    <t>§ 1566</t>
  </si>
  <si>
    <t>1) Es wird unwiderlegbar vermutet, dass eine Ehe gescheitert ist, wenn die Ehegatten seit einem Jahr getrennt leben und beide Ehegatten die Scheidung beantragen oder der Antragsgegner der Scheidung zustimmt.</t>
  </si>
  <si>
    <t>2) Es wird unwiderlegbar vermutet, daß die Ehe gescheitert ist, wenn die Ehegatten seit drei Jahren getrennt leben.</t>
  </si>
  <si>
    <t>§ 1567</t>
  </si>
  <si>
    <t>1) Die Ehegatten leben getrennt, wenn zwischen ihnen keine häusliche Gemeinschaft besteht und ein Ehegatte sie erkennbar nicht herstellen will, weil er die eheliche Lebensgemeinschaft ablehnt. Die häusliche Gemeinschaft besteht auch dann nicht mehr, wenn die Ehegatten innerhalb der ehelichen Wohnung getrennt leben.</t>
  </si>
  <si>
    <t>2) Ein Zusammenleben über kürzere Zeit, das der Versöhnung der Ehegatten dienen soll, unterbricht oder hemmt die in § 1566 bestimmten Fristen nicht.</t>
  </si>
  <si>
    <t>§ 1568</t>
  </si>
  <si>
    <t>1) Die Ehe soll nicht geschieden werden, obwohl sie gescheitert ist, wenn und solange die Aufrechterhaltung der Ehe im Interesse der aus der Ehe hervorgegangenen minderjährigen Kinder aus besonderen Gründen ausnahmsweise notwendig ist oder wenn und solange die Scheidung für den Antragsgegner, der sie ablehnt, auf Grund außergewöhnlicher Umstände eine so schwere Härte darstellen würde, dass die Aufrechterhaltung der Ehe auch unter Berücksichtigung der Belange des Antragstellers ausnahmsweise geboten erscheint.</t>
  </si>
  <si>
    <t>2) Absatz 1 ist nicht anzuwenden, wenn die Ehegatten länger als fünf Jahre getrennt leben.</t>
  </si>
  <si>
    <t>2011</t>
  </si>
  <si>
    <t>Geschiedene Ehen in Bayern seit 2010 nach dem Alter der Geschiedenen</t>
  </si>
  <si>
    <t>Geschiedene Ehen in Bayern 2012 nach dem Alter der Ehepartner</t>
  </si>
  <si>
    <t xml:space="preserve">Geschiedene Ehen in Bayern seit 2010 nach dem Altersunterschied  
der Ehepartner                            </t>
  </si>
  <si>
    <t xml:space="preserve">Geschiedene Ehen in Bayern seit 2010 nach der Ehedauer und der 
gesetzlichen Grundlage                        </t>
  </si>
  <si>
    <t xml:space="preserve">Geschiedene Ehen in Bayern seit 2010 nach der gesetzlichen Grundlage und  
dem Antragsteller           </t>
  </si>
  <si>
    <t>Eheschließungen und geschiedene Ehen in Bayern seit 2010 nach Kreisen</t>
  </si>
  <si>
    <t>Ehescheidungshäufigkeit 2012 in den kreisfreien Städten und Landkreisen Bayerns</t>
  </si>
  <si>
    <t>2012</t>
  </si>
  <si>
    <r>
      <t>3. Geschiedene Ehen in Bayern seit 2010</t>
    </r>
    <r>
      <rPr>
        <b/>
        <sz val="8"/>
        <rFont val="Arial"/>
        <family val="2"/>
      </rPr>
      <t xml:space="preserve"> nach dem Alter der Geschiedenen</t>
    </r>
  </si>
  <si>
    <t>4. Geschiedene Ehen in Bayern 2012 nach dem Alter der Ehepartner</t>
  </si>
  <si>
    <r>
      <t>5. Geschiedene Ehen in Bayern seit 2010</t>
    </r>
    <r>
      <rPr>
        <b/>
        <sz val="8"/>
        <rFont val="Arial"/>
        <family val="2"/>
      </rPr>
      <t xml:space="preserve"> nach dem Altersunterschied der Ehepartner</t>
    </r>
  </si>
  <si>
    <r>
      <t>8. Geschiedene Ehen in Bayern seit 2010</t>
    </r>
    <r>
      <rPr>
        <b/>
        <sz val="8"/>
        <rFont val="Arial"/>
        <family val="2"/>
      </rPr>
      <t xml:space="preserve"> nach der Ehedauer und der gesetzlichen Grundlage</t>
    </r>
  </si>
  <si>
    <r>
      <t>9. Geschiedene Ehen in Bayern seit 2010</t>
    </r>
    <r>
      <rPr>
        <b/>
        <sz val="8"/>
        <rFont val="Arial"/>
        <family val="2"/>
      </rPr>
      <t xml:space="preserve"> nach der gesetzlichen Grundlage und dem Antragsteller</t>
    </r>
  </si>
  <si>
    <r>
      <t>noch 10. Eheschließungen und geschiedene Ehen in Bayern seit 2010</t>
    </r>
    <r>
      <rPr>
        <b/>
        <sz val="8"/>
        <rFont val="Arial"/>
        <family val="2"/>
      </rPr>
      <t xml:space="preserve"> nach Kreisen</t>
    </r>
  </si>
  <si>
    <t>Abb. 1</t>
  </si>
  <si>
    <t>10. Eheschließungen und  geschiedene Ehen in Bayern seit 2010 nach Kreisen</t>
  </si>
  <si>
    <r>
      <t xml:space="preserve">auf 1 000 </t>
    </r>
    <r>
      <rPr>
        <vertAlign val="superscript"/>
        <sz val="6"/>
        <rFont val="Jahrbuch"/>
        <family val="2"/>
      </rPr>
      <t xml:space="preserve">1) </t>
    </r>
  </si>
  <si>
    <r>
      <t xml:space="preserve">auf 1 000 </t>
    </r>
    <r>
      <rPr>
        <vertAlign val="superscript"/>
        <sz val="6"/>
        <rFont val="Jahrbuch"/>
        <family val="2"/>
      </rPr>
      <t>1)</t>
    </r>
  </si>
  <si>
    <t>noch 10. Eheschließungen und geschiedene Ehen in Bayern seit 2010 nach Kreisen</t>
  </si>
  <si>
    <r>
      <t xml:space="preserve"> auf 1 000 </t>
    </r>
    <r>
      <rPr>
        <vertAlign val="superscript"/>
        <sz val="6"/>
        <rFont val="Jahrbuch"/>
        <family val="2"/>
      </rPr>
      <t>1)</t>
    </r>
  </si>
  <si>
    <r>
      <t>1)</t>
    </r>
    <r>
      <rPr>
        <sz val="6"/>
        <rFont val="Jahrbuch"/>
        <family val="2"/>
      </rPr>
      <t xml:space="preserve">   Auf 1 000 der durchschnittlichen Bevölkerung</t>
    </r>
  </si>
  <si>
    <t>Ehescheidungen                      insgesamt</t>
  </si>
  <si>
    <t xml:space="preserve">      unter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</si>
</sst>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0.0\ \ ;@\ \ "/>
    <numFmt numFmtId="167" formatCode="##\ ##0\ \ \ \ "/>
    <numFmt numFmtId="168" formatCode="0.0"/>
    <numFmt numFmtId="169" formatCode="##\ ##0\ \ "/>
    <numFmt numFmtId="170" formatCode="##.0\ \ "/>
    <numFmt numFmtId="171" formatCode="##\ \ "/>
    <numFmt numFmtId="172" formatCode="0.0\ \ "/>
    <numFmt numFmtId="173" formatCode="##0\ \ "/>
    <numFmt numFmtId="174" formatCode="#0.0\ \ "/>
    <numFmt numFmtId="175" formatCode="##\ ##0\ ;\-##\ ##0\ ;\-\ \ ;@"/>
    <numFmt numFmtId="176" formatCode="#0.0\ \ \ \ "/>
    <numFmt numFmtId="177" formatCode="##\ ##0\ \ \ "/>
    <numFmt numFmtId="178" formatCode="\ ##\ ##0\ \ \ "/>
    <numFmt numFmtId="179" formatCode="#0\ ##0\ \ \ "/>
    <numFmt numFmtId="180" formatCode="\ #\ ##0\ \ \ "/>
    <numFmt numFmtId="181" formatCode="#.0\ \ "/>
    <numFmt numFmtId="182" formatCode=";;;@\ *."/>
    <numFmt numFmtId="183" formatCode="#\ ##0"/>
    <numFmt numFmtId="184" formatCode="##\ ##0\ ;\-##\ ##0\ \ ;\-\ \ "/>
    <numFmt numFmtId="185" formatCode="##\ ##0\ ;\-##\ ##0\ \ ;\-\ \ \ "/>
    <numFmt numFmtId="186" formatCode="##\ ##0\ \ \ ;\-##\ ##0\ \ ;\-\ \ \ "/>
    <numFmt numFmtId="187" formatCode="#\ ##0\ \ \ "/>
    <numFmt numFmtId="188" formatCode="#\ ##0\ \ "/>
    <numFmt numFmtId="189" formatCode="##.0\ \ \ "/>
    <numFmt numFmtId="190" formatCode="##0\ \ \ "/>
    <numFmt numFmtId="191" formatCode="##\ ##0\ \ ;\-##\ ##0\ \ ;\-\ \ "/>
    <numFmt numFmtId="192" formatCode="0.0\ "/>
    <numFmt numFmtId="193" formatCode="##\ ##0\ "/>
    <numFmt numFmtId="194" formatCode="0.0\ \ \ \ "/>
    <numFmt numFmtId="195" formatCode="@\ "/>
    <numFmt numFmtId="196" formatCode="0.0\ \ \ "/>
    <numFmt numFmtId="197" formatCode="0\ \ "/>
    <numFmt numFmtId="198" formatCode="#\ ###\ ##0\ \ ;\-\ #\ ###\ ##0\ \ ;\–\ \ "/>
    <numFmt numFmtId="199" formatCode="#\ ###\ ##0.0\ \ ;\-\ #\ ###\ ##0.0\ \ ;\–\ \ "/>
    <numFmt numFmtId="200" formatCode="#\ ###\ ##0.00\ \ ;\-\ #\ ###\ ##0.00\ \ ;\–\ \ "/>
    <numFmt numFmtId="201" formatCode="#\ ###\ ##0.0#\r\ ;\-\ #\ ###\ ##0.0#\r\ ;\–\ \ ;@"/>
    <numFmt numFmtId="202" formatCode="#\ ###\ ##0\r\ ;\-\ #\ ###\ ##0\r\ ;\–\ \ ;@"/>
    <numFmt numFmtId="203" formatCode="\•\ \ ;\•\ \ ;\•\ \ ;\•\ \ "/>
    <numFmt numFmtId="204" formatCode="#\ ###\ ##0.0#&quot;s&quot;;\-\ #\ ###\ ##0.0#&quot;s&quot;;\–\ \ ;@"/>
    <numFmt numFmtId="205" formatCode="#\ ###\ ##0&quot;s&quot;;\-\ #\ ###\ ##0&quot;s&quot;;\–\ \ ;@"/>
    <numFmt numFmtId="206" formatCode="#\ ###\ ##0,,\ \ ;\-\ #\ ###\ ##0,,\ \ ;\–\ \ "/>
    <numFmt numFmtId="207" formatCode="#\ ###\ ##0,\ \ ;\-\ #\ ###\ ##0,\ \ ;\–\ \ "/>
    <numFmt numFmtId="208" formatCode="&quot;Fehler-positive Zahl&quot;;&quot;Fehler-negative Zahl&quot;;&quot;Fehler-Nullwert&quot;;&quot;Fehler-Text&quot;"/>
    <numFmt numFmtId="209" formatCode="\(#\ ###\ ##0.0#\)\ ;\(\-\ #\ ###\ ##0.0#\)\ ;&quot;/  &quot;;@"/>
    <numFmt numFmtId="210" formatCode="\(#\ ###\ ##0\)\ ;\(\-\ #\ ###\ ##0\)\ ;&quot;/  &quot;;@"/>
    <numFmt numFmtId="211" formatCode="\x\ \ ;\x\ \ ;\x\ \ ;@"/>
    <numFmt numFmtId="212" formatCode="#\ ###\ ##0.0#\p;\-\ #\ ###\ ##0.0#\p;\–\ \ ;@"/>
    <numFmt numFmtId="213" formatCode="#\ ###\ ##0\p;\-\ #\ ###\ ##0\p;\–\ \ ;@"/>
  </numFmts>
  <fonts count="77">
    <font>
      <sz val="10"/>
      <name val="Arial"/>
      <family val="0"/>
    </font>
    <font>
      <sz val="11"/>
      <color indexed="8"/>
      <name val="Calibri"/>
      <family val="2"/>
    </font>
    <font>
      <sz val="11"/>
      <color indexed="8"/>
      <name val="Arial"/>
      <family val="2"/>
    </font>
    <font>
      <b/>
      <sz val="10"/>
      <name val="Arial"/>
      <family val="2"/>
    </font>
    <font>
      <sz val="10"/>
      <name val="Times New Roman"/>
      <family val="1"/>
    </font>
    <font>
      <b/>
      <sz val="8"/>
      <name val="Arial"/>
      <family val="2"/>
    </font>
    <font>
      <sz val="6"/>
      <name val="Arial"/>
      <family val="2"/>
    </font>
    <font>
      <sz val="6"/>
      <name val="Jahrbuch"/>
      <family val="0"/>
    </font>
    <font>
      <sz val="8"/>
      <name val="Arial"/>
      <family val="2"/>
    </font>
    <font>
      <i/>
      <sz val="6"/>
      <name val="Arial"/>
      <family val="2"/>
    </font>
    <font>
      <vertAlign val="superscript"/>
      <sz val="6"/>
      <name val="Jahrbuch"/>
      <family val="2"/>
    </font>
    <font>
      <sz val="6"/>
      <color indexed="53"/>
      <name val="Arial"/>
      <family val="2"/>
    </font>
    <font>
      <sz val="6"/>
      <name val="Times New Roman"/>
      <family val="1"/>
    </font>
    <font>
      <b/>
      <sz val="6"/>
      <name val="Arial"/>
      <family val="2"/>
    </font>
    <font>
      <b/>
      <i/>
      <sz val="6"/>
      <name val="Arial"/>
      <family val="2"/>
    </font>
    <font>
      <sz val="7"/>
      <name val="Arial"/>
      <family val="2"/>
    </font>
    <font>
      <b/>
      <sz val="7"/>
      <name val="Arial"/>
      <family val="2"/>
    </font>
    <font>
      <b/>
      <sz val="7"/>
      <color indexed="17"/>
      <name val="Arial"/>
      <family val="2"/>
    </font>
    <font>
      <sz val="9"/>
      <name val="Times New Roman"/>
      <family val="1"/>
    </font>
    <font>
      <vertAlign val="superscript"/>
      <sz val="6"/>
      <name val="Arial"/>
      <family val="2"/>
    </font>
    <font>
      <sz val="6"/>
      <color indexed="17"/>
      <name val="Arial"/>
      <family val="2"/>
    </font>
    <font>
      <b/>
      <i/>
      <sz val="7"/>
      <name val="Arial"/>
      <family val="2"/>
    </font>
    <font>
      <i/>
      <sz val="7"/>
      <name val="Arial"/>
      <family val="2"/>
    </font>
    <font>
      <sz val="6"/>
      <color indexed="12"/>
      <name val="Arial"/>
      <family val="2"/>
    </font>
    <font>
      <sz val="6"/>
      <color indexed="8"/>
      <name val="Arial"/>
      <family val="2"/>
    </font>
    <font>
      <b/>
      <sz val="10"/>
      <name val="Times New Roman"/>
      <family val="1"/>
    </font>
    <font>
      <sz val="7"/>
      <name val="Times New Roman"/>
      <family val="1"/>
    </font>
    <font>
      <b/>
      <sz val="7"/>
      <name val="Times New Roman"/>
      <family val="1"/>
    </font>
    <font>
      <sz val="7"/>
      <color indexed="17"/>
      <name val="Arial"/>
      <family val="2"/>
    </font>
    <font>
      <sz val="6"/>
      <color indexed="10"/>
      <name val="Arial"/>
      <family val="2"/>
    </font>
    <font>
      <sz val="16"/>
      <name val="Arial"/>
      <family val="2"/>
    </font>
    <font>
      <sz val="6"/>
      <color indexed="30"/>
      <name val="Arial"/>
      <family val="2"/>
    </font>
    <font>
      <sz val="10"/>
      <name val="Swis721 BT"/>
      <family val="0"/>
    </font>
    <font>
      <b/>
      <sz val="12"/>
      <name val="Arial"/>
      <family val="2"/>
    </font>
    <font>
      <i/>
      <sz val="6"/>
      <name val="Jahrbuch"/>
      <family val="2"/>
    </font>
    <font>
      <b/>
      <sz val="10"/>
      <name val="Jahrbuch"/>
      <family val="2"/>
    </font>
    <font>
      <b/>
      <sz val="8"/>
      <name val="Jahrbuch"/>
      <family val="2"/>
    </font>
    <font>
      <b/>
      <sz val="9"/>
      <name val="Jahrbuch"/>
      <family val="2"/>
    </font>
    <font>
      <i/>
      <sz val="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6"/>
      <color rgb="FFFF0000"/>
      <name val="Arial"/>
      <family val="2"/>
    </font>
    <font>
      <sz val="6"/>
      <color rgb="FF0070C0"/>
      <name val="Arial"/>
      <family val="2"/>
    </font>
    <font>
      <i/>
      <sz val="6"/>
      <color theme="1"/>
      <name val="Arial"/>
      <family val="2"/>
    </font>
    <font>
      <sz val="6"/>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style="thin"/>
      <top style="thin"/>
      <bottom style="thin"/>
    </border>
    <border>
      <left/>
      <right style="thin"/>
      <top/>
      <bottom/>
    </border>
    <border>
      <left style="thin"/>
      <right/>
      <top/>
      <bottom/>
    </border>
    <border>
      <left/>
      <right style="thin"/>
      <top/>
      <bottom style="thin"/>
    </border>
    <border>
      <left/>
      <right style="thin"/>
      <top style="thin"/>
      <bottom/>
    </border>
    <border>
      <left/>
      <right/>
      <top style="thin"/>
      <bottom/>
    </border>
    <border>
      <left/>
      <right/>
      <top/>
      <bottom style="thin"/>
    </border>
    <border>
      <left style="thin"/>
      <right style="thin"/>
      <top/>
      <bottom style="thin"/>
    </border>
    <border>
      <left style="thin"/>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8" fontId="7" fillId="0" borderId="0">
      <alignment vertical="center"/>
      <protection/>
    </xf>
    <xf numFmtId="198" fontId="7" fillId="0" borderId="0">
      <alignment vertical="center"/>
      <protection/>
    </xf>
    <xf numFmtId="199" fontId="7" fillId="0" borderId="0">
      <alignment vertical="center"/>
      <protection/>
    </xf>
    <xf numFmtId="199" fontId="7" fillId="0" borderId="0">
      <alignment vertical="center"/>
      <protection/>
    </xf>
    <xf numFmtId="200" fontId="7" fillId="0" borderId="0">
      <alignment vertical="center"/>
      <protection/>
    </xf>
    <xf numFmtId="200" fontId="7" fillId="0" borderId="0">
      <alignment vertical="center"/>
      <protection/>
    </xf>
    <xf numFmtId="198" fontId="34" fillId="0" borderId="0">
      <alignment vertical="center"/>
      <protection/>
    </xf>
    <xf numFmtId="199" fontId="34" fillId="0" borderId="0">
      <alignment vertical="center"/>
      <protection/>
    </xf>
    <xf numFmtId="200" fontId="34"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201" fontId="7" fillId="0" borderId="0">
      <alignment vertical="center"/>
      <protection/>
    </xf>
    <xf numFmtId="201" fontId="7" fillId="0" borderId="0">
      <alignment vertical="center"/>
      <protection/>
    </xf>
    <xf numFmtId="202" fontId="7" fillId="0" borderId="0">
      <alignment vertical="center"/>
      <protection/>
    </xf>
    <xf numFmtId="202" fontId="7" fillId="0" borderId="0">
      <alignment vertical="center"/>
      <protection/>
    </xf>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203" fontId="7" fillId="0" borderId="0">
      <alignment horizontal="right" vertical="center"/>
      <protection/>
    </xf>
    <xf numFmtId="203" fontId="7" fillId="0" borderId="0">
      <alignment horizontal="right" vertical="center"/>
      <protection/>
    </xf>
    <xf numFmtId="204" fontId="7" fillId="0" borderId="0">
      <alignment vertical="center"/>
      <protection/>
    </xf>
    <xf numFmtId="204" fontId="7" fillId="0" borderId="0">
      <alignment vertical="center"/>
      <protection/>
    </xf>
    <xf numFmtId="205" fontId="7" fillId="0" borderId="0">
      <alignment vertical="center"/>
      <protection/>
    </xf>
    <xf numFmtId="205" fontId="7" fillId="0" borderId="0">
      <alignment vertical="center"/>
      <protection/>
    </xf>
    <xf numFmtId="0" fontId="62" fillId="28" borderId="0" applyNumberFormat="0" applyBorder="0" applyAlignment="0" applyProtection="0"/>
    <xf numFmtId="206" fontId="7" fillId="0" borderId="0">
      <alignment vertical="center"/>
      <protection/>
    </xf>
    <xf numFmtId="206" fontId="7" fillId="0" borderId="0">
      <alignment vertical="center"/>
      <protection/>
    </xf>
    <xf numFmtId="207" fontId="7" fillId="0" borderId="0">
      <alignment vertical="center"/>
      <protection/>
    </xf>
    <xf numFmtId="207" fontId="7"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8" fontId="7" fillId="0" borderId="0">
      <alignment vertical="center"/>
      <protection/>
    </xf>
    <xf numFmtId="208" fontId="7" fillId="0" borderId="0">
      <alignment vertical="center"/>
      <protection/>
    </xf>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lignment/>
      <protection/>
    </xf>
    <xf numFmtId="0" fontId="4"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4" fillId="0" borderId="0">
      <alignment/>
      <protection/>
    </xf>
    <xf numFmtId="0" fontId="65" fillId="0" borderId="0">
      <alignment/>
      <protection/>
    </xf>
    <xf numFmtId="0" fontId="65" fillId="0" borderId="0">
      <alignment/>
      <protection/>
    </xf>
    <xf numFmtId="0" fontId="4" fillId="0" borderId="0">
      <alignment/>
      <protection/>
    </xf>
    <xf numFmtId="0" fontId="65" fillId="0" borderId="0">
      <alignment/>
      <protection/>
    </xf>
    <xf numFmtId="0" fontId="4" fillId="0" borderId="0">
      <alignment/>
      <protection/>
    </xf>
    <xf numFmtId="0" fontId="4" fillId="0" borderId="0">
      <alignment/>
      <protection/>
    </xf>
    <xf numFmtId="0" fontId="4" fillId="0" borderId="0">
      <alignment/>
      <protection/>
    </xf>
    <xf numFmtId="0" fontId="55" fillId="0" borderId="0">
      <alignment/>
      <protection/>
    </xf>
    <xf numFmtId="0" fontId="4" fillId="0" borderId="0">
      <alignment/>
      <protection/>
    </xf>
    <xf numFmtId="0" fontId="55" fillId="0" borderId="0">
      <alignment/>
      <protection/>
    </xf>
    <xf numFmtId="0" fontId="4" fillId="0" borderId="0">
      <alignment/>
      <protection/>
    </xf>
    <xf numFmtId="0" fontId="6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209" fontId="7" fillId="0" borderId="0">
      <alignment vertical="center"/>
      <protection/>
    </xf>
    <xf numFmtId="209" fontId="7" fillId="0" borderId="0">
      <alignment vertical="center"/>
      <protection/>
    </xf>
    <xf numFmtId="210" fontId="7" fillId="0" borderId="0">
      <alignment vertical="center"/>
      <protection/>
    </xf>
    <xf numFmtId="210" fontId="7" fillId="0" borderId="0">
      <alignment vertical="center"/>
      <protection/>
    </xf>
    <xf numFmtId="211" fontId="7" fillId="0" borderId="0">
      <alignment vertical="center"/>
      <protection/>
    </xf>
    <xf numFmtId="211" fontId="7" fillId="0" borderId="0">
      <alignment vertical="center"/>
      <protection/>
    </xf>
    <xf numFmtId="182" fontId="7" fillId="0" borderId="0">
      <alignment vertical="center"/>
      <protection/>
    </xf>
    <xf numFmtId="182" fontId="7" fillId="0" borderId="0">
      <alignment vertical="center"/>
      <protection/>
    </xf>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1" fontId="35" fillId="0" borderId="0">
      <alignment vertical="center"/>
      <protection/>
    </xf>
    <xf numFmtId="1" fontId="36" fillId="0" borderId="0">
      <alignment vertical="center"/>
      <protection/>
    </xf>
    <xf numFmtId="1" fontId="37" fillId="0" borderId="0">
      <alignment vertical="center"/>
      <protection/>
    </xf>
    <xf numFmtId="0" fontId="70" fillId="0" borderId="8" applyNumberFormat="0" applyFill="0" applyAlignment="0" applyProtection="0"/>
    <xf numFmtId="212" fontId="7" fillId="0" borderId="0">
      <alignment vertical="center"/>
      <protection/>
    </xf>
    <xf numFmtId="212" fontId="7" fillId="0" borderId="0">
      <alignment vertical="center"/>
      <protection/>
    </xf>
    <xf numFmtId="213" fontId="7" fillId="0" borderId="0">
      <alignment vertical="center"/>
      <protection/>
    </xf>
    <xf numFmtId="213" fontId="7"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625">
    <xf numFmtId="0" fontId="0" fillId="0" borderId="0" xfId="0" applyAlignment="1">
      <alignment/>
    </xf>
    <xf numFmtId="0" fontId="5" fillId="0" borderId="0" xfId="80" applyFont="1" applyAlignment="1">
      <alignment horizontal="center" vertical="center"/>
      <protection/>
    </xf>
    <xf numFmtId="0" fontId="5" fillId="0" borderId="0" xfId="80" applyFont="1" applyAlignment="1">
      <alignment vertical="center"/>
      <protection/>
    </xf>
    <xf numFmtId="0" fontId="4" fillId="0" borderId="0" xfId="80" applyAlignment="1">
      <alignment vertical="center"/>
      <protection/>
    </xf>
    <xf numFmtId="0" fontId="6" fillId="0" borderId="0" xfId="80" applyFont="1" applyAlignment="1">
      <alignment vertical="center"/>
      <protection/>
    </xf>
    <xf numFmtId="0" fontId="6" fillId="0" borderId="10" xfId="80" applyFont="1" applyBorder="1" applyAlignment="1">
      <alignment horizontal="center" vertical="center"/>
      <protection/>
    </xf>
    <xf numFmtId="0" fontId="6" fillId="0" borderId="0" xfId="80" applyFont="1" applyFill="1" applyAlignment="1">
      <alignment vertical="center"/>
      <protection/>
    </xf>
    <xf numFmtId="0" fontId="6" fillId="0" borderId="11" xfId="80" applyFont="1" applyBorder="1" applyAlignment="1">
      <alignment horizontal="centerContinuous" vertical="center"/>
      <protection/>
    </xf>
    <xf numFmtId="0" fontId="6" fillId="0" borderId="12" xfId="80" applyFont="1" applyBorder="1" applyAlignment="1">
      <alignment horizontal="centerContinuous" vertical="center"/>
      <protection/>
    </xf>
    <xf numFmtId="0" fontId="6" fillId="0" borderId="12" xfId="80" applyFont="1" applyBorder="1" applyAlignment="1">
      <alignment horizontal="center" vertical="center"/>
      <protection/>
    </xf>
    <xf numFmtId="0" fontId="4" fillId="0" borderId="0" xfId="80" applyBorder="1" applyAlignment="1">
      <alignment vertical="center"/>
      <protection/>
    </xf>
    <xf numFmtId="0" fontId="4" fillId="0" borderId="13" xfId="80" applyBorder="1" applyAlignment="1">
      <alignment vertical="center"/>
      <protection/>
    </xf>
    <xf numFmtId="165" fontId="7" fillId="0" borderId="0" xfId="80" applyNumberFormat="1" applyFont="1" applyFill="1" applyBorder="1" applyAlignment="1" quotePrefix="1">
      <alignment horizontal="left" vertical="center"/>
      <protection/>
    </xf>
    <xf numFmtId="0" fontId="6" fillId="0" borderId="13" xfId="80" applyFont="1" applyBorder="1" applyAlignment="1">
      <alignment vertical="center"/>
      <protection/>
    </xf>
    <xf numFmtId="166" fontId="7" fillId="0" borderId="0" xfId="80" applyNumberFormat="1" applyFont="1" applyAlignment="1">
      <alignment horizontal="right" vertical="center"/>
      <protection/>
    </xf>
    <xf numFmtId="166" fontId="7" fillId="0" borderId="0" xfId="80" applyNumberFormat="1" applyFont="1" applyFill="1" applyAlignment="1">
      <alignment horizontal="right" vertical="center"/>
      <protection/>
    </xf>
    <xf numFmtId="167" fontId="6" fillId="0" borderId="0" xfId="80" applyNumberFormat="1" applyFont="1" applyAlignment="1">
      <alignment vertical="center"/>
      <protection/>
    </xf>
    <xf numFmtId="168" fontId="8" fillId="0" borderId="0" xfId="80" applyNumberFormat="1" applyFont="1" applyFill="1" applyAlignment="1">
      <alignment horizontal="center" vertical="center"/>
      <protection/>
    </xf>
    <xf numFmtId="169" fontId="6" fillId="0" borderId="0" xfId="80" applyNumberFormat="1" applyFont="1" applyAlignment="1">
      <alignment vertical="center"/>
      <protection/>
    </xf>
    <xf numFmtId="169" fontId="9" fillId="0" borderId="0" xfId="80" applyNumberFormat="1" applyFont="1" applyFill="1" applyAlignment="1">
      <alignment vertical="center"/>
      <protection/>
    </xf>
    <xf numFmtId="169" fontId="9" fillId="0" borderId="0" xfId="80" applyNumberFormat="1" applyFont="1" applyAlignment="1">
      <alignment vertical="center"/>
      <protection/>
    </xf>
    <xf numFmtId="170" fontId="9" fillId="0" borderId="0" xfId="80" applyNumberFormat="1" applyFont="1" applyAlignment="1">
      <alignment vertical="center"/>
      <protection/>
    </xf>
    <xf numFmtId="171" fontId="6" fillId="0" borderId="0" xfId="80" applyNumberFormat="1" applyFont="1" applyAlignment="1">
      <alignment vertical="center"/>
      <protection/>
    </xf>
    <xf numFmtId="172" fontId="9" fillId="0" borderId="0" xfId="80" applyNumberFormat="1" applyFont="1" applyFill="1" applyAlignment="1">
      <alignment vertical="center"/>
      <protection/>
    </xf>
    <xf numFmtId="172" fontId="9" fillId="0" borderId="0" xfId="80" applyNumberFormat="1" applyFont="1" applyAlignment="1">
      <alignment vertical="center"/>
      <protection/>
    </xf>
    <xf numFmtId="173" fontId="9" fillId="0" borderId="0" xfId="80" applyNumberFormat="1" applyFont="1" applyAlignment="1">
      <alignment vertical="center"/>
      <protection/>
    </xf>
    <xf numFmtId="174" fontId="9" fillId="0" borderId="0" xfId="80" applyNumberFormat="1" applyFont="1" applyAlignment="1">
      <alignment vertical="center"/>
      <protection/>
    </xf>
    <xf numFmtId="0" fontId="4" fillId="0" borderId="13" xfId="80" applyBorder="1">
      <alignment/>
      <protection/>
    </xf>
    <xf numFmtId="0" fontId="4" fillId="0" borderId="0" xfId="80" applyBorder="1">
      <alignment/>
      <protection/>
    </xf>
    <xf numFmtId="169" fontId="6" fillId="0" borderId="14" xfId="80" applyNumberFormat="1" applyFont="1" applyBorder="1" applyAlignment="1">
      <alignment vertical="center"/>
      <protection/>
    </xf>
    <xf numFmtId="175" fontId="6" fillId="0" borderId="0" xfId="80" applyNumberFormat="1" applyFont="1" applyAlignment="1">
      <alignment vertical="center"/>
      <protection/>
    </xf>
    <xf numFmtId="0" fontId="4" fillId="0" borderId="0" xfId="80">
      <alignment/>
      <protection/>
    </xf>
    <xf numFmtId="169" fontId="9" fillId="0" borderId="0" xfId="80" applyNumberFormat="1" applyFont="1" applyBorder="1" applyAlignment="1">
      <alignment vertical="center"/>
      <protection/>
    </xf>
    <xf numFmtId="174" fontId="9" fillId="0" borderId="0" xfId="80" applyNumberFormat="1" applyFont="1" applyBorder="1" applyAlignment="1">
      <alignment vertical="center"/>
      <protection/>
    </xf>
    <xf numFmtId="169" fontId="6" fillId="0" borderId="0" xfId="80" applyNumberFormat="1" applyFont="1" applyBorder="1" applyAlignment="1">
      <alignment vertical="center"/>
      <protection/>
    </xf>
    <xf numFmtId="167" fontId="6" fillId="0" borderId="0" xfId="80" applyNumberFormat="1" applyFont="1" applyFill="1" applyBorder="1" applyAlignment="1">
      <alignment vertical="center"/>
      <protection/>
    </xf>
    <xf numFmtId="169" fontId="6" fillId="0" borderId="0" xfId="80" applyNumberFormat="1" applyFont="1" applyFill="1" applyBorder="1" applyAlignment="1">
      <alignment vertical="center"/>
      <protection/>
    </xf>
    <xf numFmtId="165" fontId="7" fillId="0" borderId="0" xfId="80" applyNumberFormat="1" applyFont="1" applyFill="1" applyBorder="1" applyAlignment="1">
      <alignment horizontal="left" vertical="center"/>
      <protection/>
    </xf>
    <xf numFmtId="169" fontId="9" fillId="0" borderId="0" xfId="80" applyNumberFormat="1" applyFont="1" applyFill="1" applyBorder="1" applyAlignment="1">
      <alignment vertical="center"/>
      <protection/>
    </xf>
    <xf numFmtId="174" fontId="9" fillId="0" borderId="0" xfId="80" applyNumberFormat="1" applyFont="1" applyFill="1" applyBorder="1" applyAlignment="1">
      <alignment vertical="center"/>
      <protection/>
    </xf>
    <xf numFmtId="165" fontId="7" fillId="0" borderId="0" xfId="80" applyNumberFormat="1" applyFont="1" applyFill="1" applyBorder="1" applyAlignment="1">
      <alignment horizontal="left" vertical="center"/>
      <protection/>
    </xf>
    <xf numFmtId="165" fontId="6" fillId="0" borderId="0" xfId="80" applyNumberFormat="1" applyFont="1" applyAlignment="1">
      <alignment vertical="center"/>
      <protection/>
    </xf>
    <xf numFmtId="176" fontId="9" fillId="0" borderId="0" xfId="80" applyNumberFormat="1" applyFont="1" applyBorder="1" applyAlignment="1">
      <alignment vertical="center"/>
      <protection/>
    </xf>
    <xf numFmtId="165" fontId="6" fillId="0" borderId="0" xfId="80" applyNumberFormat="1" applyFont="1" applyAlignment="1" quotePrefix="1">
      <alignment vertical="center"/>
      <protection/>
    </xf>
    <xf numFmtId="177" fontId="6" fillId="0" borderId="0" xfId="80" applyNumberFormat="1" applyFont="1" applyAlignment="1">
      <alignment vertical="center"/>
      <protection/>
    </xf>
    <xf numFmtId="178" fontId="6" fillId="0" borderId="0" xfId="80" applyNumberFormat="1" applyFont="1" applyAlignment="1">
      <alignment vertical="center"/>
      <protection/>
    </xf>
    <xf numFmtId="0" fontId="0" fillId="0" borderId="0" xfId="80" applyFont="1" applyAlignment="1">
      <alignment vertical="center"/>
      <protection/>
    </xf>
    <xf numFmtId="180" fontId="6" fillId="0" borderId="0" xfId="80" applyNumberFormat="1" applyFont="1" applyAlignment="1">
      <alignment vertical="center"/>
      <protection/>
    </xf>
    <xf numFmtId="165" fontId="6" fillId="0" borderId="0" xfId="80" applyNumberFormat="1" applyFont="1" applyAlignment="1">
      <alignment vertical="center"/>
      <protection/>
    </xf>
    <xf numFmtId="167" fontId="6" fillId="0" borderId="0" xfId="80" applyNumberFormat="1" applyFont="1" applyFill="1" applyAlignment="1">
      <alignment vertical="center"/>
      <protection/>
    </xf>
    <xf numFmtId="177" fontId="6" fillId="0" borderId="0" xfId="80" applyNumberFormat="1" applyFont="1" applyFill="1" applyAlignment="1">
      <alignment vertical="center"/>
      <protection/>
    </xf>
    <xf numFmtId="181" fontId="9" fillId="0" borderId="0" xfId="80" applyNumberFormat="1" applyFont="1" applyFill="1" applyBorder="1" applyAlignment="1">
      <alignment vertical="center"/>
      <protection/>
    </xf>
    <xf numFmtId="177" fontId="11" fillId="0" borderId="0" xfId="80" applyNumberFormat="1" applyFont="1" applyFill="1" applyBorder="1" applyAlignment="1">
      <alignment vertical="center"/>
      <protection/>
    </xf>
    <xf numFmtId="0" fontId="4" fillId="0" borderId="0" xfId="80" applyFill="1" applyAlignment="1">
      <alignment vertical="center"/>
      <protection/>
    </xf>
    <xf numFmtId="0" fontId="7" fillId="0" borderId="0" xfId="80" applyFont="1" applyAlignment="1">
      <alignment vertical="center"/>
      <protection/>
    </xf>
    <xf numFmtId="0" fontId="5" fillId="0" borderId="0" xfId="80" applyFont="1" applyFill="1" applyAlignment="1">
      <alignment vertical="center"/>
      <protection/>
    </xf>
    <xf numFmtId="0" fontId="6" fillId="0" borderId="0" xfId="80" applyFont="1" applyFill="1" applyBorder="1" applyAlignment="1">
      <alignment vertical="center"/>
      <protection/>
    </xf>
    <xf numFmtId="0" fontId="6" fillId="0" borderId="0" xfId="80" applyFont="1" applyFill="1" applyAlignment="1">
      <alignment vertical="center"/>
      <protection/>
    </xf>
    <xf numFmtId="0" fontId="6" fillId="0" borderId="0" xfId="80" applyFont="1" applyFill="1" applyBorder="1" applyAlignment="1">
      <alignment vertical="center"/>
      <protection/>
    </xf>
    <xf numFmtId="0" fontId="6" fillId="0" borderId="0" xfId="80" applyFont="1" applyFill="1" applyBorder="1" applyAlignment="1">
      <alignment horizontal="right" vertical="center"/>
      <protection/>
    </xf>
    <xf numFmtId="0" fontId="6" fillId="0" borderId="15" xfId="80" applyFont="1" applyFill="1" applyBorder="1" applyAlignment="1">
      <alignment horizontal="center" vertical="center"/>
      <protection/>
    </xf>
    <xf numFmtId="183" fontId="6" fillId="0" borderId="0" xfId="80" applyNumberFormat="1" applyFont="1" applyFill="1" applyBorder="1" applyAlignment="1">
      <alignment vertical="center"/>
      <protection/>
    </xf>
    <xf numFmtId="0" fontId="4" fillId="0" borderId="0" xfId="80" applyFill="1" applyBorder="1" applyAlignment="1">
      <alignment vertical="center"/>
      <protection/>
    </xf>
    <xf numFmtId="165" fontId="6" fillId="0" borderId="0" xfId="80" applyNumberFormat="1" applyFont="1" applyFill="1" applyAlignment="1" quotePrefix="1">
      <alignment horizontal="centerContinuous" vertical="center"/>
      <protection/>
    </xf>
    <xf numFmtId="165" fontId="6" fillId="0" borderId="0" xfId="80" applyNumberFormat="1" applyFont="1" applyFill="1" applyAlignment="1">
      <alignment horizontal="centerContinuous" vertical="center"/>
      <protection/>
    </xf>
    <xf numFmtId="0" fontId="6" fillId="0" borderId="13" xfId="80" applyFont="1" applyFill="1" applyBorder="1" applyAlignment="1">
      <alignment vertical="center"/>
      <protection/>
    </xf>
    <xf numFmtId="0" fontId="6" fillId="0" borderId="0" xfId="80" applyFont="1" applyFill="1" applyBorder="1" applyAlignment="1">
      <alignment horizontal="right" vertical="center"/>
      <protection/>
    </xf>
    <xf numFmtId="0" fontId="6" fillId="0" borderId="0" xfId="80" applyFont="1" applyFill="1" applyAlignment="1">
      <alignment horizontal="right" vertical="center"/>
      <protection/>
    </xf>
    <xf numFmtId="0" fontId="15" fillId="0" borderId="0" xfId="80" applyFont="1" applyFill="1" applyAlignment="1">
      <alignment vertical="center"/>
      <protection/>
    </xf>
    <xf numFmtId="0" fontId="16" fillId="0" borderId="0" xfId="80" applyFont="1" applyFill="1" applyAlignment="1">
      <alignment vertical="center"/>
      <protection/>
    </xf>
    <xf numFmtId="0" fontId="16" fillId="0" borderId="0" xfId="80" applyFont="1" applyFill="1" applyBorder="1" applyAlignment="1">
      <alignment vertical="center"/>
      <protection/>
    </xf>
    <xf numFmtId="169" fontId="17" fillId="0" borderId="0" xfId="80" applyNumberFormat="1" applyFont="1" applyFill="1">
      <alignment/>
      <protection/>
    </xf>
    <xf numFmtId="174" fontId="9" fillId="0" borderId="0" xfId="80" applyNumberFormat="1" applyFont="1" applyFill="1" applyBorder="1">
      <alignment/>
      <protection/>
    </xf>
    <xf numFmtId="0" fontId="15" fillId="0" borderId="0" xfId="80" applyFont="1" applyFill="1" applyBorder="1" applyAlignment="1">
      <alignment vertical="center"/>
      <protection/>
    </xf>
    <xf numFmtId="0" fontId="15" fillId="0" borderId="0" xfId="80" applyFont="1" applyFill="1" applyBorder="1" applyAlignment="1">
      <alignment vertical="center"/>
      <protection/>
    </xf>
    <xf numFmtId="164" fontId="6" fillId="0" borderId="0" xfId="80" applyNumberFormat="1" applyFont="1" applyFill="1" applyAlignment="1">
      <alignment vertical="center"/>
      <protection/>
    </xf>
    <xf numFmtId="169" fontId="6" fillId="0" borderId="0" xfId="80" applyNumberFormat="1" applyFont="1" applyFill="1" applyAlignment="1">
      <alignment vertical="center"/>
      <protection/>
    </xf>
    <xf numFmtId="0" fontId="5" fillId="0" borderId="0" xfId="80" applyFont="1" applyFill="1" applyBorder="1" applyAlignment="1">
      <alignment vertical="center"/>
      <protection/>
    </xf>
    <xf numFmtId="49" fontId="18" fillId="0" borderId="0" xfId="81" applyNumberFormat="1" applyFont="1" applyFill="1" applyBorder="1" applyAlignment="1">
      <alignment horizontal="center" vertical="center" wrapText="1"/>
      <protection/>
    </xf>
    <xf numFmtId="0" fontId="9" fillId="0" borderId="0" xfId="80" applyFont="1" applyFill="1" applyAlignment="1">
      <alignment vertical="center"/>
      <protection/>
    </xf>
    <xf numFmtId="174" fontId="6" fillId="0" borderId="0" xfId="80" applyNumberFormat="1" applyFont="1" applyFill="1" applyAlignment="1">
      <alignment vertical="center"/>
      <protection/>
    </xf>
    <xf numFmtId="169" fontId="15" fillId="0" borderId="0" xfId="80" applyNumberFormat="1" applyFont="1" applyFill="1" applyAlignment="1">
      <alignment vertical="center"/>
      <protection/>
    </xf>
    <xf numFmtId="0" fontId="6" fillId="0" borderId="16" xfId="80" applyFont="1" applyFill="1" applyBorder="1" applyAlignment="1">
      <alignment vertical="center"/>
      <protection/>
    </xf>
    <xf numFmtId="173" fontId="6" fillId="0" borderId="0" xfId="80" applyNumberFormat="1" applyFont="1" applyFill="1" applyAlignment="1">
      <alignment vertical="center"/>
      <protection/>
    </xf>
    <xf numFmtId="170" fontId="6" fillId="0" borderId="0" xfId="80" applyNumberFormat="1" applyFont="1" applyFill="1" applyAlignment="1">
      <alignment vertical="center"/>
      <protection/>
    </xf>
    <xf numFmtId="0" fontId="6" fillId="0" borderId="15" xfId="80" applyFont="1" applyFill="1" applyBorder="1" applyAlignment="1">
      <alignment horizontal="centerContinuous" vertical="center"/>
      <protection/>
    </xf>
    <xf numFmtId="0" fontId="6" fillId="0" borderId="12" xfId="80" applyFont="1" applyFill="1" applyBorder="1" applyAlignment="1">
      <alignment horizontal="centerContinuous" vertical="center"/>
      <protection/>
    </xf>
    <xf numFmtId="49" fontId="18" fillId="0" borderId="0" xfId="81" applyNumberFormat="1" applyFont="1" applyFill="1" applyBorder="1" applyAlignment="1">
      <alignment horizontal="left" vertical="center" wrapText="1"/>
      <protection/>
    </xf>
    <xf numFmtId="0" fontId="6" fillId="0" borderId="15" xfId="80" applyFont="1" applyFill="1" applyBorder="1" applyAlignment="1">
      <alignment vertical="center"/>
      <protection/>
    </xf>
    <xf numFmtId="185" fontId="6" fillId="0" borderId="0" xfId="80" applyNumberFormat="1" applyFont="1" applyFill="1">
      <alignment/>
      <protection/>
    </xf>
    <xf numFmtId="187" fontId="6" fillId="0" borderId="0" xfId="80" applyNumberFormat="1" applyFont="1" applyFill="1" applyAlignment="1">
      <alignment vertical="center"/>
      <protection/>
    </xf>
    <xf numFmtId="188" fontId="20" fillId="0" borderId="0" xfId="80" applyNumberFormat="1" applyFont="1" applyFill="1" applyBorder="1" applyAlignment="1">
      <alignment vertical="center"/>
      <protection/>
    </xf>
    <xf numFmtId="188" fontId="73" fillId="0" borderId="0" xfId="80" applyNumberFormat="1" applyFont="1" applyFill="1" applyBorder="1" applyAlignment="1">
      <alignment vertical="center"/>
      <protection/>
    </xf>
    <xf numFmtId="188" fontId="6" fillId="0" borderId="0" xfId="80" applyNumberFormat="1" applyFont="1" applyFill="1" applyBorder="1" applyAlignment="1">
      <alignment vertical="center"/>
      <protection/>
    </xf>
    <xf numFmtId="183" fontId="74" fillId="0" borderId="0" xfId="80" applyNumberFormat="1" applyFont="1" applyFill="1" applyBorder="1" applyAlignment="1">
      <alignment horizontal="right" vertical="center" wrapText="1"/>
      <protection/>
    </xf>
    <xf numFmtId="0" fontId="6" fillId="0" borderId="0" xfId="80" applyFont="1" applyFill="1" applyAlignment="1">
      <alignment horizontal="centerContinuous" vertical="center"/>
      <protection/>
    </xf>
    <xf numFmtId="189" fontId="6" fillId="0" borderId="0" xfId="80" applyNumberFormat="1" applyFont="1" applyFill="1" applyAlignment="1">
      <alignment vertical="center"/>
      <protection/>
    </xf>
    <xf numFmtId="187" fontId="15" fillId="0" borderId="0" xfId="80" applyNumberFormat="1" applyFont="1" applyFill="1" applyAlignment="1">
      <alignment vertical="center"/>
      <protection/>
    </xf>
    <xf numFmtId="190" fontId="15" fillId="0" borderId="0" xfId="80" applyNumberFormat="1" applyFont="1" applyFill="1" applyAlignment="1">
      <alignment vertical="center"/>
      <protection/>
    </xf>
    <xf numFmtId="174" fontId="15" fillId="0" borderId="0" xfId="80" applyNumberFormat="1" applyFont="1" applyFill="1" applyAlignment="1">
      <alignment vertical="center"/>
      <protection/>
    </xf>
    <xf numFmtId="183" fontId="13" fillId="0" borderId="0" xfId="81" applyNumberFormat="1" applyFont="1" applyFill="1" applyBorder="1" applyAlignment="1">
      <alignment horizontal="right" vertical="center" wrapText="1"/>
      <protection/>
    </xf>
    <xf numFmtId="188" fontId="6" fillId="0" borderId="0" xfId="80" applyNumberFormat="1" applyFont="1" applyFill="1" applyAlignment="1">
      <alignment vertical="center"/>
      <protection/>
    </xf>
    <xf numFmtId="0" fontId="6" fillId="0" borderId="17" xfId="80" applyFont="1" applyFill="1" applyBorder="1" applyAlignment="1">
      <alignment horizontal="centerContinuous" vertical="center"/>
      <protection/>
    </xf>
    <xf numFmtId="0" fontId="6" fillId="0" borderId="16" xfId="80" applyFont="1" applyFill="1" applyBorder="1" applyAlignment="1">
      <alignment horizontal="centerContinuous" vertical="center"/>
      <protection/>
    </xf>
    <xf numFmtId="0" fontId="6" fillId="0" borderId="18" xfId="80" applyFont="1" applyFill="1" applyBorder="1" applyAlignment="1">
      <alignment horizontal="centerContinuous" vertical="center"/>
      <protection/>
    </xf>
    <xf numFmtId="172" fontId="6" fillId="0" borderId="0" xfId="80" applyNumberFormat="1" applyFont="1" applyFill="1" applyAlignment="1">
      <alignment vertical="center"/>
      <protection/>
    </xf>
    <xf numFmtId="188" fontId="16" fillId="0" borderId="0" xfId="80" applyNumberFormat="1" applyFont="1" applyFill="1" applyAlignment="1">
      <alignment vertical="center"/>
      <protection/>
    </xf>
    <xf numFmtId="0" fontId="10" fillId="0" borderId="0" xfId="80" applyFont="1" applyFill="1" applyAlignment="1">
      <alignment vertical="center"/>
      <protection/>
    </xf>
    <xf numFmtId="0" fontId="7" fillId="0" borderId="0" xfId="80" applyFont="1" applyFill="1" applyAlignment="1">
      <alignment vertical="center"/>
      <protection/>
    </xf>
    <xf numFmtId="0" fontId="7" fillId="0" borderId="0" xfId="80" applyFont="1" applyFill="1" applyAlignment="1">
      <alignment vertical="center"/>
      <protection/>
    </xf>
    <xf numFmtId="0" fontId="4" fillId="0" borderId="0" xfId="80" applyFill="1">
      <alignment/>
      <protection/>
    </xf>
    <xf numFmtId="0" fontId="5" fillId="0" borderId="0" xfId="80" applyFont="1" applyAlignment="1">
      <alignment horizontal="centerContinuous" vertical="center"/>
      <protection/>
    </xf>
    <xf numFmtId="169" fontId="5" fillId="0" borderId="0" xfId="80" applyNumberFormat="1" applyFont="1" applyAlignment="1">
      <alignment horizontal="centerContinuous" vertical="center"/>
      <protection/>
    </xf>
    <xf numFmtId="0" fontId="6" fillId="0" borderId="0" xfId="80" applyFont="1" applyBorder="1" applyAlignment="1">
      <alignment vertical="center"/>
      <protection/>
    </xf>
    <xf numFmtId="0" fontId="6" fillId="0" borderId="18" xfId="80" applyFont="1" applyBorder="1" applyAlignment="1">
      <alignment horizontal="centerContinuous" vertical="center"/>
      <protection/>
    </xf>
    <xf numFmtId="0" fontId="4" fillId="0" borderId="15" xfId="80" applyBorder="1" applyAlignment="1">
      <alignment horizontal="centerContinuous" vertical="center"/>
      <protection/>
    </xf>
    <xf numFmtId="0" fontId="6" fillId="0" borderId="13" xfId="80" applyFont="1" applyBorder="1" applyAlignment="1">
      <alignment horizontal="centerContinuous" vertical="center"/>
      <protection/>
    </xf>
    <xf numFmtId="0" fontId="6" fillId="0" borderId="15" xfId="80" applyFont="1" applyBorder="1" applyAlignment="1">
      <alignment horizontal="centerContinuous" vertical="center"/>
      <protection/>
    </xf>
    <xf numFmtId="169" fontId="9" fillId="0" borderId="0" xfId="80" applyNumberFormat="1" applyFont="1" applyAlignment="1">
      <alignment vertical="center"/>
      <protection/>
    </xf>
    <xf numFmtId="165" fontId="6" fillId="0" borderId="0" xfId="80" applyNumberFormat="1" applyFont="1" applyAlignment="1" quotePrefix="1">
      <alignment horizontal="left" vertical="center"/>
      <protection/>
    </xf>
    <xf numFmtId="169" fontId="4" fillId="0" borderId="0" xfId="80" applyNumberFormat="1" applyAlignment="1">
      <alignment vertical="center"/>
      <protection/>
    </xf>
    <xf numFmtId="0" fontId="23" fillId="0" borderId="0" xfId="80" applyFont="1" applyFill="1" applyAlignment="1">
      <alignment vertical="center"/>
      <protection/>
    </xf>
    <xf numFmtId="165" fontId="6" fillId="0" borderId="0" xfId="80" applyNumberFormat="1" applyFont="1" applyAlignment="1">
      <alignment horizontal="left" vertical="center"/>
      <protection/>
    </xf>
    <xf numFmtId="165" fontId="6" fillId="0" borderId="0" xfId="80" applyNumberFormat="1" applyFont="1" applyAlignment="1">
      <alignment horizontal="left" vertical="center"/>
      <protection/>
    </xf>
    <xf numFmtId="0" fontId="24" fillId="0" borderId="0" xfId="80" applyFont="1" applyFill="1" applyAlignment="1">
      <alignment vertical="center"/>
      <protection/>
    </xf>
    <xf numFmtId="0" fontId="9" fillId="0" borderId="0" xfId="80" applyFont="1" applyFill="1" applyAlignment="1">
      <alignment vertical="center"/>
      <protection/>
    </xf>
    <xf numFmtId="0" fontId="6" fillId="0" borderId="10" xfId="80" applyFont="1" applyBorder="1" applyAlignment="1">
      <alignment horizontal="centerContinuous" vertical="center"/>
      <protection/>
    </xf>
    <xf numFmtId="0" fontId="9" fillId="0" borderId="0" xfId="80" applyFont="1" applyAlignment="1">
      <alignment vertical="center"/>
      <protection/>
    </xf>
    <xf numFmtId="190" fontId="9" fillId="0" borderId="0" xfId="80" applyNumberFormat="1" applyFont="1" applyAlignment="1">
      <alignment vertical="center"/>
      <protection/>
    </xf>
    <xf numFmtId="0" fontId="0" fillId="0" borderId="13" xfId="80" applyFont="1" applyBorder="1" applyAlignment="1">
      <alignment vertical="center"/>
      <protection/>
    </xf>
    <xf numFmtId="165" fontId="6" fillId="0" borderId="0" xfId="80" applyNumberFormat="1" applyFont="1" applyBorder="1" applyAlignment="1">
      <alignment horizontal="left" vertical="center"/>
      <protection/>
    </xf>
    <xf numFmtId="0" fontId="6" fillId="0" borderId="0" xfId="80" applyFont="1" applyAlignment="1">
      <alignment horizontal="left" vertical="center"/>
      <protection/>
    </xf>
    <xf numFmtId="190" fontId="9" fillId="0" borderId="0" xfId="80" applyNumberFormat="1" applyFont="1" applyFill="1" applyAlignment="1">
      <alignment vertical="center"/>
      <protection/>
    </xf>
    <xf numFmtId="174" fontId="9" fillId="0" borderId="0" xfId="80" applyNumberFormat="1" applyFont="1" applyFill="1" applyAlignment="1">
      <alignment vertical="center"/>
      <protection/>
    </xf>
    <xf numFmtId="0" fontId="5" fillId="0" borderId="0" xfId="98" applyFont="1" applyFill="1" applyAlignment="1">
      <alignment horizontal="center" vertical="center"/>
      <protection/>
    </xf>
    <xf numFmtId="0" fontId="25" fillId="0" borderId="0" xfId="98" applyFont="1" applyAlignment="1">
      <alignment vertical="center"/>
      <protection/>
    </xf>
    <xf numFmtId="0" fontId="4" fillId="0" borderId="0" xfId="98" applyFill="1" applyAlignment="1">
      <alignment vertical="center"/>
      <protection/>
    </xf>
    <xf numFmtId="0" fontId="4" fillId="0" borderId="0" xfId="98" applyAlignment="1">
      <alignment vertical="center"/>
      <protection/>
    </xf>
    <xf numFmtId="0" fontId="6" fillId="0" borderId="0" xfId="98" applyFont="1" applyFill="1" applyBorder="1" applyAlignment="1">
      <alignment horizontal="center" vertical="center"/>
      <protection/>
    </xf>
    <xf numFmtId="0" fontId="6" fillId="0" borderId="0" xfId="98" applyFont="1" applyBorder="1" applyAlignment="1">
      <alignment vertical="center"/>
      <protection/>
    </xf>
    <xf numFmtId="0" fontId="6" fillId="0" borderId="0" xfId="98" applyFont="1" applyAlignment="1">
      <alignment vertical="center"/>
      <protection/>
    </xf>
    <xf numFmtId="0" fontId="6" fillId="0" borderId="15" xfId="80" applyFont="1" applyFill="1" applyBorder="1" applyAlignment="1">
      <alignment horizontal="center" vertical="center"/>
      <protection/>
    </xf>
    <xf numFmtId="0" fontId="6" fillId="0" borderId="18" xfId="80" applyFont="1" applyFill="1" applyBorder="1" applyAlignment="1">
      <alignment horizontal="center" vertical="center"/>
      <protection/>
    </xf>
    <xf numFmtId="0" fontId="6" fillId="0" borderId="0" xfId="98" applyFont="1" applyFill="1" applyAlignment="1">
      <alignment vertical="center"/>
      <protection/>
    </xf>
    <xf numFmtId="0" fontId="6" fillId="0" borderId="13" xfId="98" applyFont="1" applyFill="1" applyBorder="1" applyAlignment="1">
      <alignment vertical="center"/>
      <protection/>
    </xf>
    <xf numFmtId="165" fontId="6" fillId="0" borderId="0" xfId="98" applyNumberFormat="1" applyFont="1" applyFill="1" applyAlignment="1" quotePrefix="1">
      <alignment vertical="center"/>
      <protection/>
    </xf>
    <xf numFmtId="169" fontId="6" fillId="0" borderId="0" xfId="98" applyNumberFormat="1" applyFont="1" applyFill="1" applyAlignment="1">
      <alignment vertical="center"/>
      <protection/>
    </xf>
    <xf numFmtId="191" fontId="6" fillId="0" borderId="0" xfId="98" applyNumberFormat="1" applyFont="1" applyFill="1" applyAlignment="1">
      <alignment vertical="center"/>
      <protection/>
    </xf>
    <xf numFmtId="169" fontId="6" fillId="0" borderId="0" xfId="98" applyNumberFormat="1" applyFont="1" applyFill="1" applyAlignment="1" quotePrefix="1">
      <alignment horizontal="right" vertical="center"/>
      <protection/>
    </xf>
    <xf numFmtId="1" fontId="16" fillId="0" borderId="0" xfId="98" applyNumberFormat="1" applyFont="1" applyFill="1" applyAlignment="1">
      <alignment horizontal="right" vertical="center"/>
      <protection/>
    </xf>
    <xf numFmtId="0" fontId="16" fillId="0" borderId="13" xfId="98" applyFont="1" applyFill="1" applyBorder="1" applyAlignment="1">
      <alignment vertical="center"/>
      <protection/>
    </xf>
    <xf numFmtId="169" fontId="13" fillId="0" borderId="0" xfId="98" applyNumberFormat="1" applyFont="1" applyFill="1" applyAlignment="1">
      <alignment vertical="center"/>
      <protection/>
    </xf>
    <xf numFmtId="0" fontId="15" fillId="0" borderId="0" xfId="98" applyFont="1" applyAlignment="1">
      <alignment vertical="center"/>
      <protection/>
    </xf>
    <xf numFmtId="169" fontId="6" fillId="0" borderId="0" xfId="98" applyNumberFormat="1" applyFont="1" applyAlignment="1">
      <alignment vertical="center"/>
      <protection/>
    </xf>
    <xf numFmtId="0" fontId="13" fillId="0" borderId="0" xfId="98" applyFont="1" applyAlignment="1">
      <alignment vertical="center"/>
      <protection/>
    </xf>
    <xf numFmtId="0" fontId="13" fillId="0" borderId="0" xfId="98" applyFont="1" applyAlignment="1">
      <alignment horizontal="centerContinuous" vertical="center"/>
      <protection/>
    </xf>
    <xf numFmtId="0" fontId="26" fillId="0" borderId="0" xfId="98" applyFont="1" applyAlignment="1">
      <alignment vertical="center"/>
      <protection/>
    </xf>
    <xf numFmtId="0" fontId="16" fillId="0" borderId="0" xfId="98" applyFont="1" applyAlignment="1">
      <alignment vertical="center"/>
      <protection/>
    </xf>
    <xf numFmtId="169" fontId="13" fillId="0" borderId="0" xfId="98" applyNumberFormat="1" applyFont="1" applyAlignment="1">
      <alignment horizontal="centerContinuous" vertical="center"/>
      <protection/>
    </xf>
    <xf numFmtId="169" fontId="4" fillId="0" borderId="0" xfId="98" applyNumberFormat="1" applyAlignment="1">
      <alignment vertical="center"/>
      <protection/>
    </xf>
    <xf numFmtId="0" fontId="16" fillId="0" borderId="0" xfId="98" applyFont="1" applyAlignment="1">
      <alignment horizontal="right" vertical="center"/>
      <protection/>
    </xf>
    <xf numFmtId="0" fontId="4" fillId="0" borderId="0" xfId="98">
      <alignment/>
      <protection/>
    </xf>
    <xf numFmtId="0" fontId="3"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justify" vertical="top"/>
    </xf>
    <xf numFmtId="0" fontId="3" fillId="0" borderId="0" xfId="0" applyFont="1" applyAlignment="1">
      <alignment horizontal="center" vertical="top"/>
    </xf>
    <xf numFmtId="0" fontId="30" fillId="0" borderId="0" xfId="0" applyFont="1" applyAlignment="1">
      <alignment horizontal="justify" vertical="top"/>
    </xf>
    <xf numFmtId="0" fontId="3" fillId="0" borderId="0" xfId="0" applyFont="1" applyAlignment="1">
      <alignment horizontal="right" vertical="top"/>
    </xf>
    <xf numFmtId="0" fontId="0" fillId="0" borderId="0" xfId="0" applyFont="1" applyAlignment="1">
      <alignment horizontal="right" vertical="top"/>
    </xf>
    <xf numFmtId="0" fontId="0" fillId="0" borderId="0" xfId="0" applyAlignment="1">
      <alignment vertical="top"/>
    </xf>
    <xf numFmtId="0" fontId="3" fillId="0" borderId="0" xfId="0" applyFont="1" applyAlignment="1">
      <alignment horizontal="lef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Alignment="1">
      <alignment horizontal="centerContinuous" vertical="top"/>
    </xf>
    <xf numFmtId="0" fontId="3" fillId="0" borderId="0" xfId="0" applyFont="1" applyAlignment="1">
      <alignment horizontal="centerContinuous" vertical="top"/>
    </xf>
    <xf numFmtId="0" fontId="0" fillId="0" borderId="0" xfId="0" applyFont="1" applyFill="1" applyAlignment="1">
      <alignment vertical="top"/>
    </xf>
    <xf numFmtId="0" fontId="13" fillId="0" borderId="0" xfId="80" applyFont="1" applyFill="1" applyAlignment="1">
      <alignment horizontal="right" vertical="center"/>
      <protection/>
    </xf>
    <xf numFmtId="0" fontId="4" fillId="0" borderId="0" xfId="80">
      <alignment/>
      <protection/>
    </xf>
    <xf numFmtId="0" fontId="4" fillId="0" borderId="0" xfId="80" applyAlignment="1">
      <alignment vertical="center"/>
      <protection/>
    </xf>
    <xf numFmtId="169" fontId="6" fillId="0" borderId="0" xfId="80" applyNumberFormat="1" applyFont="1" applyBorder="1" applyAlignment="1">
      <alignment vertical="center"/>
      <protection/>
    </xf>
    <xf numFmtId="167" fontId="6" fillId="0" borderId="0" xfId="80" applyNumberFormat="1" applyFont="1" applyFill="1" applyBorder="1" applyAlignment="1">
      <alignment vertical="center"/>
      <protection/>
    </xf>
    <xf numFmtId="169" fontId="6" fillId="0" borderId="0" xfId="80" applyNumberFormat="1" applyFont="1" applyFill="1" applyBorder="1" applyAlignment="1">
      <alignment vertical="center"/>
      <protection/>
    </xf>
    <xf numFmtId="165" fontId="7" fillId="0" borderId="0" xfId="80" applyNumberFormat="1" applyFont="1" applyFill="1" applyBorder="1" applyAlignment="1">
      <alignment horizontal="left" vertical="center"/>
      <protection/>
    </xf>
    <xf numFmtId="165" fontId="6" fillId="0" borderId="0" xfId="80" applyNumberFormat="1" applyFont="1" applyAlignment="1">
      <alignment vertical="center"/>
      <protection/>
    </xf>
    <xf numFmtId="175" fontId="6" fillId="0" borderId="0" xfId="80" applyNumberFormat="1" applyFont="1" applyAlignment="1">
      <alignment vertical="center"/>
      <protection/>
    </xf>
    <xf numFmtId="172" fontId="9" fillId="0" borderId="0" xfId="80" applyNumberFormat="1" applyFont="1" applyFill="1" applyAlignment="1">
      <alignment vertical="center"/>
      <protection/>
    </xf>
    <xf numFmtId="169" fontId="9" fillId="0" borderId="0" xfId="80" applyNumberFormat="1" applyFont="1" applyFill="1" applyBorder="1" applyAlignment="1">
      <alignment vertical="center"/>
      <protection/>
    </xf>
    <xf numFmtId="174" fontId="9" fillId="0" borderId="0" xfId="80" applyNumberFormat="1" applyFont="1" applyFill="1" applyBorder="1" applyAlignment="1">
      <alignment vertical="center"/>
      <protection/>
    </xf>
    <xf numFmtId="0" fontId="4" fillId="0" borderId="0" xfId="80" applyAlignment="1">
      <alignment vertical="center"/>
      <protection/>
    </xf>
    <xf numFmtId="177" fontId="6" fillId="0" borderId="0" xfId="80" applyNumberFormat="1" applyFont="1" applyAlignment="1">
      <alignment vertical="center"/>
      <protection/>
    </xf>
    <xf numFmtId="0" fontId="4" fillId="0" borderId="13" xfId="80" applyBorder="1">
      <alignment/>
      <protection/>
    </xf>
    <xf numFmtId="165" fontId="6" fillId="0" borderId="0" xfId="80" applyNumberFormat="1" applyFont="1" applyAlignment="1">
      <alignment vertical="center"/>
      <protection/>
    </xf>
    <xf numFmtId="177" fontId="6" fillId="0" borderId="0" xfId="80" applyNumberFormat="1" applyFont="1" applyFill="1" applyAlignment="1">
      <alignment vertical="center"/>
      <protection/>
    </xf>
    <xf numFmtId="181" fontId="9" fillId="0" borderId="0" xfId="80" applyNumberFormat="1" applyFont="1" applyFill="1" applyBorder="1" applyAlignment="1">
      <alignment vertical="center"/>
      <protection/>
    </xf>
    <xf numFmtId="0" fontId="6" fillId="0" borderId="0" xfId="80" applyFont="1" applyFill="1" applyAlignment="1">
      <alignment vertical="center"/>
      <protection/>
    </xf>
    <xf numFmtId="0" fontId="5" fillId="0" borderId="0" xfId="80" applyFont="1" applyFill="1" applyAlignment="1">
      <alignment horizontal="centerContinuous" vertical="center"/>
      <protection/>
    </xf>
    <xf numFmtId="0" fontId="4" fillId="0" borderId="18" xfId="80" applyFill="1" applyBorder="1" applyAlignment="1">
      <alignment vertical="center"/>
      <protection/>
    </xf>
    <xf numFmtId="0" fontId="4" fillId="0" borderId="0" xfId="80" applyFill="1" applyAlignment="1">
      <alignment vertical="center"/>
      <protection/>
    </xf>
    <xf numFmtId="165" fontId="6" fillId="0" borderId="0" xfId="80" applyNumberFormat="1" applyFont="1" applyFill="1" applyAlignment="1">
      <alignment horizontal="centerContinuous" vertical="center"/>
      <protection/>
    </xf>
    <xf numFmtId="0" fontId="6" fillId="0" borderId="13" xfId="80" applyFont="1" applyFill="1" applyBorder="1" applyAlignment="1">
      <alignment vertical="center"/>
      <protection/>
    </xf>
    <xf numFmtId="0" fontId="6" fillId="0" borderId="0" xfId="80" applyFont="1" applyFill="1" applyAlignment="1">
      <alignment horizontal="right" vertical="center"/>
      <protection/>
    </xf>
    <xf numFmtId="0" fontId="6" fillId="0" borderId="19" xfId="80" applyFont="1" applyFill="1" applyBorder="1" applyAlignment="1">
      <alignment horizontal="center" vertical="center"/>
      <protection/>
    </xf>
    <xf numFmtId="0" fontId="6" fillId="0" borderId="11" xfId="80" applyFont="1" applyFill="1" applyBorder="1" applyAlignment="1">
      <alignment horizontal="center" vertical="center"/>
      <protection/>
    </xf>
    <xf numFmtId="0" fontId="6" fillId="0" borderId="15" xfId="80" applyFont="1" applyFill="1" applyBorder="1" applyAlignment="1">
      <alignment horizontal="center" vertical="center"/>
      <protection/>
    </xf>
    <xf numFmtId="0" fontId="6" fillId="0" borderId="18" xfId="80" applyFont="1" applyFill="1" applyBorder="1" applyAlignment="1">
      <alignment horizontal="center" vertical="center"/>
      <protection/>
    </xf>
    <xf numFmtId="0" fontId="12" fillId="0" borderId="0" xfId="80" applyFont="1" applyFill="1" applyAlignment="1">
      <alignment vertical="center"/>
      <protection/>
    </xf>
    <xf numFmtId="0" fontId="12" fillId="0" borderId="13" xfId="80" applyFont="1" applyFill="1" applyBorder="1" applyAlignment="1">
      <alignment vertical="center"/>
      <protection/>
    </xf>
    <xf numFmtId="0" fontId="12" fillId="0" borderId="0" xfId="80" applyFont="1" applyFill="1" applyBorder="1">
      <alignment/>
      <protection/>
    </xf>
    <xf numFmtId="0" fontId="12" fillId="0" borderId="17" xfId="80" applyFont="1" applyFill="1" applyBorder="1" applyAlignment="1">
      <alignment vertical="center"/>
      <protection/>
    </xf>
    <xf numFmtId="165" fontId="6" fillId="0" borderId="0" xfId="80" applyNumberFormat="1" applyFont="1" applyFill="1" applyAlignment="1" quotePrefix="1">
      <alignment horizontal="centerContinuous" vertical="center"/>
      <protection/>
    </xf>
    <xf numFmtId="0" fontId="12" fillId="0" borderId="0" xfId="80" applyFont="1" applyFill="1" applyAlignment="1">
      <alignment horizontal="centerContinuous" vertical="center"/>
      <protection/>
    </xf>
    <xf numFmtId="0" fontId="13" fillId="0" borderId="0" xfId="80" applyFont="1" applyFill="1" applyAlignment="1">
      <alignment vertical="center"/>
      <protection/>
    </xf>
    <xf numFmtId="0" fontId="13" fillId="0" borderId="13" xfId="80" applyFont="1" applyFill="1" applyBorder="1" applyAlignment="1">
      <alignment vertical="center"/>
      <protection/>
    </xf>
    <xf numFmtId="0" fontId="6" fillId="0" borderId="0" xfId="80" applyFont="1" applyFill="1" applyAlignment="1">
      <alignment vertical="center"/>
      <protection/>
    </xf>
    <xf numFmtId="0" fontId="5" fillId="0" borderId="0" xfId="80" applyFont="1" applyFill="1" applyAlignment="1">
      <alignment horizontal="centerContinuous" vertical="center"/>
      <protection/>
    </xf>
    <xf numFmtId="0" fontId="6" fillId="0" borderId="0" xfId="80" applyFont="1" applyFill="1" applyBorder="1" applyAlignment="1">
      <alignment vertical="center"/>
      <protection/>
    </xf>
    <xf numFmtId="0" fontId="4" fillId="0" borderId="13" xfId="80" applyFill="1" applyBorder="1" applyAlignment="1">
      <alignment vertical="center"/>
      <protection/>
    </xf>
    <xf numFmtId="165" fontId="6" fillId="0" borderId="0" xfId="80" applyNumberFormat="1" applyFont="1" applyFill="1" applyAlignment="1">
      <alignment horizontal="centerContinuous" vertical="center"/>
      <protection/>
    </xf>
    <xf numFmtId="0" fontId="6" fillId="0" borderId="13" xfId="80" applyFont="1" applyFill="1" applyBorder="1" applyAlignment="1">
      <alignment vertical="center"/>
      <protection/>
    </xf>
    <xf numFmtId="0" fontId="6" fillId="0" borderId="0" xfId="80" applyFont="1" applyFill="1" applyAlignment="1">
      <alignment horizontal="right" vertical="center"/>
      <protection/>
    </xf>
    <xf numFmtId="0" fontId="16" fillId="0" borderId="0" xfId="80" applyFont="1" applyFill="1" applyAlignment="1">
      <alignment vertical="center"/>
      <protection/>
    </xf>
    <xf numFmtId="0" fontId="16" fillId="0" borderId="13" xfId="80" applyFont="1" applyFill="1" applyBorder="1" applyAlignment="1">
      <alignment vertical="center"/>
      <protection/>
    </xf>
    <xf numFmtId="188" fontId="20" fillId="0" borderId="0" xfId="80" applyNumberFormat="1" applyFont="1" applyFill="1" applyAlignment="1">
      <alignment vertical="center"/>
      <protection/>
    </xf>
    <xf numFmtId="177" fontId="6" fillId="0" borderId="0" xfId="80" applyNumberFormat="1" applyFont="1" applyFill="1" applyAlignment="1">
      <alignment vertical="center"/>
      <protection/>
    </xf>
    <xf numFmtId="0" fontId="6" fillId="0" borderId="0" xfId="80" applyNumberFormat="1" applyFont="1" applyFill="1" applyAlignment="1">
      <alignment horizontal="center" vertical="center"/>
      <protection/>
    </xf>
    <xf numFmtId="165" fontId="16" fillId="0" borderId="0" xfId="80" applyNumberFormat="1" applyFont="1" applyFill="1" applyAlignment="1">
      <alignment horizontal="centerContinuous" vertical="center"/>
      <protection/>
    </xf>
    <xf numFmtId="0" fontId="16" fillId="0" borderId="0" xfId="80" applyFont="1" applyFill="1" applyAlignment="1">
      <alignment horizontal="centerContinuous" vertical="center"/>
      <protection/>
    </xf>
    <xf numFmtId="165" fontId="4" fillId="0" borderId="0" xfId="80" applyNumberFormat="1" applyFill="1" applyAlignment="1">
      <alignment horizontal="centerContinuous" vertical="center"/>
      <protection/>
    </xf>
    <xf numFmtId="188" fontId="16" fillId="0" borderId="0" xfId="80" applyNumberFormat="1" applyFont="1" applyFill="1" applyAlignment="1">
      <alignment horizontal="right" vertical="center"/>
      <protection/>
    </xf>
    <xf numFmtId="0" fontId="10" fillId="0" borderId="0" xfId="80" applyFont="1" applyFill="1" applyAlignment="1">
      <alignment vertical="center"/>
      <protection/>
    </xf>
    <xf numFmtId="0" fontId="7" fillId="0" borderId="0" xfId="80" applyFont="1" applyFill="1" applyAlignment="1">
      <alignment vertical="center"/>
      <protection/>
    </xf>
    <xf numFmtId="0" fontId="7" fillId="0" borderId="0" xfId="80" applyFont="1" applyFill="1" applyAlignment="1">
      <alignment vertical="center"/>
      <protection/>
    </xf>
    <xf numFmtId="188" fontId="7" fillId="0" borderId="0" xfId="80" applyNumberFormat="1" applyFont="1" applyFill="1" applyAlignment="1">
      <alignment vertical="center"/>
      <protection/>
    </xf>
    <xf numFmtId="0" fontId="6" fillId="0" borderId="0" xfId="80" applyFont="1" applyFill="1" applyAlignment="1">
      <alignment vertical="center"/>
      <protection/>
    </xf>
    <xf numFmtId="0" fontId="5" fillId="0" borderId="0" xfId="80" applyFont="1" applyFill="1" applyAlignment="1">
      <alignment horizontal="centerContinuous" vertical="center"/>
      <protection/>
    </xf>
    <xf numFmtId="0" fontId="6" fillId="0" borderId="11" xfId="80" applyNumberFormat="1" applyFont="1" applyFill="1" applyBorder="1" applyAlignment="1">
      <alignment horizontal="center" vertical="center"/>
      <protection/>
    </xf>
    <xf numFmtId="0" fontId="6" fillId="0" borderId="18" xfId="80" applyNumberFormat="1" applyFont="1" applyFill="1" applyBorder="1" applyAlignment="1">
      <alignment horizontal="center" vertical="center"/>
      <protection/>
    </xf>
    <xf numFmtId="0" fontId="6" fillId="0" borderId="0" xfId="80" applyNumberFormat="1" applyFont="1" applyFill="1" applyAlignment="1">
      <alignment horizontal="center" vertical="center"/>
      <protection/>
    </xf>
    <xf numFmtId="0" fontId="4" fillId="0" borderId="13" xfId="111" applyBorder="1" applyAlignment="1">
      <alignment vertical="center"/>
      <protection/>
    </xf>
    <xf numFmtId="165" fontId="6" fillId="0" borderId="0" xfId="111" applyNumberFormat="1" applyFont="1" applyAlignment="1">
      <alignment horizontal="left" vertical="center"/>
      <protection/>
    </xf>
    <xf numFmtId="169" fontId="6" fillId="0" borderId="0" xfId="111" applyNumberFormat="1" applyFont="1" applyFill="1" applyBorder="1" applyAlignment="1">
      <alignment vertical="center"/>
      <protection/>
    </xf>
    <xf numFmtId="169" fontId="9" fillId="0" borderId="0" xfId="111" applyNumberFormat="1" applyFont="1" applyFill="1" applyBorder="1" applyAlignment="1">
      <alignment vertical="center"/>
      <protection/>
    </xf>
    <xf numFmtId="0" fontId="4" fillId="0" borderId="13" xfId="111" applyBorder="1" applyAlignment="1">
      <alignment vertical="center"/>
      <protection/>
    </xf>
    <xf numFmtId="165" fontId="6" fillId="0" borderId="0" xfId="111" applyNumberFormat="1" applyFont="1" applyAlignment="1">
      <alignment horizontal="left" vertical="center"/>
      <protection/>
    </xf>
    <xf numFmtId="169" fontId="6" fillId="0" borderId="0" xfId="111" applyNumberFormat="1" applyFont="1" applyFill="1" applyBorder="1" applyAlignment="1">
      <alignment vertical="center"/>
      <protection/>
    </xf>
    <xf numFmtId="190" fontId="9" fillId="0" borderId="0" xfId="111" applyNumberFormat="1" applyFont="1" applyFill="1" applyAlignment="1">
      <alignment vertical="center"/>
      <protection/>
    </xf>
    <xf numFmtId="174" fontId="9" fillId="0" borderId="0" xfId="111" applyNumberFormat="1" applyFont="1" applyFill="1" applyAlignment="1">
      <alignment vertical="center"/>
      <protection/>
    </xf>
    <xf numFmtId="0" fontId="6" fillId="0" borderId="13" xfId="80" applyFont="1" applyBorder="1" applyAlignment="1">
      <alignment vertical="center"/>
      <protection/>
    </xf>
    <xf numFmtId="0" fontId="6" fillId="0" borderId="18" xfId="80" applyFont="1" applyBorder="1" applyAlignment="1">
      <alignment vertical="center"/>
      <protection/>
    </xf>
    <xf numFmtId="0" fontId="6" fillId="0" borderId="15" xfId="111" applyFont="1" applyFill="1" applyBorder="1" applyAlignment="1">
      <alignment horizontal="center" vertical="center"/>
      <protection/>
    </xf>
    <xf numFmtId="0" fontId="6" fillId="0" borderId="15" xfId="111" applyFont="1" applyFill="1" applyBorder="1" applyAlignment="1">
      <alignment horizontal="center" vertical="center"/>
      <protection/>
    </xf>
    <xf numFmtId="0" fontId="6" fillId="0" borderId="15" xfId="111" applyFont="1" applyFill="1" applyBorder="1" applyAlignment="1">
      <alignment horizontal="center" vertical="center"/>
      <protection/>
    </xf>
    <xf numFmtId="0" fontId="6" fillId="0" borderId="15" xfId="111" applyFont="1" applyFill="1" applyBorder="1" applyAlignment="1">
      <alignment horizontal="center" vertical="center"/>
      <protection/>
    </xf>
    <xf numFmtId="0" fontId="4" fillId="0" borderId="0" xfId="111" applyFill="1">
      <alignment/>
      <protection/>
    </xf>
    <xf numFmtId="0" fontId="6" fillId="0" borderId="0" xfId="99" applyFont="1" applyFill="1" applyAlignment="1">
      <alignment vertical="center"/>
      <protection/>
    </xf>
    <xf numFmtId="0" fontId="5" fillId="0" borderId="0" xfId="99" applyFont="1" applyFill="1" applyAlignment="1">
      <alignment horizontal="centerContinuous" vertical="center"/>
      <protection/>
    </xf>
    <xf numFmtId="0" fontId="6" fillId="0" borderId="0" xfId="99" applyFont="1" applyFill="1" applyAlignment="1">
      <alignment horizontal="centerContinuous" vertical="center"/>
      <protection/>
    </xf>
    <xf numFmtId="0" fontId="6" fillId="0" borderId="15" xfId="99" applyFont="1" applyFill="1" applyBorder="1" applyAlignment="1">
      <alignment horizontal="centerContinuous" vertical="center"/>
      <protection/>
    </xf>
    <xf numFmtId="0" fontId="16" fillId="0" borderId="0" xfId="99" applyFont="1" applyAlignment="1">
      <alignment horizontal="right" vertical="center"/>
      <protection/>
    </xf>
    <xf numFmtId="0" fontId="0" fillId="0" borderId="0" xfId="99" applyFont="1" applyBorder="1" applyAlignment="1">
      <alignment vertical="center"/>
      <protection/>
    </xf>
    <xf numFmtId="0" fontId="4" fillId="0" borderId="0" xfId="99">
      <alignment/>
      <protection/>
    </xf>
    <xf numFmtId="0" fontId="0" fillId="0" borderId="0" xfId="82" applyFont="1">
      <alignment/>
      <protection/>
    </xf>
    <xf numFmtId="0" fontId="0" fillId="0" borderId="0" xfId="82" applyFont="1" applyAlignment="1">
      <alignment horizontal="centerContinuous"/>
      <protection/>
    </xf>
    <xf numFmtId="0" fontId="0" fillId="0" borderId="0" xfId="82" applyFont="1" applyAlignment="1">
      <alignment horizontal="left"/>
      <protection/>
    </xf>
    <xf numFmtId="0" fontId="3" fillId="0" borderId="0" xfId="82" applyFont="1" applyAlignment="1">
      <alignment horizontal="centerContinuous"/>
      <protection/>
    </xf>
    <xf numFmtId="0" fontId="0" fillId="0" borderId="0" xfId="82" applyFont="1" applyAlignment="1">
      <alignment horizontal="right"/>
      <protection/>
    </xf>
    <xf numFmtId="0" fontId="3" fillId="0" borderId="0" xfId="82" applyFont="1" applyAlignment="1">
      <alignment horizontal="left"/>
      <protection/>
    </xf>
    <xf numFmtId="0" fontId="3" fillId="0" borderId="0" xfId="82" applyFont="1" applyAlignment="1">
      <alignment horizontal="right"/>
      <protection/>
    </xf>
    <xf numFmtId="0" fontId="0" fillId="0" borderId="0" xfId="82" applyFont="1" applyAlignment="1">
      <alignment/>
      <protection/>
    </xf>
    <xf numFmtId="0" fontId="0" fillId="0" borderId="0" xfId="82" applyFont="1" applyFill="1" applyAlignment="1">
      <alignment/>
      <protection/>
    </xf>
    <xf numFmtId="0" fontId="0" fillId="0" borderId="0" xfId="82" applyFont="1" applyFill="1">
      <alignment/>
      <protection/>
    </xf>
    <xf numFmtId="0" fontId="0" fillId="0" borderId="0" xfId="82" applyFont="1" applyFill="1" applyAlignment="1">
      <alignment wrapText="1"/>
      <protection/>
    </xf>
    <xf numFmtId="0" fontId="33" fillId="0" borderId="0" xfId="82" applyFont="1" applyAlignment="1">
      <alignment vertical="top"/>
      <protection/>
    </xf>
    <xf numFmtId="0" fontId="4" fillId="0" borderId="0" xfId="80">
      <alignment/>
      <protection/>
    </xf>
    <xf numFmtId="0" fontId="4" fillId="0" borderId="0" xfId="80" applyAlignment="1">
      <alignment vertical="center"/>
      <protection/>
    </xf>
    <xf numFmtId="0" fontId="6" fillId="0" borderId="0" xfId="80" applyFont="1" applyAlignment="1">
      <alignment vertical="center"/>
      <protection/>
    </xf>
    <xf numFmtId="0" fontId="6" fillId="0" borderId="13" xfId="80" applyFont="1" applyBorder="1" applyAlignment="1">
      <alignment vertical="center"/>
      <protection/>
    </xf>
    <xf numFmtId="165" fontId="6" fillId="0" borderId="0" xfId="80" applyNumberFormat="1" applyFont="1" applyAlignment="1" quotePrefix="1">
      <alignment vertical="center"/>
      <protection/>
    </xf>
    <xf numFmtId="177" fontId="6" fillId="0" borderId="0" xfId="80" applyNumberFormat="1" applyFont="1" applyAlignment="1">
      <alignment vertical="center"/>
      <protection/>
    </xf>
    <xf numFmtId="178" fontId="6" fillId="0" borderId="0" xfId="80" applyNumberFormat="1" applyFont="1" applyAlignment="1">
      <alignment vertical="center"/>
      <protection/>
    </xf>
    <xf numFmtId="179" fontId="6" fillId="0" borderId="0" xfId="80" applyNumberFormat="1" applyFont="1" applyAlignment="1">
      <alignment vertical="center"/>
      <protection/>
    </xf>
    <xf numFmtId="0" fontId="4" fillId="0" borderId="13" xfId="80" applyBorder="1">
      <alignment/>
      <protection/>
    </xf>
    <xf numFmtId="180" fontId="6" fillId="0" borderId="0" xfId="80" applyNumberFormat="1" applyFont="1">
      <alignment/>
      <protection/>
    </xf>
    <xf numFmtId="180" fontId="6" fillId="0" borderId="0" xfId="80" applyNumberFormat="1" applyFont="1" applyAlignment="1">
      <alignment vertical="center"/>
      <protection/>
    </xf>
    <xf numFmtId="181" fontId="9" fillId="0" borderId="0" xfId="80" applyNumberFormat="1" applyFont="1" applyBorder="1" applyAlignment="1">
      <alignment vertical="center"/>
      <protection/>
    </xf>
    <xf numFmtId="169" fontId="6" fillId="0" borderId="0" xfId="80" applyNumberFormat="1" applyFont="1" applyFill="1" applyBorder="1" applyAlignment="1">
      <alignment vertical="center"/>
      <protection/>
    </xf>
    <xf numFmtId="165" fontId="6" fillId="0" borderId="0" xfId="80" applyNumberFormat="1" applyFont="1" applyAlignment="1">
      <alignment vertical="center"/>
      <protection/>
    </xf>
    <xf numFmtId="175" fontId="6" fillId="0" borderId="0" xfId="80" applyNumberFormat="1" applyFont="1" applyAlignment="1">
      <alignment vertical="center"/>
      <protection/>
    </xf>
    <xf numFmtId="165" fontId="6" fillId="0" borderId="0" xfId="80" applyNumberFormat="1" applyFont="1" applyBorder="1" applyAlignment="1" quotePrefix="1">
      <alignment vertical="center"/>
      <protection/>
    </xf>
    <xf numFmtId="172" fontId="9" fillId="0" borderId="0" xfId="80" applyNumberFormat="1" applyFont="1" applyFill="1" applyAlignment="1">
      <alignment vertical="center"/>
      <protection/>
    </xf>
    <xf numFmtId="169" fontId="9" fillId="0" borderId="0" xfId="80" applyNumberFormat="1" applyFont="1" applyFill="1" applyBorder="1" applyAlignment="1">
      <alignment vertical="center"/>
      <protection/>
    </xf>
    <xf numFmtId="174" fontId="9" fillId="0" borderId="0" xfId="80" applyNumberFormat="1" applyFont="1" applyFill="1" applyBorder="1" applyAlignment="1">
      <alignment vertical="center"/>
      <protection/>
    </xf>
    <xf numFmtId="0" fontId="5" fillId="0" borderId="13" xfId="80" applyFont="1" applyBorder="1" applyAlignment="1">
      <alignment vertical="center"/>
      <protection/>
    </xf>
    <xf numFmtId="0" fontId="4" fillId="0" borderId="0" xfId="80" applyAlignment="1">
      <alignment vertical="center"/>
      <protection/>
    </xf>
    <xf numFmtId="177" fontId="6" fillId="0" borderId="0" xfId="80" applyNumberFormat="1" applyFont="1" applyAlignment="1">
      <alignment vertical="center"/>
      <protection/>
    </xf>
    <xf numFmtId="177" fontId="6" fillId="0" borderId="0" xfId="80" applyNumberFormat="1" applyFont="1" applyFill="1" applyAlignment="1">
      <alignment vertical="center"/>
      <protection/>
    </xf>
    <xf numFmtId="181" fontId="9" fillId="0" borderId="0" xfId="80" applyNumberFormat="1" applyFont="1" applyFill="1" applyBorder="1" applyAlignment="1">
      <alignment vertical="center"/>
      <protection/>
    </xf>
    <xf numFmtId="174" fontId="9" fillId="0" borderId="0" xfId="80" applyNumberFormat="1" applyFont="1" applyFill="1" applyBorder="1">
      <alignment/>
      <protection/>
    </xf>
    <xf numFmtId="184" fontId="6" fillId="0" borderId="0" xfId="80" applyNumberFormat="1" applyFont="1" applyFill="1" applyBorder="1" applyAlignment="1">
      <alignment horizontal="right"/>
      <protection/>
    </xf>
    <xf numFmtId="169" fontId="13" fillId="0" borderId="0" xfId="80" applyNumberFormat="1" applyFont="1" applyFill="1" applyBorder="1">
      <alignment/>
      <protection/>
    </xf>
    <xf numFmtId="164" fontId="14" fillId="0" borderId="0" xfId="80" applyNumberFormat="1" applyFont="1" applyFill="1" applyBorder="1">
      <alignment/>
      <protection/>
    </xf>
    <xf numFmtId="169" fontId="6" fillId="0" borderId="0" xfId="80" applyNumberFormat="1" applyFont="1" applyFill="1" applyBorder="1">
      <alignment/>
      <protection/>
    </xf>
    <xf numFmtId="169" fontId="6" fillId="0" borderId="0" xfId="80" applyNumberFormat="1" applyFont="1" applyFill="1">
      <alignment/>
      <protection/>
    </xf>
    <xf numFmtId="174" fontId="9" fillId="0" borderId="0" xfId="80" applyNumberFormat="1" applyFont="1" applyFill="1">
      <alignment/>
      <protection/>
    </xf>
    <xf numFmtId="186" fontId="6" fillId="0" borderId="0" xfId="80" applyNumberFormat="1" applyFont="1" applyFill="1" applyBorder="1" applyAlignment="1">
      <alignment horizontal="right"/>
      <protection/>
    </xf>
    <xf numFmtId="186" fontId="6" fillId="0" borderId="0" xfId="80" applyNumberFormat="1" applyFont="1" applyFill="1" applyAlignment="1">
      <alignment horizontal="right"/>
      <protection/>
    </xf>
    <xf numFmtId="186" fontId="6" fillId="0" borderId="0" xfId="80" applyNumberFormat="1" applyFont="1" applyFill="1">
      <alignment/>
      <protection/>
    </xf>
    <xf numFmtId="186" fontId="6" fillId="0" borderId="0" xfId="80" applyNumberFormat="1" applyFont="1" applyFill="1" applyBorder="1">
      <alignment/>
      <protection/>
    </xf>
    <xf numFmtId="186" fontId="13" fillId="0" borderId="0" xfId="80" applyNumberFormat="1" applyFont="1" applyFill="1">
      <alignment/>
      <protection/>
    </xf>
    <xf numFmtId="0" fontId="6" fillId="0" borderId="0" xfId="80" applyFont="1" applyFill="1" applyAlignment="1">
      <alignment vertical="center"/>
      <protection/>
    </xf>
    <xf numFmtId="0" fontId="16" fillId="0" borderId="0" xfId="80" applyFont="1" applyFill="1" applyAlignment="1">
      <alignment vertical="center"/>
      <protection/>
    </xf>
    <xf numFmtId="172" fontId="21" fillId="0" borderId="0" xfId="80" applyNumberFormat="1" applyFont="1" applyFill="1" applyAlignment="1">
      <alignment horizontal="right" vertical="center"/>
      <protection/>
    </xf>
    <xf numFmtId="172" fontId="14" fillId="0" borderId="0" xfId="80" applyNumberFormat="1" applyFont="1" applyFill="1" applyAlignment="1">
      <alignment horizontal="right" vertical="center"/>
      <protection/>
    </xf>
    <xf numFmtId="188" fontId="6" fillId="0" borderId="0" xfId="80" applyNumberFormat="1" applyFont="1" applyFill="1" applyAlignment="1">
      <alignment horizontal="right" vertical="center"/>
      <protection/>
    </xf>
    <xf numFmtId="172" fontId="9" fillId="0" borderId="0" xfId="80" applyNumberFormat="1" applyFont="1" applyFill="1" applyAlignment="1">
      <alignment horizontal="right" vertical="center"/>
      <protection/>
    </xf>
    <xf numFmtId="188" fontId="13" fillId="0" borderId="0" xfId="80" applyNumberFormat="1" applyFont="1" applyFill="1" applyAlignment="1">
      <alignment vertical="center"/>
      <protection/>
    </xf>
    <xf numFmtId="188" fontId="13" fillId="0" borderId="0" xfId="80" applyNumberFormat="1" applyFont="1" applyFill="1" applyAlignment="1">
      <alignment horizontal="right" vertical="center"/>
      <protection/>
    </xf>
    <xf numFmtId="197" fontId="14" fillId="0" borderId="0" xfId="80" applyNumberFormat="1" applyFont="1" applyFill="1" applyAlignment="1">
      <alignment horizontal="right" vertical="center"/>
      <protection/>
    </xf>
    <xf numFmtId="0" fontId="4" fillId="0" borderId="13" xfId="80" applyBorder="1" applyAlignment="1">
      <alignment vertical="center"/>
      <protection/>
    </xf>
    <xf numFmtId="165" fontId="6" fillId="0" borderId="0" xfId="80" applyNumberFormat="1" applyFont="1" applyAlignment="1">
      <alignment horizontal="left" vertical="center"/>
      <protection/>
    </xf>
    <xf numFmtId="169" fontId="6" fillId="0" borderId="0" xfId="80" applyNumberFormat="1" applyFont="1" applyFill="1" applyBorder="1" applyAlignment="1">
      <alignment vertical="center"/>
      <protection/>
    </xf>
    <xf numFmtId="169" fontId="9" fillId="0" borderId="0" xfId="80" applyNumberFormat="1" applyFont="1" applyFill="1" applyBorder="1" applyAlignment="1">
      <alignment vertical="center"/>
      <protection/>
    </xf>
    <xf numFmtId="0" fontId="6" fillId="0" borderId="13" xfId="117" applyFont="1" applyBorder="1" applyAlignment="1">
      <alignment vertical="center"/>
      <protection/>
    </xf>
    <xf numFmtId="169" fontId="6" fillId="0" borderId="0" xfId="117" applyNumberFormat="1" applyFont="1" applyAlignment="1">
      <alignment vertical="center"/>
      <protection/>
    </xf>
    <xf numFmtId="165" fontId="6" fillId="0" borderId="0" xfId="117" applyNumberFormat="1" applyFont="1" applyAlignment="1">
      <alignment horizontal="left" vertical="center"/>
      <protection/>
    </xf>
    <xf numFmtId="169" fontId="6" fillId="0" borderId="0" xfId="117" applyNumberFormat="1" applyFont="1" applyFill="1" applyBorder="1" applyAlignment="1">
      <alignment vertical="center"/>
      <protection/>
    </xf>
    <xf numFmtId="190" fontId="9" fillId="0" borderId="0" xfId="117" applyNumberFormat="1" applyFont="1" applyFill="1" applyAlignment="1">
      <alignment vertical="center"/>
      <protection/>
    </xf>
    <xf numFmtId="174" fontId="9" fillId="0" borderId="0" xfId="117" applyNumberFormat="1" applyFont="1" applyFill="1" applyAlignment="1">
      <alignment vertical="center"/>
      <protection/>
    </xf>
    <xf numFmtId="0" fontId="6" fillId="0" borderId="13" xfId="80" applyFont="1" applyBorder="1" applyAlignment="1">
      <alignment vertical="center"/>
      <protection/>
    </xf>
    <xf numFmtId="169" fontId="6" fillId="0" borderId="0" xfId="99" applyNumberFormat="1" applyFont="1" applyFill="1" applyAlignment="1">
      <alignment vertical="center"/>
      <protection/>
    </xf>
    <xf numFmtId="191" fontId="6" fillId="0" borderId="0" xfId="99" applyNumberFormat="1" applyFont="1" applyFill="1" applyAlignment="1">
      <alignment vertical="center"/>
      <protection/>
    </xf>
    <xf numFmtId="191" fontId="6" fillId="0" borderId="0" xfId="99" applyNumberFormat="1" applyFont="1" applyFill="1" applyAlignment="1" quotePrefix="1">
      <alignment horizontal="right" vertical="center"/>
      <protection/>
    </xf>
    <xf numFmtId="169" fontId="6" fillId="0" borderId="0" xfId="99" applyNumberFormat="1" applyFont="1" applyFill="1" applyAlignment="1" quotePrefix="1">
      <alignment horizontal="right" vertical="center"/>
      <protection/>
    </xf>
    <xf numFmtId="169" fontId="13" fillId="0" borderId="0" xfId="99" applyNumberFormat="1" applyFont="1" applyFill="1" applyAlignment="1">
      <alignment vertical="center"/>
      <protection/>
    </xf>
    <xf numFmtId="191" fontId="13" fillId="0" borderId="0" xfId="99" applyNumberFormat="1" applyFont="1" applyFill="1" applyAlignment="1">
      <alignment vertical="center"/>
      <protection/>
    </xf>
    <xf numFmtId="180" fontId="6" fillId="0" borderId="0" xfId="80" applyNumberFormat="1" applyFont="1" applyFill="1" applyAlignment="1">
      <alignment vertical="center"/>
      <protection/>
    </xf>
    <xf numFmtId="0" fontId="5" fillId="0" borderId="0" xfId="117" applyFont="1" applyAlignment="1">
      <alignment vertical="center"/>
      <protection/>
    </xf>
    <xf numFmtId="0" fontId="13" fillId="0" borderId="0" xfId="117" applyFont="1" applyAlignment="1">
      <alignment vertical="center"/>
      <protection/>
    </xf>
    <xf numFmtId="0" fontId="13" fillId="0" borderId="13" xfId="117" applyFont="1" applyBorder="1" applyAlignment="1">
      <alignment vertical="center"/>
      <protection/>
    </xf>
    <xf numFmtId="0" fontId="6" fillId="0" borderId="0" xfId="117" applyFont="1" applyBorder="1" applyAlignment="1">
      <alignment vertical="center"/>
      <protection/>
    </xf>
    <xf numFmtId="0" fontId="9" fillId="0" borderId="0" xfId="117" applyFont="1" applyAlignment="1">
      <alignment vertical="center"/>
      <protection/>
    </xf>
    <xf numFmtId="0" fontId="21" fillId="0" borderId="0" xfId="117" applyFont="1" applyAlignment="1">
      <alignment vertical="center"/>
      <protection/>
    </xf>
    <xf numFmtId="0" fontId="16" fillId="0" borderId="0" xfId="117" applyFont="1" applyBorder="1" applyAlignment="1">
      <alignment vertical="center"/>
      <protection/>
    </xf>
    <xf numFmtId="0" fontId="27" fillId="0" borderId="0" xfId="117" applyFont="1" applyAlignment="1">
      <alignment vertical="center"/>
      <protection/>
    </xf>
    <xf numFmtId="181" fontId="21" fillId="0" borderId="0" xfId="117" applyNumberFormat="1" applyFont="1" applyAlignment="1">
      <alignment vertical="center"/>
      <protection/>
    </xf>
    <xf numFmtId="0" fontId="10" fillId="0" borderId="0" xfId="117" applyFont="1" applyBorder="1" applyAlignment="1">
      <alignment vertical="center"/>
      <protection/>
    </xf>
    <xf numFmtId="0" fontId="13" fillId="0" borderId="0" xfId="117" applyFont="1" applyFill="1" applyAlignment="1">
      <alignment vertical="center"/>
      <protection/>
    </xf>
    <xf numFmtId="0" fontId="16" fillId="0" borderId="0" xfId="117" applyFont="1" applyFill="1" applyAlignment="1">
      <alignment vertical="center"/>
      <protection/>
    </xf>
    <xf numFmtId="0" fontId="4" fillId="0" borderId="0" xfId="117" applyFill="1">
      <alignment/>
      <protection/>
    </xf>
    <xf numFmtId="192" fontId="9" fillId="0" borderId="0" xfId="117" applyNumberFormat="1" applyFont="1" applyFill="1" applyAlignment="1">
      <alignment vertical="center"/>
      <protection/>
    </xf>
    <xf numFmtId="172" fontId="6" fillId="0" borderId="0" xfId="117" applyNumberFormat="1" applyFont="1" applyFill="1" applyAlignment="1">
      <alignment vertical="center"/>
      <protection/>
    </xf>
    <xf numFmtId="187" fontId="16" fillId="0" borderId="0" xfId="117" applyNumberFormat="1" applyFont="1" applyFill="1" applyAlignment="1">
      <alignment vertical="center"/>
      <protection/>
    </xf>
    <xf numFmtId="172" fontId="16" fillId="0" borderId="0" xfId="117" applyNumberFormat="1" applyFont="1" applyFill="1" applyAlignment="1">
      <alignment vertical="center"/>
      <protection/>
    </xf>
    <xf numFmtId="172" fontId="21" fillId="0" borderId="0" xfId="117" applyNumberFormat="1" applyFont="1" applyFill="1" applyAlignment="1">
      <alignment vertical="center"/>
      <protection/>
    </xf>
    <xf numFmtId="192" fontId="22" fillId="0" borderId="0" xfId="117" applyNumberFormat="1" applyFont="1" applyFill="1" applyAlignment="1">
      <alignment vertical="center"/>
      <protection/>
    </xf>
    <xf numFmtId="193" fontId="16" fillId="0" borderId="0" xfId="117" applyNumberFormat="1" applyFont="1" applyFill="1" applyAlignment="1">
      <alignment vertical="center"/>
      <protection/>
    </xf>
    <xf numFmtId="188" fontId="16" fillId="0" borderId="0" xfId="117" applyNumberFormat="1" applyFont="1" applyFill="1" applyAlignment="1">
      <alignment vertical="center"/>
      <protection/>
    </xf>
    <xf numFmtId="165" fontId="6" fillId="0" borderId="0" xfId="117" applyNumberFormat="1" applyFont="1" applyFill="1" applyAlignment="1">
      <alignment vertical="center"/>
      <protection/>
    </xf>
    <xf numFmtId="0" fontId="6" fillId="0" borderId="13" xfId="117" applyFont="1" applyFill="1" applyBorder="1" applyAlignment="1">
      <alignment vertical="center"/>
      <protection/>
    </xf>
    <xf numFmtId="0" fontId="16" fillId="0" borderId="0" xfId="117" applyFont="1" applyFill="1" applyAlignment="1">
      <alignment horizontal="right" vertical="center"/>
      <protection/>
    </xf>
    <xf numFmtId="0" fontId="16" fillId="0" borderId="13" xfId="117" applyFont="1" applyFill="1" applyBorder="1" applyAlignment="1">
      <alignment vertical="center"/>
      <protection/>
    </xf>
    <xf numFmtId="0" fontId="15" fillId="0" borderId="13" xfId="117" applyFont="1" applyFill="1" applyBorder="1" applyAlignment="1">
      <alignment vertical="center"/>
      <protection/>
    </xf>
    <xf numFmtId="0" fontId="4" fillId="0" borderId="13" xfId="117" applyFill="1" applyBorder="1" applyAlignment="1">
      <alignment vertical="center"/>
      <protection/>
    </xf>
    <xf numFmtId="0" fontId="27" fillId="0" borderId="13" xfId="117" applyFont="1" applyFill="1" applyBorder="1" applyAlignment="1">
      <alignment vertical="center"/>
      <protection/>
    </xf>
    <xf numFmtId="0" fontId="6" fillId="0" borderId="0" xfId="85" applyFont="1" applyFill="1" applyAlignment="1">
      <alignment vertical="center"/>
      <protection/>
    </xf>
    <xf numFmtId="169" fontId="16" fillId="0" borderId="0" xfId="85" applyNumberFormat="1" applyFont="1" applyFill="1" applyAlignment="1">
      <alignment vertical="center"/>
      <protection/>
    </xf>
    <xf numFmtId="181" fontId="9" fillId="0" borderId="0" xfId="85" applyNumberFormat="1" applyFont="1" applyFill="1" applyAlignment="1">
      <alignment vertical="center"/>
      <protection/>
    </xf>
    <xf numFmtId="181" fontId="21" fillId="0" borderId="0" xfId="85" applyNumberFormat="1" applyFont="1" applyFill="1" applyAlignment="1">
      <alignment vertical="center"/>
      <protection/>
    </xf>
    <xf numFmtId="181" fontId="22" fillId="0" borderId="0" xfId="85" applyNumberFormat="1" applyFont="1" applyFill="1" applyAlignment="1">
      <alignment vertical="center"/>
      <protection/>
    </xf>
    <xf numFmtId="188" fontId="6" fillId="0" borderId="0" xfId="85" applyNumberFormat="1" applyFont="1" applyFill="1" applyAlignment="1">
      <alignment vertical="center"/>
      <protection/>
    </xf>
    <xf numFmtId="0" fontId="4" fillId="0" borderId="0" xfId="85" applyFill="1" applyAlignment="1">
      <alignment vertical="center"/>
      <protection/>
    </xf>
    <xf numFmtId="0" fontId="6" fillId="0" borderId="0" xfId="85" applyFont="1" applyAlignment="1">
      <alignment vertical="center"/>
      <protection/>
    </xf>
    <xf numFmtId="0" fontId="4" fillId="0" borderId="0" xfId="85" applyAlignment="1">
      <alignment vertical="center"/>
      <protection/>
    </xf>
    <xf numFmtId="195" fontId="6" fillId="0" borderId="0" xfId="117" applyNumberFormat="1" applyFont="1" applyAlignment="1">
      <alignment vertical="center"/>
      <protection/>
    </xf>
    <xf numFmtId="0" fontId="4" fillId="0" borderId="0" xfId="117" applyAlignment="1">
      <alignment vertical="center"/>
      <protection/>
    </xf>
    <xf numFmtId="0" fontId="4" fillId="0" borderId="0" xfId="117" applyFill="1" applyAlignment="1">
      <alignment vertical="center"/>
      <protection/>
    </xf>
    <xf numFmtId="187" fontId="6" fillId="0" borderId="0" xfId="117" applyNumberFormat="1" applyFont="1" applyFill="1" applyAlignment="1">
      <alignment vertical="center"/>
      <protection/>
    </xf>
    <xf numFmtId="0" fontId="22" fillId="0" borderId="0" xfId="117" applyFont="1" applyFill="1" applyAlignment="1">
      <alignment vertical="center"/>
      <protection/>
    </xf>
    <xf numFmtId="187" fontId="15" fillId="0" borderId="0" xfId="117" applyNumberFormat="1" applyFont="1" applyFill="1" applyAlignment="1">
      <alignment vertical="center"/>
      <protection/>
    </xf>
    <xf numFmtId="0" fontId="9" fillId="0" borderId="0" xfId="117" applyFont="1" applyFill="1" applyAlignment="1">
      <alignment vertical="center"/>
      <protection/>
    </xf>
    <xf numFmtId="168" fontId="6" fillId="0" borderId="0" xfId="117" applyNumberFormat="1" applyFont="1" applyFill="1" applyAlignment="1">
      <alignment vertical="center"/>
      <protection/>
    </xf>
    <xf numFmtId="194" fontId="9" fillId="0" borderId="0" xfId="117" applyNumberFormat="1" applyFont="1" applyFill="1" applyAlignment="1">
      <alignment vertical="center"/>
      <protection/>
    </xf>
    <xf numFmtId="194" fontId="22" fillId="0" borderId="0" xfId="117" applyNumberFormat="1" applyFont="1" applyFill="1" applyAlignment="1">
      <alignment vertical="center"/>
      <protection/>
    </xf>
    <xf numFmtId="173" fontId="6" fillId="0" borderId="0" xfId="117" applyNumberFormat="1" applyFont="1" applyFill="1" applyAlignment="1">
      <alignment vertical="center"/>
      <protection/>
    </xf>
    <xf numFmtId="168" fontId="9" fillId="0" borderId="0" xfId="117" applyNumberFormat="1" applyFont="1" applyFill="1" applyAlignment="1">
      <alignment vertical="center"/>
      <protection/>
    </xf>
    <xf numFmtId="0" fontId="23" fillId="0" borderId="0" xfId="117" applyFont="1" applyAlignment="1">
      <alignment vertical="center"/>
      <protection/>
    </xf>
    <xf numFmtId="1" fontId="23" fillId="0" borderId="0" xfId="117" applyNumberFormat="1" applyFont="1" applyAlignment="1">
      <alignment horizontal="right"/>
      <protection/>
    </xf>
    <xf numFmtId="0" fontId="20" fillId="0" borderId="0" xfId="117" applyFont="1" applyAlignment="1">
      <alignment vertical="center"/>
      <protection/>
    </xf>
    <xf numFmtId="169" fontId="28" fillId="0" borderId="0" xfId="117" applyNumberFormat="1" applyFont="1" applyFill="1" applyAlignment="1">
      <alignment vertical="center"/>
      <protection/>
    </xf>
    <xf numFmtId="169" fontId="16" fillId="0" borderId="0" xfId="117" applyNumberFormat="1" applyFont="1" applyAlignment="1">
      <alignment vertical="center"/>
      <protection/>
    </xf>
    <xf numFmtId="0" fontId="6" fillId="0" borderId="0" xfId="112" applyFont="1" applyAlignment="1">
      <alignment vertical="center"/>
      <protection/>
    </xf>
    <xf numFmtId="181" fontId="9" fillId="0" borderId="0" xfId="112" applyNumberFormat="1" applyFont="1" applyFill="1" applyAlignment="1">
      <alignment vertical="center"/>
      <protection/>
    </xf>
    <xf numFmtId="181" fontId="21" fillId="0" borderId="0" xfId="112" applyNumberFormat="1" applyFont="1" applyFill="1" applyAlignment="1">
      <alignment vertical="center"/>
      <protection/>
    </xf>
    <xf numFmtId="169" fontId="20" fillId="0" borderId="0" xfId="112" applyNumberFormat="1" applyFont="1" applyAlignment="1">
      <alignment vertical="center"/>
      <protection/>
    </xf>
    <xf numFmtId="188" fontId="20" fillId="0" borderId="0" xfId="112" applyNumberFormat="1" applyFont="1" applyAlignment="1">
      <alignment vertical="center"/>
      <protection/>
    </xf>
    <xf numFmtId="169" fontId="28" fillId="0" borderId="0" xfId="112" applyNumberFormat="1" applyFont="1" applyFill="1" applyAlignment="1">
      <alignment vertical="center"/>
      <protection/>
    </xf>
    <xf numFmtId="169" fontId="16" fillId="0" borderId="0" xfId="112" applyNumberFormat="1" applyFont="1" applyFill="1" applyAlignment="1">
      <alignment vertical="center"/>
      <protection/>
    </xf>
    <xf numFmtId="169" fontId="6" fillId="0" borderId="0" xfId="112" applyNumberFormat="1" applyFont="1" applyFill="1" applyAlignment="1">
      <alignment vertical="center"/>
      <protection/>
    </xf>
    <xf numFmtId="0" fontId="28" fillId="0" borderId="0" xfId="86" applyFont="1" applyAlignment="1">
      <alignment vertical="center"/>
      <protection/>
    </xf>
    <xf numFmtId="172" fontId="9" fillId="0" borderId="0" xfId="112" applyNumberFormat="1" applyFont="1" applyFill="1" applyAlignment="1">
      <alignment vertical="center"/>
      <protection/>
    </xf>
    <xf numFmtId="188" fontId="28" fillId="0" borderId="0" xfId="86" applyNumberFormat="1" applyFont="1" applyAlignment="1">
      <alignment vertical="center"/>
      <protection/>
    </xf>
    <xf numFmtId="0" fontId="4" fillId="0" borderId="0" xfId="117">
      <alignment/>
      <protection/>
    </xf>
    <xf numFmtId="0" fontId="6" fillId="0" borderId="0" xfId="117" applyFont="1" applyAlignment="1">
      <alignment vertical="center"/>
      <protection/>
    </xf>
    <xf numFmtId="0" fontId="6" fillId="0" borderId="13" xfId="117" applyFont="1" applyBorder="1" applyAlignment="1">
      <alignment vertical="center"/>
      <protection/>
    </xf>
    <xf numFmtId="165" fontId="6" fillId="0" borderId="0" xfId="117" applyNumberFormat="1" applyFont="1" applyAlignment="1">
      <alignment vertical="center"/>
      <protection/>
    </xf>
    <xf numFmtId="0" fontId="8" fillId="0" borderId="0" xfId="117" applyFont="1" applyAlignment="1">
      <alignment vertical="center"/>
      <protection/>
    </xf>
    <xf numFmtId="196" fontId="9" fillId="0" borderId="0" xfId="117" applyNumberFormat="1" applyFont="1" applyAlignment="1">
      <alignment vertical="center"/>
      <protection/>
    </xf>
    <xf numFmtId="169" fontId="6" fillId="0" borderId="0" xfId="117" applyNumberFormat="1" applyFont="1" applyAlignment="1">
      <alignment vertical="center"/>
      <protection/>
    </xf>
    <xf numFmtId="172" fontId="9" fillId="0" borderId="0" xfId="117" applyNumberFormat="1" applyFont="1" applyAlignment="1">
      <alignment vertical="center"/>
      <protection/>
    </xf>
    <xf numFmtId="0" fontId="15" fillId="0" borderId="0" xfId="117" applyFont="1" applyAlignment="1">
      <alignment vertical="center"/>
      <protection/>
    </xf>
    <xf numFmtId="0" fontId="16" fillId="0" borderId="0" xfId="117" applyFont="1" applyAlignment="1">
      <alignment vertical="center"/>
      <protection/>
    </xf>
    <xf numFmtId="0" fontId="16" fillId="0" borderId="0" xfId="117" applyFont="1" applyAlignment="1">
      <alignment horizontal="right" vertical="center"/>
      <protection/>
    </xf>
    <xf numFmtId="0" fontId="15" fillId="0" borderId="13" xfId="117" applyFont="1" applyBorder="1" applyAlignment="1">
      <alignment vertical="center"/>
      <protection/>
    </xf>
    <xf numFmtId="169" fontId="15" fillId="0" borderId="0" xfId="117" applyNumberFormat="1" applyFont="1" applyAlignment="1">
      <alignment vertical="center"/>
      <protection/>
    </xf>
    <xf numFmtId="172" fontId="22" fillId="0" borderId="0" xfId="117" applyNumberFormat="1" applyFont="1" applyAlignment="1">
      <alignment vertical="center"/>
      <protection/>
    </xf>
    <xf numFmtId="0" fontId="16" fillId="0" borderId="13" xfId="117" applyFont="1" applyBorder="1" applyAlignment="1">
      <alignment vertical="center"/>
      <protection/>
    </xf>
    <xf numFmtId="196" fontId="22" fillId="0" borderId="0" xfId="117" applyNumberFormat="1" applyFont="1" applyAlignment="1">
      <alignment vertical="center"/>
      <protection/>
    </xf>
    <xf numFmtId="165" fontId="16" fillId="0" borderId="0" xfId="117" applyNumberFormat="1" applyFont="1" applyAlignment="1">
      <alignment vertical="center"/>
      <protection/>
    </xf>
    <xf numFmtId="172" fontId="13" fillId="0" borderId="0" xfId="117" applyNumberFormat="1" applyFont="1" applyAlignment="1">
      <alignment vertical="center"/>
      <protection/>
    </xf>
    <xf numFmtId="0" fontId="0" fillId="0" borderId="0" xfId="117" applyFont="1">
      <alignment/>
      <protection/>
    </xf>
    <xf numFmtId="0" fontId="7" fillId="0" borderId="0" xfId="117" applyFont="1" applyAlignment="1">
      <alignment vertical="center"/>
      <protection/>
    </xf>
    <xf numFmtId="168" fontId="6" fillId="0" borderId="0" xfId="117" applyNumberFormat="1" applyFont="1" applyAlignment="1">
      <alignment vertical="center"/>
      <protection/>
    </xf>
    <xf numFmtId="0" fontId="6" fillId="0" borderId="0" xfId="117" applyFont="1" applyFill="1" applyAlignment="1">
      <alignment vertical="center"/>
      <protection/>
    </xf>
    <xf numFmtId="0" fontId="6" fillId="0" borderId="15" xfId="117" applyFont="1" applyFill="1" applyBorder="1" applyAlignment="1">
      <alignment horizontal="center" vertical="center"/>
      <protection/>
    </xf>
    <xf numFmtId="0" fontId="0" fillId="0" borderId="0" xfId="117" applyFont="1" applyFill="1">
      <alignment/>
      <protection/>
    </xf>
    <xf numFmtId="188" fontId="6" fillId="0" borderId="0" xfId="117" applyNumberFormat="1" applyFont="1" applyFill="1" applyAlignment="1">
      <alignment vertical="center"/>
      <protection/>
    </xf>
    <xf numFmtId="169" fontId="16" fillId="0" borderId="0" xfId="117" applyNumberFormat="1" applyFont="1" applyFill="1" applyAlignment="1">
      <alignment vertical="center"/>
      <protection/>
    </xf>
    <xf numFmtId="169" fontId="6" fillId="0" borderId="0" xfId="117" applyNumberFormat="1" applyFont="1" applyFill="1">
      <alignment/>
      <protection/>
    </xf>
    <xf numFmtId="0" fontId="15" fillId="0" borderId="0" xfId="117" applyFont="1" applyFill="1" applyAlignment="1">
      <alignment vertical="center"/>
      <protection/>
    </xf>
    <xf numFmtId="169" fontId="6" fillId="0" borderId="0" xfId="117" applyNumberFormat="1" applyFont="1" applyFill="1" applyAlignment="1">
      <alignment vertical="center"/>
      <protection/>
    </xf>
    <xf numFmtId="181" fontId="9" fillId="0" borderId="0" xfId="117" applyNumberFormat="1" applyFont="1" applyFill="1" applyAlignment="1">
      <alignment vertical="center"/>
      <protection/>
    </xf>
    <xf numFmtId="0" fontId="9" fillId="0" borderId="0" xfId="117" applyFont="1" applyFill="1">
      <alignment/>
      <protection/>
    </xf>
    <xf numFmtId="172" fontId="13" fillId="0" borderId="0" xfId="117" applyNumberFormat="1" applyFont="1" applyFill="1" applyAlignment="1">
      <alignment vertical="center"/>
      <protection/>
    </xf>
    <xf numFmtId="0" fontId="8" fillId="0" borderId="0" xfId="117" applyFont="1" applyFill="1" applyAlignment="1">
      <alignment vertical="center"/>
      <protection/>
    </xf>
    <xf numFmtId="0" fontId="6" fillId="0" borderId="0" xfId="117" applyFont="1" applyFill="1" applyBorder="1" applyAlignment="1">
      <alignment vertical="center"/>
      <protection/>
    </xf>
    <xf numFmtId="181" fontId="21" fillId="0" borderId="0" xfId="117" applyNumberFormat="1" applyFont="1" applyFill="1" applyAlignment="1">
      <alignment vertical="center"/>
      <protection/>
    </xf>
    <xf numFmtId="172" fontId="14" fillId="0" borderId="0" xfId="117" applyNumberFormat="1" applyFont="1" applyFill="1" applyAlignment="1">
      <alignment vertical="center"/>
      <protection/>
    </xf>
    <xf numFmtId="1" fontId="15" fillId="0" borderId="0" xfId="117" applyNumberFormat="1" applyFont="1" applyFill="1" applyAlignment="1">
      <alignment vertical="center"/>
      <protection/>
    </xf>
    <xf numFmtId="0" fontId="6" fillId="0" borderId="0" xfId="117" applyFont="1" applyFill="1">
      <alignment/>
      <protection/>
    </xf>
    <xf numFmtId="188" fontId="20" fillId="0" borderId="0" xfId="117" applyNumberFormat="1" applyFont="1" applyFill="1">
      <alignment/>
      <protection/>
    </xf>
    <xf numFmtId="169" fontId="20" fillId="0" borderId="0" xfId="117" applyNumberFormat="1" applyFont="1" applyAlignment="1">
      <alignment vertical="center"/>
      <protection/>
    </xf>
    <xf numFmtId="169" fontId="29" fillId="0" borderId="0" xfId="117" applyNumberFormat="1" applyFont="1" applyAlignment="1">
      <alignment vertical="center"/>
      <protection/>
    </xf>
    <xf numFmtId="169" fontId="15" fillId="0" borderId="0" xfId="117" applyNumberFormat="1" applyFont="1" applyFill="1" applyAlignment="1">
      <alignment vertical="center"/>
      <protection/>
    </xf>
    <xf numFmtId="181" fontId="22" fillId="0" borderId="0" xfId="117" applyNumberFormat="1" applyFont="1" applyFill="1" applyAlignment="1">
      <alignment vertical="center"/>
      <protection/>
    </xf>
    <xf numFmtId="169" fontId="13" fillId="0" borderId="0" xfId="117" applyNumberFormat="1" applyFont="1" applyFill="1" applyAlignment="1">
      <alignment vertical="center"/>
      <protection/>
    </xf>
    <xf numFmtId="181" fontId="14" fillId="0" borderId="0" xfId="117" applyNumberFormat="1" applyFont="1" applyFill="1" applyAlignment="1">
      <alignment vertical="center"/>
      <protection/>
    </xf>
    <xf numFmtId="188" fontId="20" fillId="0" borderId="0" xfId="117" applyNumberFormat="1" applyFont="1" applyFill="1" applyAlignment="1">
      <alignment vertical="center"/>
      <protection/>
    </xf>
    <xf numFmtId="188" fontId="20" fillId="0" borderId="0" xfId="117" applyNumberFormat="1" applyFont="1" applyAlignment="1">
      <alignment vertical="center"/>
      <protection/>
    </xf>
    <xf numFmtId="169" fontId="15" fillId="0" borderId="0" xfId="117" applyNumberFormat="1" applyFont="1" applyFill="1">
      <alignment/>
      <protection/>
    </xf>
    <xf numFmtId="0" fontId="22" fillId="0" borderId="0" xfId="117" applyFont="1" applyFill="1">
      <alignment/>
      <protection/>
    </xf>
    <xf numFmtId="0" fontId="15" fillId="0" borderId="0" xfId="117" applyFont="1" applyFill="1">
      <alignment/>
      <protection/>
    </xf>
    <xf numFmtId="165" fontId="15" fillId="0" borderId="0" xfId="117" applyNumberFormat="1" applyFont="1" applyAlignment="1">
      <alignment vertical="center"/>
      <protection/>
    </xf>
    <xf numFmtId="165" fontId="15" fillId="0" borderId="0" xfId="117" applyNumberFormat="1" applyFont="1">
      <alignment/>
      <protection/>
    </xf>
    <xf numFmtId="0" fontId="15" fillId="0" borderId="0" xfId="117" applyFont="1">
      <alignment/>
      <protection/>
    </xf>
    <xf numFmtId="172" fontId="9" fillId="0" borderId="0" xfId="117" applyNumberFormat="1" applyFont="1" applyFill="1" applyAlignment="1">
      <alignment vertical="center"/>
      <protection/>
    </xf>
    <xf numFmtId="181" fontId="6" fillId="0" borderId="0" xfId="117" applyNumberFormat="1" applyFont="1" applyAlignment="1">
      <alignment vertical="center"/>
      <protection/>
    </xf>
    <xf numFmtId="0" fontId="6" fillId="0" borderId="0" xfId="86" applyFont="1" applyFill="1" applyAlignment="1">
      <alignment vertical="center"/>
      <protection/>
    </xf>
    <xf numFmtId="181" fontId="9" fillId="0" borderId="0" xfId="86" applyNumberFormat="1" applyFont="1" applyFill="1" applyAlignment="1">
      <alignment vertical="center"/>
      <protection/>
    </xf>
    <xf numFmtId="181" fontId="21" fillId="0" borderId="0" xfId="86" applyNumberFormat="1" applyFont="1" applyFill="1" applyAlignment="1">
      <alignment vertical="center"/>
      <protection/>
    </xf>
    <xf numFmtId="168" fontId="15" fillId="0" borderId="0" xfId="86" applyNumberFormat="1" applyFont="1" applyAlignment="1">
      <alignment vertical="center"/>
      <protection/>
    </xf>
    <xf numFmtId="188" fontId="20" fillId="0" borderId="0" xfId="86" applyNumberFormat="1" applyFont="1" applyFill="1" applyAlignment="1">
      <alignment vertical="center"/>
      <protection/>
    </xf>
    <xf numFmtId="0" fontId="15" fillId="0" borderId="0" xfId="86" applyFont="1" applyFill="1" applyAlignment="1">
      <alignment vertical="center"/>
      <protection/>
    </xf>
    <xf numFmtId="169" fontId="15" fillId="0" borderId="0" xfId="86" applyNumberFormat="1" applyFont="1" applyFill="1" applyAlignment="1">
      <alignment vertical="center"/>
      <protection/>
    </xf>
    <xf numFmtId="181" fontId="22" fillId="0" borderId="0" xfId="86" applyNumberFormat="1" applyFont="1" applyFill="1" applyAlignment="1">
      <alignment vertical="center"/>
      <protection/>
    </xf>
    <xf numFmtId="169" fontId="6" fillId="0" borderId="0" xfId="86" applyNumberFormat="1" applyFont="1" applyFill="1" applyAlignment="1">
      <alignment vertical="center"/>
      <protection/>
    </xf>
    <xf numFmtId="169" fontId="16" fillId="0" borderId="0" xfId="86" applyNumberFormat="1" applyFont="1" applyFill="1" applyAlignment="1">
      <alignment vertical="center"/>
      <protection/>
    </xf>
    <xf numFmtId="0" fontId="15" fillId="0" borderId="0" xfId="86" applyFont="1" applyAlignment="1">
      <alignment vertical="center"/>
      <protection/>
    </xf>
    <xf numFmtId="181" fontId="14" fillId="0" borderId="0" xfId="86" applyNumberFormat="1" applyFont="1" applyFill="1" applyAlignment="1">
      <alignment vertical="center"/>
      <protection/>
    </xf>
    <xf numFmtId="0" fontId="6" fillId="0" borderId="0" xfId="86" applyFont="1" applyAlignment="1">
      <alignment vertical="center"/>
      <protection/>
    </xf>
    <xf numFmtId="172" fontId="9" fillId="0" borderId="0" xfId="86" applyNumberFormat="1" applyFont="1" applyFill="1" applyAlignment="1">
      <alignment vertical="center"/>
      <protection/>
    </xf>
    <xf numFmtId="0" fontId="6" fillId="0" borderId="20" xfId="117" applyFont="1" applyFill="1" applyBorder="1" applyAlignment="1">
      <alignment horizontal="center" vertical="center"/>
      <protection/>
    </xf>
    <xf numFmtId="168" fontId="75" fillId="0" borderId="0" xfId="108" applyNumberFormat="1" applyFont="1">
      <alignment/>
      <protection/>
    </xf>
    <xf numFmtId="168" fontId="75" fillId="0" borderId="0" xfId="79" applyNumberFormat="1" applyFont="1">
      <alignment/>
      <protection/>
    </xf>
    <xf numFmtId="165" fontId="6" fillId="0" borderId="0" xfId="111" applyNumberFormat="1" applyFont="1" applyFill="1" applyAlignment="1">
      <alignment horizontal="left" vertical="center"/>
      <protection/>
    </xf>
    <xf numFmtId="0" fontId="6" fillId="0" borderId="13" xfId="111" applyFont="1" applyFill="1" applyBorder="1" applyAlignment="1">
      <alignment vertical="center"/>
      <protection/>
    </xf>
    <xf numFmtId="169" fontId="6" fillId="0" borderId="0" xfId="111" applyNumberFormat="1" applyFont="1" applyFill="1" applyAlignment="1">
      <alignment vertical="center"/>
      <protection/>
    </xf>
    <xf numFmtId="165" fontId="6" fillId="0" borderId="0" xfId="111" applyNumberFormat="1" applyFont="1" applyFill="1" applyAlignment="1">
      <alignment vertical="center"/>
      <protection/>
    </xf>
    <xf numFmtId="0" fontId="12" fillId="0" borderId="0" xfId="111" applyFont="1" applyFill="1" applyAlignment="1">
      <alignment vertical="center"/>
      <protection/>
    </xf>
    <xf numFmtId="0" fontId="13" fillId="0" borderId="0" xfId="111" applyFont="1" applyFill="1" applyAlignment="1">
      <alignment horizontal="right" vertical="center"/>
      <protection/>
    </xf>
    <xf numFmtId="0" fontId="13" fillId="0" borderId="13" xfId="111" applyFont="1" applyFill="1" applyBorder="1" applyAlignment="1">
      <alignment horizontal="right" vertical="center"/>
      <protection/>
    </xf>
    <xf numFmtId="169" fontId="13" fillId="0" borderId="0" xfId="111" applyNumberFormat="1" applyFont="1" applyFill="1" applyAlignment="1">
      <alignment vertical="center"/>
      <protection/>
    </xf>
    <xf numFmtId="0" fontId="12" fillId="0" borderId="0" xfId="111" applyFont="1" applyFill="1">
      <alignment/>
      <protection/>
    </xf>
    <xf numFmtId="0" fontId="6" fillId="0" borderId="0" xfId="111" applyFont="1" applyFill="1">
      <alignment/>
      <protection/>
    </xf>
    <xf numFmtId="0" fontId="6" fillId="0" borderId="13" xfId="111" applyFont="1" applyFill="1" applyBorder="1">
      <alignment/>
      <protection/>
    </xf>
    <xf numFmtId="0" fontId="12" fillId="0" borderId="0" xfId="99" applyFont="1" applyAlignment="1">
      <alignment vertical="center"/>
      <protection/>
    </xf>
    <xf numFmtId="0" fontId="10" fillId="0" borderId="0" xfId="117" applyFont="1" applyAlignment="1">
      <alignment vertical="center"/>
      <protection/>
    </xf>
    <xf numFmtId="0" fontId="33" fillId="0" borderId="0" xfId="82" applyFont="1" applyAlignment="1">
      <alignment horizontal="left" vertical="top"/>
      <protection/>
    </xf>
    <xf numFmtId="0" fontId="5" fillId="0" borderId="0" xfId="80" applyFont="1" applyAlignment="1">
      <alignment horizontal="center" vertical="center"/>
      <protection/>
    </xf>
    <xf numFmtId="0" fontId="6" fillId="0" borderId="0" xfId="80" applyFont="1" applyAlignment="1" quotePrefix="1">
      <alignment horizontal="center" vertical="center"/>
      <protection/>
    </xf>
    <xf numFmtId="0" fontId="6" fillId="0" borderId="17" xfId="80" applyNumberFormat="1" applyFont="1" applyBorder="1" applyAlignment="1">
      <alignment horizontal="center" vertical="center"/>
      <protection/>
    </xf>
    <xf numFmtId="0" fontId="6" fillId="0" borderId="16" xfId="80" applyNumberFormat="1" applyFont="1" applyBorder="1" applyAlignment="1">
      <alignment horizontal="center" vertical="center"/>
      <protection/>
    </xf>
    <xf numFmtId="0" fontId="6" fillId="0" borderId="0" xfId="80" applyNumberFormat="1" applyFont="1" applyBorder="1" applyAlignment="1">
      <alignment horizontal="center" vertical="center"/>
      <protection/>
    </xf>
    <xf numFmtId="0" fontId="6" fillId="0" borderId="13" xfId="80" applyNumberFormat="1" applyFont="1" applyBorder="1" applyAlignment="1">
      <alignment horizontal="center" vertical="center"/>
      <protection/>
    </xf>
    <xf numFmtId="0" fontId="6" fillId="0" borderId="18" xfId="80" applyNumberFormat="1" applyFont="1" applyBorder="1" applyAlignment="1">
      <alignment horizontal="center" vertical="center"/>
      <protection/>
    </xf>
    <xf numFmtId="0" fontId="6" fillId="0" borderId="15" xfId="80" applyNumberFormat="1" applyFont="1" applyBorder="1" applyAlignment="1">
      <alignment horizontal="center" vertical="center"/>
      <protection/>
    </xf>
    <xf numFmtId="0" fontId="6" fillId="0" borderId="20" xfId="80" applyFont="1" applyBorder="1" applyAlignment="1">
      <alignment horizontal="center" vertical="center"/>
      <protection/>
    </xf>
    <xf numFmtId="0" fontId="6" fillId="0" borderId="10" xfId="80" applyFont="1" applyBorder="1" applyAlignment="1">
      <alignment horizontal="center" vertical="center"/>
      <protection/>
    </xf>
    <xf numFmtId="0" fontId="6" fillId="0" borderId="21" xfId="80" applyFont="1" applyBorder="1" applyAlignment="1">
      <alignment horizontal="center" vertical="center"/>
      <protection/>
    </xf>
    <xf numFmtId="0" fontId="6" fillId="0" borderId="17" xfId="80" applyFont="1" applyBorder="1" applyAlignment="1">
      <alignment horizontal="center" vertical="center"/>
      <protection/>
    </xf>
    <xf numFmtId="0" fontId="6" fillId="0" borderId="16" xfId="80" applyFont="1" applyBorder="1" applyAlignment="1">
      <alignment horizontal="center" vertical="center"/>
      <protection/>
    </xf>
    <xf numFmtId="0" fontId="6" fillId="0" borderId="14" xfId="80" applyFont="1" applyBorder="1" applyAlignment="1">
      <alignment horizontal="center" vertical="center"/>
      <protection/>
    </xf>
    <xf numFmtId="0" fontId="6" fillId="0" borderId="0" xfId="80" applyFont="1" applyBorder="1" applyAlignment="1">
      <alignment horizontal="center" vertical="center"/>
      <protection/>
    </xf>
    <xf numFmtId="0" fontId="6" fillId="0" borderId="13" xfId="80" applyFont="1" applyBorder="1" applyAlignment="1">
      <alignment horizontal="center" vertical="center"/>
      <protection/>
    </xf>
    <xf numFmtId="0" fontId="6" fillId="0" borderId="22" xfId="80" applyFont="1" applyBorder="1" applyAlignment="1">
      <alignment horizontal="center" vertical="center"/>
      <protection/>
    </xf>
    <xf numFmtId="0" fontId="6" fillId="0" borderId="18" xfId="80" applyFont="1" applyBorder="1" applyAlignment="1">
      <alignment horizontal="center" vertical="center"/>
      <protection/>
    </xf>
    <xf numFmtId="0" fontId="6" fillId="0" borderId="15" xfId="80" applyFont="1" applyBorder="1" applyAlignment="1">
      <alignment horizontal="center" vertical="center"/>
      <protection/>
    </xf>
    <xf numFmtId="0" fontId="6" fillId="0" borderId="21" xfId="80" applyFont="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6" xfId="80" applyFont="1" applyBorder="1" applyAlignment="1">
      <alignment horizontal="center" vertical="center" wrapText="1"/>
      <protection/>
    </xf>
    <xf numFmtId="0" fontId="6" fillId="0" borderId="22"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15" xfId="80" applyFont="1" applyBorder="1" applyAlignment="1">
      <alignment horizontal="center" vertical="center" wrapText="1"/>
      <protection/>
    </xf>
    <xf numFmtId="0" fontId="6" fillId="0" borderId="12" xfId="80" applyFont="1" applyBorder="1" applyAlignment="1">
      <alignment horizontal="center" vertical="center"/>
      <protection/>
    </xf>
    <xf numFmtId="167" fontId="6" fillId="0" borderId="0" xfId="80" applyNumberFormat="1" applyFont="1" applyAlignment="1">
      <alignment vertical="center"/>
      <protection/>
    </xf>
    <xf numFmtId="0" fontId="4" fillId="0" borderId="0" xfId="80" applyAlignment="1">
      <alignment vertical="center"/>
      <protection/>
    </xf>
    <xf numFmtId="0" fontId="7" fillId="0" borderId="20" xfId="80" applyFont="1" applyBorder="1" applyAlignment="1">
      <alignment horizontal="center" vertical="center"/>
      <protection/>
    </xf>
    <xf numFmtId="0" fontId="7" fillId="0" borderId="12" xfId="80" applyFont="1" applyBorder="1" applyAlignment="1">
      <alignment horizontal="center" vertical="center"/>
      <protection/>
    </xf>
    <xf numFmtId="167" fontId="6" fillId="0" borderId="0" xfId="80" applyNumberFormat="1" applyFont="1" applyFill="1" applyBorder="1" applyAlignment="1">
      <alignment vertical="center"/>
      <protection/>
    </xf>
    <xf numFmtId="0" fontId="7" fillId="0" borderId="0" xfId="80" applyFont="1" applyAlignment="1">
      <alignment horizontal="left" vertical="top" wrapText="1"/>
      <protection/>
    </xf>
    <xf numFmtId="167" fontId="6" fillId="0" borderId="0" xfId="80" applyNumberFormat="1" applyFont="1" applyFill="1" applyAlignment="1">
      <alignment vertical="center"/>
      <protection/>
    </xf>
    <xf numFmtId="167" fontId="6" fillId="0" borderId="14" xfId="80" applyNumberFormat="1" applyFont="1" applyBorder="1" applyAlignment="1">
      <alignment vertical="center"/>
      <protection/>
    </xf>
    <xf numFmtId="0" fontId="6" fillId="0" borderId="0" xfId="80" applyFont="1" applyAlignment="1">
      <alignment horizontal="center" vertical="center"/>
      <protection/>
    </xf>
    <xf numFmtId="0" fontId="7" fillId="0" borderId="10" xfId="80" applyFont="1" applyBorder="1" applyAlignment="1">
      <alignment horizontal="center" vertical="center"/>
      <protection/>
    </xf>
    <xf numFmtId="0" fontId="6" fillId="0" borderId="14" xfId="80" applyFont="1" applyBorder="1" applyAlignment="1">
      <alignment horizontal="center" vertical="center" wrapText="1"/>
      <protection/>
    </xf>
    <xf numFmtId="0" fontId="6" fillId="0" borderId="13" xfId="80" applyFont="1" applyBorder="1" applyAlignment="1">
      <alignment horizontal="center" vertical="center" wrapText="1"/>
      <protection/>
    </xf>
    <xf numFmtId="0" fontId="7" fillId="0" borderId="21" xfId="80" applyFont="1" applyBorder="1" applyAlignment="1">
      <alignment horizontal="center" vertical="center" wrapText="1"/>
      <protection/>
    </xf>
    <xf numFmtId="0" fontId="7" fillId="0" borderId="17" xfId="80" applyFont="1" applyBorder="1" applyAlignment="1">
      <alignment horizontal="center" vertical="center" wrapText="1"/>
      <protection/>
    </xf>
    <xf numFmtId="0" fontId="7" fillId="0" borderId="14" xfId="80" applyFont="1" applyBorder="1" applyAlignment="1">
      <alignment horizontal="center" vertical="center" wrapText="1"/>
      <protection/>
    </xf>
    <xf numFmtId="0" fontId="7" fillId="0" borderId="0" xfId="80" applyFont="1" applyBorder="1" applyAlignment="1">
      <alignment horizontal="center" vertical="center" wrapText="1"/>
      <protection/>
    </xf>
    <xf numFmtId="0" fontId="7" fillId="0" borderId="22" xfId="80" applyFont="1" applyBorder="1" applyAlignment="1">
      <alignment horizontal="center" vertical="center" wrapText="1"/>
      <protection/>
    </xf>
    <xf numFmtId="0" fontId="7" fillId="0" borderId="18" xfId="80" applyFont="1" applyBorder="1" applyAlignment="1">
      <alignment horizontal="center" vertical="center" wrapText="1"/>
      <protection/>
    </xf>
    <xf numFmtId="0" fontId="6" fillId="0" borderId="21" xfId="80" applyFont="1" applyBorder="1" applyAlignment="1">
      <alignment horizontal="center" vertical="center"/>
      <protection/>
    </xf>
    <xf numFmtId="0" fontId="6" fillId="0" borderId="17" xfId="80" applyFont="1" applyBorder="1" applyAlignment="1">
      <alignment horizontal="center" vertical="center"/>
      <protection/>
    </xf>
    <xf numFmtId="0" fontId="6" fillId="0" borderId="16" xfId="80" applyFont="1" applyBorder="1" applyAlignment="1">
      <alignment horizontal="center" vertical="center"/>
      <protection/>
    </xf>
    <xf numFmtId="0" fontId="6" fillId="0" borderId="22" xfId="80" applyFont="1" applyBorder="1" applyAlignment="1">
      <alignment horizontal="center" vertical="center"/>
      <protection/>
    </xf>
    <xf numFmtId="0" fontId="6" fillId="0" borderId="18" xfId="80" applyFont="1" applyBorder="1" applyAlignment="1">
      <alignment horizontal="center" vertical="center"/>
      <protection/>
    </xf>
    <xf numFmtId="0" fontId="6" fillId="0" borderId="15" xfId="80" applyFont="1" applyBorder="1" applyAlignment="1">
      <alignment horizontal="center" vertical="center"/>
      <protection/>
    </xf>
    <xf numFmtId="0" fontId="6" fillId="0" borderId="17"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0" xfId="80" applyFont="1" applyFill="1" applyBorder="1" applyAlignment="1">
      <alignment horizontal="center" vertical="center" wrapText="1"/>
      <protection/>
    </xf>
    <xf numFmtId="0" fontId="6" fillId="0" borderId="13"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20" xfId="80" applyFont="1" applyFill="1" applyBorder="1" applyAlignment="1">
      <alignment horizontal="center" vertical="center"/>
      <protection/>
    </xf>
    <xf numFmtId="0" fontId="6" fillId="0" borderId="10" xfId="80" applyFont="1" applyFill="1" applyBorder="1" applyAlignment="1">
      <alignment horizontal="center" vertical="center"/>
      <protection/>
    </xf>
    <xf numFmtId="0" fontId="6" fillId="0" borderId="12" xfId="80" applyFont="1" applyFill="1" applyBorder="1" applyAlignment="1">
      <alignment horizontal="center" vertical="center"/>
      <protection/>
    </xf>
    <xf numFmtId="0" fontId="7" fillId="0" borderId="20" xfId="80" applyFont="1" applyFill="1" applyBorder="1" applyAlignment="1">
      <alignment horizontal="center" vertical="center"/>
      <protection/>
    </xf>
    <xf numFmtId="0" fontId="7" fillId="0" borderId="12" xfId="80" applyFont="1" applyFill="1" applyBorder="1" applyAlignment="1">
      <alignment horizontal="center" vertical="center"/>
      <protection/>
    </xf>
    <xf numFmtId="0" fontId="6" fillId="0" borderId="20" xfId="80" applyNumberFormat="1" applyFont="1" applyFill="1" applyBorder="1" applyAlignment="1">
      <alignment horizontal="center" vertical="center"/>
      <protection/>
    </xf>
    <xf numFmtId="0" fontId="6" fillId="0" borderId="10" xfId="80" applyNumberFormat="1" applyFont="1" applyFill="1" applyBorder="1" applyAlignment="1">
      <alignment horizontal="center" vertical="center"/>
      <protection/>
    </xf>
    <xf numFmtId="0" fontId="6" fillId="0" borderId="12" xfId="80" applyNumberFormat="1" applyFont="1" applyFill="1" applyBorder="1" applyAlignment="1">
      <alignment horizontal="center" vertical="center"/>
      <protection/>
    </xf>
    <xf numFmtId="0" fontId="6" fillId="0" borderId="17" xfId="80" applyFont="1" applyFill="1" applyBorder="1" applyAlignment="1">
      <alignment horizontal="center" vertical="center" wrapText="1"/>
      <protection/>
    </xf>
    <xf numFmtId="0" fontId="6" fillId="0" borderId="0"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20" xfId="80" applyFont="1" applyFill="1" applyBorder="1" applyAlignment="1">
      <alignment horizontal="center" vertical="center"/>
      <protection/>
    </xf>
    <xf numFmtId="0" fontId="6" fillId="0" borderId="10" xfId="80" applyFont="1" applyFill="1" applyBorder="1" applyAlignment="1">
      <alignment horizontal="center" vertical="center"/>
      <protection/>
    </xf>
    <xf numFmtId="0" fontId="6" fillId="0" borderId="23" xfId="80" applyFont="1" applyFill="1" applyBorder="1" applyAlignment="1">
      <alignment horizontal="center" vertical="center"/>
      <protection/>
    </xf>
    <xf numFmtId="0" fontId="6" fillId="0" borderId="24" xfId="80" applyFont="1" applyFill="1" applyBorder="1" applyAlignment="1">
      <alignment horizontal="center" vertical="center"/>
      <protection/>
    </xf>
    <xf numFmtId="0" fontId="6" fillId="0" borderId="19" xfId="80" applyFont="1" applyFill="1" applyBorder="1" applyAlignment="1">
      <alignment horizontal="center" vertical="center"/>
      <protection/>
    </xf>
    <xf numFmtId="0" fontId="6" fillId="0" borderId="21" xfId="80" applyFont="1" applyFill="1" applyBorder="1" applyAlignment="1">
      <alignment horizontal="center" vertical="center" wrapText="1"/>
      <protection/>
    </xf>
    <xf numFmtId="0" fontId="6" fillId="0" borderId="14"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12" xfId="80" applyFont="1" applyFill="1" applyBorder="1" applyAlignment="1">
      <alignment horizontal="center" vertical="center"/>
      <protection/>
    </xf>
    <xf numFmtId="0" fontId="6" fillId="0" borderId="23" xfId="80" applyFont="1" applyBorder="1" applyAlignment="1">
      <alignment horizontal="center" vertical="center" wrapText="1"/>
      <protection/>
    </xf>
    <xf numFmtId="0" fontId="6" fillId="0" borderId="24" xfId="80" applyFont="1" applyBorder="1" applyAlignment="1">
      <alignment horizontal="center" vertical="center" wrapText="1"/>
      <protection/>
    </xf>
    <xf numFmtId="0" fontId="6" fillId="0" borderId="19" xfId="80" applyFont="1" applyBorder="1" applyAlignment="1">
      <alignment horizontal="center" vertical="center" wrapText="1"/>
      <protection/>
    </xf>
    <xf numFmtId="0" fontId="6" fillId="0" borderId="23" xfId="80" applyFont="1" applyBorder="1" applyAlignment="1">
      <alignment horizontal="center" vertical="center"/>
      <protection/>
    </xf>
    <xf numFmtId="0" fontId="6" fillId="0" borderId="19" xfId="80" applyFont="1" applyBorder="1" applyAlignment="1">
      <alignment horizontal="center" vertical="center"/>
      <protection/>
    </xf>
    <xf numFmtId="0" fontId="5" fillId="0" borderId="0" xfId="111" applyFont="1" applyFill="1" applyAlignment="1">
      <alignment horizontal="center"/>
      <protection/>
    </xf>
    <xf numFmtId="0" fontId="76" fillId="0" borderId="0" xfId="111" applyFont="1" applyAlignment="1">
      <alignment horizontal="justify" vertical="center" wrapText="1"/>
      <protection/>
    </xf>
    <xf numFmtId="0" fontId="6" fillId="0" borderId="17" xfId="99" applyFont="1" applyFill="1" applyBorder="1" applyAlignment="1">
      <alignment horizontal="center" vertical="center"/>
      <protection/>
    </xf>
    <xf numFmtId="0" fontId="6" fillId="0" borderId="16" xfId="99" applyFont="1" applyFill="1" applyBorder="1" applyAlignment="1">
      <alignment horizontal="center" vertical="center"/>
      <protection/>
    </xf>
    <xf numFmtId="0" fontId="6" fillId="0" borderId="0" xfId="99" applyFont="1" applyFill="1" applyBorder="1" applyAlignment="1">
      <alignment horizontal="center" vertical="center"/>
      <protection/>
    </xf>
    <xf numFmtId="0" fontId="6" fillId="0" borderId="13" xfId="99" applyFont="1" applyFill="1" applyBorder="1" applyAlignment="1">
      <alignment horizontal="center" vertical="center"/>
      <protection/>
    </xf>
    <xf numFmtId="0" fontId="6" fillId="0" borderId="18" xfId="99" applyFont="1" applyFill="1" applyBorder="1" applyAlignment="1">
      <alignment horizontal="center" vertical="center"/>
      <protection/>
    </xf>
    <xf numFmtId="0" fontId="6" fillId="0" borderId="15" xfId="99" applyFont="1" applyFill="1" applyBorder="1" applyAlignment="1">
      <alignment horizontal="center" vertical="center"/>
      <protection/>
    </xf>
    <xf numFmtId="0" fontId="6" fillId="0" borderId="23" xfId="99" applyFont="1" applyFill="1" applyBorder="1" applyAlignment="1">
      <alignment horizontal="center" vertical="center" wrapText="1"/>
      <protection/>
    </xf>
    <xf numFmtId="0" fontId="6" fillId="0" borderId="24" xfId="99" applyFont="1" applyFill="1" applyBorder="1" applyAlignment="1">
      <alignment horizontal="center" vertical="center" wrapText="1"/>
      <protection/>
    </xf>
    <xf numFmtId="0" fontId="6" fillId="0" borderId="19" xfId="99" applyFont="1" applyFill="1" applyBorder="1" applyAlignment="1">
      <alignment horizontal="center" vertical="center" wrapText="1"/>
      <protection/>
    </xf>
    <xf numFmtId="0" fontId="6" fillId="0" borderId="20" xfId="99" applyFont="1" applyFill="1" applyBorder="1" applyAlignment="1">
      <alignment horizontal="center" vertical="center"/>
      <protection/>
    </xf>
    <xf numFmtId="0" fontId="6" fillId="0" borderId="10" xfId="99" applyFont="1" applyFill="1" applyBorder="1" applyAlignment="1">
      <alignment horizontal="center" vertical="center"/>
      <protection/>
    </xf>
    <xf numFmtId="0" fontId="6" fillId="0" borderId="12" xfId="99" applyFont="1" applyFill="1" applyBorder="1" applyAlignment="1">
      <alignment horizontal="center" vertical="center"/>
      <protection/>
    </xf>
    <xf numFmtId="0" fontId="6" fillId="0" borderId="21" xfId="99" applyFont="1" applyFill="1" applyBorder="1" applyAlignment="1">
      <alignment horizontal="center" vertical="center" wrapText="1"/>
      <protection/>
    </xf>
    <xf numFmtId="0" fontId="6" fillId="0" borderId="14" xfId="99" applyFont="1" applyFill="1" applyBorder="1" applyAlignment="1">
      <alignment horizontal="center" vertical="center" wrapText="1"/>
      <protection/>
    </xf>
    <xf numFmtId="0" fontId="6" fillId="0" borderId="22" xfId="99" applyFont="1" applyFill="1" applyBorder="1" applyAlignment="1">
      <alignment horizontal="center" vertical="center" wrapText="1"/>
      <protection/>
    </xf>
    <xf numFmtId="0" fontId="5" fillId="0" borderId="0" xfId="99" applyFont="1" applyFill="1" applyAlignment="1">
      <alignment horizontal="center" vertical="center"/>
      <protection/>
    </xf>
    <xf numFmtId="0" fontId="6" fillId="0" borderId="23" xfId="111" applyFont="1" applyFill="1" applyBorder="1" applyAlignment="1">
      <alignment horizontal="center" vertical="center" wrapText="1"/>
      <protection/>
    </xf>
    <xf numFmtId="0" fontId="4" fillId="0" borderId="19" xfId="111" applyBorder="1" applyAlignment="1">
      <alignment horizontal="center" vertical="center" wrapText="1"/>
      <protection/>
    </xf>
    <xf numFmtId="0" fontId="6" fillId="0" borderId="17" xfId="98" applyFont="1" applyFill="1" applyBorder="1" applyAlignment="1">
      <alignment horizontal="center" vertical="center" wrapText="1"/>
      <protection/>
    </xf>
    <xf numFmtId="0" fontId="6" fillId="0" borderId="16" xfId="98" applyFont="1" applyFill="1" applyBorder="1" applyAlignment="1">
      <alignment horizontal="center" vertical="center" wrapText="1"/>
      <protection/>
    </xf>
    <xf numFmtId="0" fontId="6" fillId="0" borderId="0" xfId="98" applyFont="1" applyFill="1" applyBorder="1" applyAlignment="1">
      <alignment horizontal="center" vertical="center" wrapText="1"/>
      <protection/>
    </xf>
    <xf numFmtId="0" fontId="6" fillId="0" borderId="13" xfId="98" applyFont="1" applyFill="1" applyBorder="1" applyAlignment="1">
      <alignment horizontal="center" vertical="center" wrapText="1"/>
      <protection/>
    </xf>
    <xf numFmtId="0" fontId="6" fillId="0" borderId="18" xfId="98" applyFont="1" applyFill="1" applyBorder="1" applyAlignment="1">
      <alignment horizontal="center" vertical="center" wrapText="1"/>
      <protection/>
    </xf>
    <xf numFmtId="0" fontId="6" fillId="0" borderId="15" xfId="98" applyFont="1" applyFill="1" applyBorder="1" applyAlignment="1">
      <alignment horizontal="center" vertical="center" wrapText="1"/>
      <protection/>
    </xf>
    <xf numFmtId="0" fontId="6" fillId="0" borderId="20" xfId="98" applyFont="1" applyFill="1" applyBorder="1" applyAlignment="1">
      <alignment horizontal="center" vertical="center"/>
      <protection/>
    </xf>
    <xf numFmtId="0" fontId="6" fillId="0" borderId="10" xfId="98" applyFont="1" applyFill="1" applyBorder="1" applyAlignment="1">
      <alignment horizontal="center" vertical="center"/>
      <protection/>
    </xf>
    <xf numFmtId="0" fontId="6" fillId="0" borderId="12" xfId="98" applyFont="1" applyFill="1" applyBorder="1" applyAlignment="1">
      <alignment horizontal="center" vertical="center"/>
      <protection/>
    </xf>
    <xf numFmtId="0" fontId="13" fillId="0" borderId="20" xfId="98" applyFont="1" applyFill="1" applyBorder="1" applyAlignment="1">
      <alignment horizontal="center" vertical="center"/>
      <protection/>
    </xf>
    <xf numFmtId="0" fontId="6" fillId="0" borderId="19" xfId="80" applyFont="1" applyFill="1" applyBorder="1" applyAlignment="1">
      <alignment horizontal="center" vertical="center"/>
      <protection/>
    </xf>
    <xf numFmtId="0" fontId="6" fillId="0" borderId="23" xfId="80" applyFont="1" applyFill="1" applyBorder="1" applyAlignment="1">
      <alignment horizontal="center" vertical="center"/>
      <protection/>
    </xf>
    <xf numFmtId="0" fontId="16" fillId="0" borderId="0" xfId="117" applyFont="1" applyAlignment="1">
      <alignment horizontal="center"/>
      <protection/>
    </xf>
    <xf numFmtId="0" fontId="16" fillId="0" borderId="0" xfId="117" applyFont="1" applyAlignment="1">
      <alignment horizontal="center" vertical="center"/>
      <protection/>
    </xf>
    <xf numFmtId="0" fontId="16" fillId="0" borderId="0" xfId="117" applyFont="1" applyFill="1" applyAlignment="1">
      <alignment horizontal="center" vertical="center"/>
      <protection/>
    </xf>
    <xf numFmtId="0" fontId="5" fillId="0" borderId="0" xfId="117" applyFont="1" applyAlignment="1">
      <alignment horizontal="center" vertical="center"/>
      <protection/>
    </xf>
    <xf numFmtId="0" fontId="6" fillId="0" borderId="17" xfId="117" applyFont="1" applyBorder="1" applyAlignment="1">
      <alignment horizontal="center" vertical="center"/>
      <protection/>
    </xf>
    <xf numFmtId="0" fontId="6" fillId="0" borderId="16" xfId="117" applyFont="1" applyBorder="1" applyAlignment="1">
      <alignment horizontal="center" vertical="center"/>
      <protection/>
    </xf>
    <xf numFmtId="0" fontId="6" fillId="0" borderId="0" xfId="117" applyFont="1" applyAlignment="1">
      <alignment horizontal="center" vertical="center"/>
      <protection/>
    </xf>
    <xf numFmtId="0" fontId="6" fillId="0" borderId="13" xfId="117" applyFont="1" applyBorder="1" applyAlignment="1">
      <alignment horizontal="center" vertical="center"/>
      <protection/>
    </xf>
    <xf numFmtId="0" fontId="6" fillId="0" borderId="18" xfId="117" applyFont="1" applyBorder="1" applyAlignment="1">
      <alignment horizontal="center" vertical="center"/>
      <protection/>
    </xf>
    <xf numFmtId="0" fontId="6" fillId="0" borderId="15" xfId="117" applyFont="1" applyBorder="1" applyAlignment="1">
      <alignment horizontal="center" vertical="center"/>
      <protection/>
    </xf>
    <xf numFmtId="0" fontId="6" fillId="0" borderId="20" xfId="117" applyFont="1" applyFill="1" applyBorder="1" applyAlignment="1">
      <alignment horizontal="center" vertical="center"/>
      <protection/>
    </xf>
    <xf numFmtId="0" fontId="6" fillId="0" borderId="10" xfId="117" applyFont="1" applyFill="1" applyBorder="1" applyAlignment="1">
      <alignment horizontal="center" vertical="center"/>
      <protection/>
    </xf>
    <xf numFmtId="0" fontId="6" fillId="0" borderId="12" xfId="117" applyFont="1" applyFill="1" applyBorder="1" applyAlignment="1">
      <alignment horizontal="center" vertical="center"/>
      <protection/>
    </xf>
    <xf numFmtId="0" fontId="6" fillId="0" borderId="20" xfId="117" applyFont="1" applyBorder="1" applyAlignment="1">
      <alignment horizontal="center" vertical="center"/>
      <protection/>
    </xf>
    <xf numFmtId="0" fontId="6" fillId="0" borderId="10" xfId="117" applyFont="1" applyBorder="1" applyAlignment="1">
      <alignment horizontal="center" vertical="center"/>
      <protection/>
    </xf>
    <xf numFmtId="0" fontId="6" fillId="0" borderId="12" xfId="117" applyFont="1" applyBorder="1" applyAlignment="1">
      <alignment horizontal="center" vertical="center"/>
      <protection/>
    </xf>
    <xf numFmtId="0" fontId="7" fillId="0" borderId="20" xfId="117" applyFont="1" applyBorder="1" applyAlignment="1">
      <alignment horizontal="center" vertical="center"/>
      <protection/>
    </xf>
    <xf numFmtId="0" fontId="7" fillId="0" borderId="10" xfId="117" applyFont="1" applyBorder="1" applyAlignment="1">
      <alignment horizontal="center" vertical="center"/>
      <protection/>
    </xf>
    <xf numFmtId="0" fontId="7" fillId="0" borderId="12" xfId="117" applyFont="1" applyBorder="1" applyAlignment="1">
      <alignment horizontal="center" vertical="center"/>
      <protection/>
    </xf>
    <xf numFmtId="0" fontId="7" fillId="0" borderId="20" xfId="117" applyFont="1" applyFill="1" applyBorder="1" applyAlignment="1">
      <alignment horizontal="center" vertical="center"/>
      <protection/>
    </xf>
    <xf numFmtId="0" fontId="7" fillId="0" borderId="10" xfId="117" applyFont="1" applyFill="1" applyBorder="1" applyAlignment="1">
      <alignment horizontal="center" vertical="center"/>
      <protection/>
    </xf>
    <xf numFmtId="0" fontId="5" fillId="0" borderId="0" xfId="112" applyFont="1" applyAlignment="1">
      <alignment horizontal="center" vertical="center"/>
      <protection/>
    </xf>
    <xf numFmtId="0" fontId="7" fillId="0" borderId="12" xfId="117" applyFont="1" applyFill="1" applyBorder="1" applyAlignment="1">
      <alignment horizontal="center" vertical="center"/>
      <protection/>
    </xf>
  </cellXfs>
  <cellStyles count="139">
    <cellStyle name="Normal" xfId="0"/>
    <cellStyle name="##0" xfId="15"/>
    <cellStyle name="##0 2" xfId="16"/>
    <cellStyle name="##0,0" xfId="17"/>
    <cellStyle name="##0,0 2" xfId="18"/>
    <cellStyle name="##0,00" xfId="19"/>
    <cellStyle name="##0,00 2" xfId="20"/>
    <cellStyle name="[Kursiv]##0" xfId="21"/>
    <cellStyle name="[Kursiv]##0,0" xfId="22"/>
    <cellStyle name="[Kursiv]##0,00" xfId="23"/>
    <cellStyle name="20 % - Akzent1" xfId="24"/>
    <cellStyle name="20 % - Akzent2" xfId="25"/>
    <cellStyle name="20 % - Akzent3" xfId="26"/>
    <cellStyle name="20 % - Akzent4" xfId="27"/>
    <cellStyle name="20 % - Akzent5" xfId="28"/>
    <cellStyle name="20 % - Akzent6" xfId="29"/>
    <cellStyle name="40 % - Akzent1" xfId="30"/>
    <cellStyle name="40 % - Akzent2" xfId="31"/>
    <cellStyle name="40 % - Akzent3" xfId="32"/>
    <cellStyle name="40 % - Akzent4" xfId="33"/>
    <cellStyle name="40 % - Akzent5" xfId="34"/>
    <cellStyle name="40 % - Akzent6" xfId="35"/>
    <cellStyle name="60 % - Akzent1" xfId="36"/>
    <cellStyle name="60 % - Akzent2" xfId="37"/>
    <cellStyle name="60 % - Akzent3" xfId="38"/>
    <cellStyle name="60 % - Akzent4" xfId="39"/>
    <cellStyle name="60 % - Akzent5" xfId="40"/>
    <cellStyle name="60 % - Akzent6" xfId="41"/>
    <cellStyle name="Akzent1" xfId="42"/>
    <cellStyle name="Akzent2" xfId="43"/>
    <cellStyle name="Akzent3" xfId="44"/>
    <cellStyle name="Akzent4" xfId="45"/>
    <cellStyle name="Akzent5" xfId="46"/>
    <cellStyle name="Akzent6" xfId="47"/>
    <cellStyle name="Ausgabe" xfId="48"/>
    <cellStyle name="Berechnung" xfId="49"/>
    <cellStyle name="berichtigtes E. Dezimal" xfId="50"/>
    <cellStyle name="berichtigtes E. Dezimal 2" xfId="51"/>
    <cellStyle name="berichtigtes E. ganzzahlig" xfId="52"/>
    <cellStyle name="berichtigtes E. ganzzahlig 2" xfId="53"/>
    <cellStyle name="Comma [0]" xfId="54"/>
    <cellStyle name="Eingabe" xfId="55"/>
    <cellStyle name="Ergebnis" xfId="56"/>
    <cellStyle name="Erklärender Text" xfId="57"/>
    <cellStyle name="Geheimhaltung" xfId="58"/>
    <cellStyle name="Geheimhaltung 2" xfId="59"/>
    <cellStyle name="geschätztes E. Dezimal" xfId="60"/>
    <cellStyle name="geschätztes E. Dezimal 2" xfId="61"/>
    <cellStyle name="geschätztes E. ganzzahlig" xfId="62"/>
    <cellStyle name="geschätztes E. ganzzahlig 2" xfId="63"/>
    <cellStyle name="Gut" xfId="64"/>
    <cellStyle name="in Millionen" xfId="65"/>
    <cellStyle name="in Millionen 2" xfId="66"/>
    <cellStyle name="in Tausend" xfId="67"/>
    <cellStyle name="in Tausend 2" xfId="68"/>
    <cellStyle name="Comma" xfId="69"/>
    <cellStyle name="Komma 2" xfId="70"/>
    <cellStyle name="Komma 3" xfId="71"/>
    <cellStyle name="Komma 3 2" xfId="72"/>
    <cellStyle name="Leerzeile" xfId="73"/>
    <cellStyle name="Leerzeile 2" xfId="74"/>
    <cellStyle name="Neutral" xfId="75"/>
    <cellStyle name="Notiz" xfId="76"/>
    <cellStyle name="Percent" xfId="77"/>
    <cellStyle name="Schlecht" xfId="78"/>
    <cellStyle name="Standard 10" xfId="79"/>
    <cellStyle name="Standard 2" xfId="80"/>
    <cellStyle name="Standard 2 2" xfId="81"/>
    <cellStyle name="Standard 2 2 2" xfId="82"/>
    <cellStyle name="Standard 2 3" xfId="83"/>
    <cellStyle name="Standard 2 4" xfId="84"/>
    <cellStyle name="Standard 2 5" xfId="85"/>
    <cellStyle name="Standard 2 5 2" xfId="86"/>
    <cellStyle name="Standard 2 6" xfId="87"/>
    <cellStyle name="Standard 3" xfId="88"/>
    <cellStyle name="Standard 3 2" xfId="89"/>
    <cellStyle name="Standard 3 3" xfId="90"/>
    <cellStyle name="Standard 3 3 2" xfId="91"/>
    <cellStyle name="Standard 3 3 2 2" xfId="92"/>
    <cellStyle name="Standard 3 3 2 3" xfId="93"/>
    <cellStyle name="Standard 3 3 3" xfId="94"/>
    <cellStyle name="Standard 3 3 4" xfId="95"/>
    <cellStyle name="Standard 3 4" xfId="96"/>
    <cellStyle name="Standard 3 5" xfId="97"/>
    <cellStyle name="Standard 4" xfId="98"/>
    <cellStyle name="Standard 4 2" xfId="99"/>
    <cellStyle name="Standard 4 2 2" xfId="100"/>
    <cellStyle name="Standard 4 2 3" xfId="101"/>
    <cellStyle name="Standard 4 2 4" xfId="102"/>
    <cellStyle name="Standard 4 3" xfId="103"/>
    <cellStyle name="Standard 4 3 2" xfId="104"/>
    <cellStyle name="Standard 4 3 3" xfId="105"/>
    <cellStyle name="Standard 4 4" xfId="106"/>
    <cellStyle name="Standard 4 4 2" xfId="107"/>
    <cellStyle name="Standard 4 5" xfId="108"/>
    <cellStyle name="Standard 4 5 2" xfId="109"/>
    <cellStyle name="Standard 4 6" xfId="110"/>
    <cellStyle name="Standard 5" xfId="111"/>
    <cellStyle name="Standard 5 2" xfId="112"/>
    <cellStyle name="Standard 5 2 2" xfId="113"/>
    <cellStyle name="Standard 5 2 3" xfId="114"/>
    <cellStyle name="Standard 5 3" xfId="115"/>
    <cellStyle name="Standard 5 4" xfId="116"/>
    <cellStyle name="Standard 6" xfId="117"/>
    <cellStyle name="Standard 6 2" xfId="118"/>
    <cellStyle name="Standard 6 2 2" xfId="119"/>
    <cellStyle name="Standard 6 3" xfId="120"/>
    <cellStyle name="Standard 6 4" xfId="121"/>
    <cellStyle name="Standard 6 5" xfId="122"/>
    <cellStyle name="Standard 7" xfId="123"/>
    <cellStyle name="Standard 7 2" xfId="124"/>
    <cellStyle name="Standard 7 3" xfId="125"/>
    <cellStyle name="Standard 8" xfId="126"/>
    <cellStyle name="Standard 9" xfId="127"/>
    <cellStyle name="Stichprobenfehler Dezimal" xfId="128"/>
    <cellStyle name="Stichprobenfehler Dezimal 2" xfId="129"/>
    <cellStyle name="Stichprobenfehler ganzzahlig" xfId="130"/>
    <cellStyle name="Stichprobenfehler ganzzahlig 2" xfId="131"/>
    <cellStyle name="Tabellenfach gesperrt X" xfId="132"/>
    <cellStyle name="Tabellenfach gesperrt X 2" xfId="133"/>
    <cellStyle name="Text mit Füllzeichen" xfId="134"/>
    <cellStyle name="Text mit Füllzeichen 2" xfId="135"/>
    <cellStyle name="Überschrift" xfId="136"/>
    <cellStyle name="Überschrift 1" xfId="137"/>
    <cellStyle name="Überschrift 2" xfId="138"/>
    <cellStyle name="Überschrift 3" xfId="139"/>
    <cellStyle name="Überschrift 4" xfId="140"/>
    <cellStyle name="Ü-Haupt[I,II]" xfId="141"/>
    <cellStyle name="Ü-Tabellen[1.,2.]" xfId="142"/>
    <cellStyle name="Ü-Zwischen[A,B]" xfId="143"/>
    <cellStyle name="Verknüpfte Zelle" xfId="144"/>
    <cellStyle name="vorläufiges E. Dezimal" xfId="145"/>
    <cellStyle name="vorläufiges E. Dezimal 2" xfId="146"/>
    <cellStyle name="vorläufiges E. ganzzahlig" xfId="147"/>
    <cellStyle name="vorläufiges E. ganzzahlig 2" xfId="148"/>
    <cellStyle name="Currency" xfId="149"/>
    <cellStyle name="Currency [0]" xfId="150"/>
    <cellStyle name="Warnender Text" xfId="151"/>
    <cellStyle name="Zelle überprüfen"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92</xdr:row>
      <xdr:rowOff>66675</xdr:rowOff>
    </xdr:from>
    <xdr:to>
      <xdr:col>13</xdr:col>
      <xdr:colOff>0</xdr:colOff>
      <xdr:row>92</xdr:row>
      <xdr:rowOff>66675</xdr:rowOff>
    </xdr:to>
    <xdr:sp>
      <xdr:nvSpPr>
        <xdr:cNvPr id="1" name="Line 1"/>
        <xdr:cNvSpPr>
          <a:spLocks/>
        </xdr:cNvSpPr>
      </xdr:nvSpPr>
      <xdr:spPr>
        <a:xfrm>
          <a:off x="5038725" y="949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92</xdr:row>
      <xdr:rowOff>66675</xdr:rowOff>
    </xdr:from>
    <xdr:to>
      <xdr:col>0</xdr:col>
      <xdr:colOff>457200</xdr:colOff>
      <xdr:row>92</xdr:row>
      <xdr:rowOff>66675</xdr:rowOff>
    </xdr:to>
    <xdr:sp>
      <xdr:nvSpPr>
        <xdr:cNvPr id="2" name="Line 2"/>
        <xdr:cNvSpPr>
          <a:spLocks/>
        </xdr:cNvSpPr>
      </xdr:nvSpPr>
      <xdr:spPr>
        <a:xfrm>
          <a:off x="19050" y="9496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57150</xdr:rowOff>
    </xdr:from>
    <xdr:to>
      <xdr:col>17</xdr:col>
      <xdr:colOff>0</xdr:colOff>
      <xdr:row>34</xdr:row>
      <xdr:rowOff>19050</xdr:rowOff>
    </xdr:to>
    <xdr:pic>
      <xdr:nvPicPr>
        <xdr:cNvPr id="1" name="Grafik 12"/>
        <xdr:cNvPicPr preferRelativeResize="1">
          <a:picLocks noChangeAspect="1"/>
        </xdr:cNvPicPr>
      </xdr:nvPicPr>
      <xdr:blipFill>
        <a:blip r:embed="rId1"/>
        <a:stretch>
          <a:fillRect/>
        </a:stretch>
      </xdr:blipFill>
      <xdr:spPr>
        <a:xfrm>
          <a:off x="0" y="2428875"/>
          <a:ext cx="6143625" cy="2009775"/>
        </a:xfrm>
        <a:prstGeom prst="rect">
          <a:avLst/>
        </a:prstGeom>
        <a:noFill/>
        <a:ln w="9525" cmpd="sng">
          <a:noFill/>
        </a:ln>
      </xdr:spPr>
    </xdr:pic>
    <xdr:clientData/>
  </xdr:twoCellAnchor>
  <xdr:twoCellAnchor editAs="oneCell">
    <xdr:from>
      <xdr:col>0</xdr:col>
      <xdr:colOff>28575</xdr:colOff>
      <xdr:row>40</xdr:row>
      <xdr:rowOff>47625</xdr:rowOff>
    </xdr:from>
    <xdr:to>
      <xdr:col>17</xdr:col>
      <xdr:colOff>0</xdr:colOff>
      <xdr:row>80</xdr:row>
      <xdr:rowOff>0</xdr:rowOff>
    </xdr:to>
    <xdr:pic>
      <xdr:nvPicPr>
        <xdr:cNvPr id="2" name="Grafik 13"/>
        <xdr:cNvPicPr preferRelativeResize="1">
          <a:picLocks noChangeAspect="1"/>
        </xdr:cNvPicPr>
      </xdr:nvPicPr>
      <xdr:blipFill>
        <a:blip r:embed="rId2"/>
        <a:stretch>
          <a:fillRect/>
        </a:stretch>
      </xdr:blipFill>
      <xdr:spPr>
        <a:xfrm>
          <a:off x="28575" y="5143500"/>
          <a:ext cx="6115050" cy="513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37</xdr:row>
      <xdr:rowOff>9525</xdr:rowOff>
    </xdr:from>
    <xdr:to>
      <xdr:col>17</xdr:col>
      <xdr:colOff>0</xdr:colOff>
      <xdr:row>71</xdr:row>
      <xdr:rowOff>104775</xdr:rowOff>
    </xdr:to>
    <xdr:pic>
      <xdr:nvPicPr>
        <xdr:cNvPr id="1" name="Grafik 5"/>
        <xdr:cNvPicPr preferRelativeResize="1">
          <a:picLocks noChangeAspect="1"/>
        </xdr:cNvPicPr>
      </xdr:nvPicPr>
      <xdr:blipFill>
        <a:blip r:embed="rId1"/>
        <a:stretch>
          <a:fillRect/>
        </a:stretch>
      </xdr:blipFill>
      <xdr:spPr>
        <a:xfrm>
          <a:off x="9525" y="5429250"/>
          <a:ext cx="6096000" cy="436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A1" sqref="A1"/>
    </sheetView>
  </sheetViews>
  <sheetFormatPr defaultColWidth="8.8515625" defaultRowHeight="12.75"/>
  <cols>
    <col min="1" max="1" width="2.7109375" style="171" customWidth="1"/>
    <col min="2" max="2" width="3.421875" style="171" customWidth="1"/>
    <col min="3" max="3" width="68.7109375" style="171" customWidth="1"/>
    <col min="4" max="4" width="7.140625" style="171" customWidth="1"/>
    <col min="5" max="11" width="8.28125" style="171" customWidth="1"/>
    <col min="12" max="12" width="3.8515625" style="171" customWidth="1"/>
    <col min="13" max="13" width="11.421875" style="171" customWidth="1"/>
    <col min="14" max="16384" width="8.8515625" style="171" customWidth="1"/>
  </cols>
  <sheetData>
    <row r="1" spans="1:4" s="163" customFormat="1" ht="12.75">
      <c r="A1" s="263"/>
      <c r="B1" s="263"/>
      <c r="C1" s="263"/>
      <c r="D1" s="263"/>
    </row>
    <row r="2" spans="1:12" s="163" customFormat="1" ht="15.75">
      <c r="A2" s="488" t="s">
        <v>0</v>
      </c>
      <c r="B2" s="488"/>
      <c r="C2" s="488"/>
      <c r="D2" s="274"/>
      <c r="E2" s="176"/>
      <c r="F2" s="176"/>
      <c r="G2" s="176"/>
      <c r="H2" s="176"/>
      <c r="I2" s="176"/>
      <c r="J2" s="175"/>
      <c r="K2" s="175"/>
      <c r="L2" s="175"/>
    </row>
    <row r="3" spans="1:12" s="163" customFormat="1" ht="12.75">
      <c r="A3" s="263"/>
      <c r="B3" s="263"/>
      <c r="C3" s="266"/>
      <c r="D3" s="264"/>
      <c r="E3" s="176"/>
      <c r="F3" s="176"/>
      <c r="G3" s="176"/>
      <c r="H3" s="176"/>
      <c r="I3" s="176"/>
      <c r="J3" s="175"/>
      <c r="K3" s="175"/>
      <c r="L3" s="175"/>
    </row>
    <row r="4" spans="1:12" s="163" customFormat="1" ht="12.75">
      <c r="A4" s="263"/>
      <c r="B4" s="263"/>
      <c r="C4" s="266"/>
      <c r="D4" s="264"/>
      <c r="E4" s="176"/>
      <c r="F4" s="176"/>
      <c r="G4" s="176"/>
      <c r="H4" s="176"/>
      <c r="I4" s="176"/>
      <c r="J4" s="175"/>
      <c r="K4" s="175"/>
      <c r="L4" s="175"/>
    </row>
    <row r="5" spans="1:12" s="163" customFormat="1" ht="12.75">
      <c r="A5" s="263"/>
      <c r="B5" s="263"/>
      <c r="C5" s="266"/>
      <c r="D5" s="264"/>
      <c r="E5" s="176"/>
      <c r="F5" s="176"/>
      <c r="G5" s="176"/>
      <c r="H5" s="176"/>
      <c r="I5" s="176"/>
      <c r="J5" s="175"/>
      <c r="K5" s="175"/>
      <c r="L5" s="175"/>
    </row>
    <row r="6" spans="1:12" s="163" customFormat="1" ht="12.75">
      <c r="A6" s="263"/>
      <c r="B6" s="263"/>
      <c r="C6" s="266"/>
      <c r="D6" s="269"/>
      <c r="E6" s="176"/>
      <c r="F6" s="176"/>
      <c r="G6" s="176"/>
      <c r="H6" s="176"/>
      <c r="I6" s="176"/>
      <c r="J6" s="175"/>
      <c r="K6" s="175"/>
      <c r="L6" s="169"/>
    </row>
    <row r="7" spans="1:12" s="163" customFormat="1" ht="12.75">
      <c r="A7" s="263"/>
      <c r="B7" s="263"/>
      <c r="C7" s="266"/>
      <c r="D7" s="269"/>
      <c r="E7" s="176"/>
      <c r="F7" s="176"/>
      <c r="G7" s="176"/>
      <c r="H7" s="176"/>
      <c r="I7" s="176"/>
      <c r="J7" s="175"/>
      <c r="K7" s="175"/>
      <c r="L7" s="169"/>
    </row>
    <row r="8" spans="1:12" s="163" customFormat="1" ht="12.75">
      <c r="A8" s="268" t="s">
        <v>5</v>
      </c>
      <c r="B8" s="263"/>
      <c r="C8" s="263"/>
      <c r="D8" s="267">
        <v>4</v>
      </c>
      <c r="E8" s="176"/>
      <c r="F8" s="176"/>
      <c r="G8" s="176"/>
      <c r="H8" s="176"/>
      <c r="I8" s="176"/>
      <c r="J8" s="175"/>
      <c r="K8" s="175"/>
      <c r="L8" s="170"/>
    </row>
    <row r="9" spans="1:12" s="163" customFormat="1" ht="13.5" customHeight="1">
      <c r="A9" s="265"/>
      <c r="B9" s="263"/>
      <c r="C9" s="263"/>
      <c r="D9" s="267"/>
      <c r="K9" s="171"/>
      <c r="L9" s="170"/>
    </row>
    <row r="10" spans="1:4" s="163" customFormat="1" ht="12.75">
      <c r="A10" s="268" t="s">
        <v>3</v>
      </c>
      <c r="B10" s="263"/>
      <c r="C10" s="263"/>
      <c r="D10" s="263"/>
    </row>
    <row r="11" spans="1:12" s="163" customFormat="1" ht="15" customHeight="1">
      <c r="A11" s="267"/>
      <c r="B11" s="263"/>
      <c r="C11" s="263"/>
      <c r="D11" s="267"/>
      <c r="K11" s="171"/>
      <c r="L11" s="170"/>
    </row>
    <row r="12" spans="1:12" s="163" customFormat="1" ht="12.75">
      <c r="A12" s="267" t="s">
        <v>6</v>
      </c>
      <c r="B12" s="263"/>
      <c r="C12" s="270" t="s">
        <v>1</v>
      </c>
      <c r="D12" s="267">
        <v>5</v>
      </c>
      <c r="K12" s="171"/>
      <c r="L12" s="170"/>
    </row>
    <row r="13" spans="1:12" s="163" customFormat="1" ht="15" customHeight="1">
      <c r="A13" s="267"/>
      <c r="B13" s="263"/>
      <c r="C13" s="263"/>
      <c r="D13" s="267"/>
      <c r="K13" s="171"/>
      <c r="L13" s="170"/>
    </row>
    <row r="14" spans="1:12" s="163" customFormat="1" ht="12.75">
      <c r="A14" s="267" t="s">
        <v>7</v>
      </c>
      <c r="B14" s="263"/>
      <c r="C14" s="270" t="s">
        <v>2</v>
      </c>
      <c r="D14" s="267">
        <v>5</v>
      </c>
      <c r="K14" s="171"/>
      <c r="L14" s="170"/>
    </row>
    <row r="15" spans="1:12" s="163" customFormat="1" ht="15" customHeight="1">
      <c r="A15" s="267"/>
      <c r="B15" s="263"/>
      <c r="C15" s="272"/>
      <c r="D15" s="267"/>
      <c r="K15" s="171"/>
      <c r="L15" s="170"/>
    </row>
    <row r="16" spans="1:12" s="163" customFormat="1" ht="12.75">
      <c r="A16" s="267" t="s">
        <v>8</v>
      </c>
      <c r="B16" s="263"/>
      <c r="C16" s="271" t="s">
        <v>291</v>
      </c>
      <c r="D16" s="267">
        <v>6</v>
      </c>
      <c r="K16" s="171"/>
      <c r="L16" s="170"/>
    </row>
    <row r="17" spans="1:12" s="163" customFormat="1" ht="15" customHeight="1">
      <c r="A17" s="267"/>
      <c r="B17" s="263"/>
      <c r="C17" s="272"/>
      <c r="D17" s="267"/>
      <c r="K17" s="171"/>
      <c r="L17" s="170"/>
    </row>
    <row r="18" spans="1:12" s="163" customFormat="1" ht="12.75">
      <c r="A18" s="267" t="s">
        <v>9</v>
      </c>
      <c r="B18" s="263"/>
      <c r="C18" s="271" t="s">
        <v>292</v>
      </c>
      <c r="D18" s="267">
        <v>6</v>
      </c>
      <c r="K18" s="171"/>
      <c r="L18" s="170"/>
    </row>
    <row r="19" spans="1:12" s="163" customFormat="1" ht="15" customHeight="1">
      <c r="A19" s="267"/>
      <c r="B19" s="263"/>
      <c r="C19" s="272"/>
      <c r="D19" s="267"/>
      <c r="K19" s="171"/>
      <c r="L19" s="170"/>
    </row>
    <row r="20" spans="1:12" s="163" customFormat="1" ht="25.5">
      <c r="A20" s="267" t="s">
        <v>10</v>
      </c>
      <c r="B20" s="263"/>
      <c r="C20" s="273" t="s">
        <v>293</v>
      </c>
      <c r="D20" s="267">
        <v>6</v>
      </c>
      <c r="K20" s="171"/>
      <c r="L20" s="170"/>
    </row>
    <row r="21" spans="1:12" s="163" customFormat="1" ht="15" customHeight="1">
      <c r="A21" s="267"/>
      <c r="B21" s="263"/>
      <c r="C21" s="271"/>
      <c r="D21" s="267"/>
      <c r="K21" s="171"/>
      <c r="L21" s="170"/>
    </row>
    <row r="22" spans="1:12" s="163" customFormat="1" ht="12.75">
      <c r="A22" s="267" t="s">
        <v>11</v>
      </c>
      <c r="B22" s="263"/>
      <c r="C22" s="271" t="s">
        <v>16</v>
      </c>
      <c r="D22" s="267">
        <v>7</v>
      </c>
      <c r="K22" s="171"/>
      <c r="L22" s="170"/>
    </row>
    <row r="23" spans="1:12" s="163" customFormat="1" ht="15" customHeight="1">
      <c r="A23" s="267"/>
      <c r="B23" s="263"/>
      <c r="C23" s="271"/>
      <c r="D23" s="267"/>
      <c r="K23" s="171"/>
      <c r="L23" s="170"/>
    </row>
    <row r="24" spans="1:12" s="163" customFormat="1" ht="12.75">
      <c r="A24" s="267" t="s">
        <v>12</v>
      </c>
      <c r="B24" s="263"/>
      <c r="C24" s="271" t="s">
        <v>4</v>
      </c>
      <c r="D24" s="267">
        <v>7</v>
      </c>
      <c r="K24" s="171"/>
      <c r="L24" s="170"/>
    </row>
    <row r="25" spans="1:12" s="163" customFormat="1" ht="15" customHeight="1">
      <c r="A25" s="267"/>
      <c r="B25" s="263"/>
      <c r="C25" s="271"/>
      <c r="D25" s="267"/>
      <c r="K25" s="171"/>
      <c r="L25" s="170"/>
    </row>
    <row r="26" spans="1:12" s="163" customFormat="1" ht="25.5">
      <c r="A26" s="267" t="s">
        <v>13</v>
      </c>
      <c r="B26" s="263"/>
      <c r="C26" s="273" t="s">
        <v>294</v>
      </c>
      <c r="D26" s="267">
        <v>8</v>
      </c>
      <c r="K26" s="171"/>
      <c r="L26" s="170"/>
    </row>
    <row r="27" spans="1:12" s="163" customFormat="1" ht="15" customHeight="1">
      <c r="A27" s="267"/>
      <c r="B27" s="263"/>
      <c r="C27" s="271"/>
      <c r="D27" s="267"/>
      <c r="K27" s="171"/>
      <c r="L27" s="170"/>
    </row>
    <row r="28" spans="1:12" s="163" customFormat="1" ht="25.5">
      <c r="A28" s="267" t="s">
        <v>14</v>
      </c>
      <c r="B28" s="263"/>
      <c r="C28" s="273" t="s">
        <v>295</v>
      </c>
      <c r="D28" s="267">
        <v>8</v>
      </c>
      <c r="K28" s="171"/>
      <c r="L28" s="170"/>
    </row>
    <row r="29" spans="1:12" s="163" customFormat="1" ht="15" customHeight="1">
      <c r="A29" s="267"/>
      <c r="B29" s="263"/>
      <c r="C29" s="272"/>
      <c r="D29" s="267"/>
      <c r="K29" s="171"/>
      <c r="L29" s="170"/>
    </row>
    <row r="30" spans="1:12" s="163" customFormat="1" ht="12.75">
      <c r="A30" s="267" t="s">
        <v>15</v>
      </c>
      <c r="B30" s="263"/>
      <c r="C30" s="271" t="s">
        <v>296</v>
      </c>
      <c r="D30" s="267">
        <v>9</v>
      </c>
      <c r="K30" s="171"/>
      <c r="L30" s="170"/>
    </row>
    <row r="31" spans="1:12" s="163" customFormat="1" ht="15" customHeight="1">
      <c r="A31" s="263"/>
      <c r="B31" s="263"/>
      <c r="C31" s="272"/>
      <c r="D31" s="267"/>
      <c r="K31" s="171"/>
      <c r="L31" s="170"/>
    </row>
    <row r="32" spans="1:12" s="163" customFormat="1" ht="15" customHeight="1">
      <c r="A32" s="263"/>
      <c r="B32" s="263"/>
      <c r="C32" s="272"/>
      <c r="D32" s="267"/>
      <c r="K32" s="171"/>
      <c r="L32" s="170"/>
    </row>
    <row r="33" spans="1:12" s="163" customFormat="1" ht="13.5" customHeight="1">
      <c r="A33" s="263"/>
      <c r="B33" s="263"/>
      <c r="C33" s="272"/>
      <c r="D33" s="267"/>
      <c r="K33" s="171"/>
      <c r="L33" s="170"/>
    </row>
    <row r="34" spans="1:12" s="163" customFormat="1" ht="12.75">
      <c r="A34" s="265" t="s">
        <v>305</v>
      </c>
      <c r="B34" s="263"/>
      <c r="C34" s="272" t="s">
        <v>297</v>
      </c>
      <c r="D34" s="263">
        <v>13</v>
      </c>
      <c r="L34" s="170"/>
    </row>
    <row r="35" spans="1:12" s="163" customFormat="1" ht="15" customHeight="1">
      <c r="A35" s="173"/>
      <c r="C35" s="177"/>
      <c r="D35" s="170"/>
      <c r="K35" s="171"/>
      <c r="L35" s="170"/>
    </row>
    <row r="36" spans="1:12" s="163" customFormat="1" ht="15" customHeight="1">
      <c r="A36" s="173"/>
      <c r="C36" s="177"/>
      <c r="D36" s="170"/>
      <c r="K36" s="171"/>
      <c r="L36" s="170"/>
    </row>
    <row r="37" spans="1:3" s="163" customFormat="1" ht="12.75">
      <c r="A37" s="177"/>
      <c r="B37" s="177"/>
      <c r="C37" s="177"/>
    </row>
    <row r="38" s="163" customFormat="1" ht="12.75">
      <c r="C38" s="177"/>
    </row>
    <row r="39" s="163" customFormat="1" ht="12.75">
      <c r="C39" s="177"/>
    </row>
    <row r="40" s="163" customFormat="1" ht="12.75"/>
    <row r="41" s="163" customFormat="1" ht="12.75"/>
    <row r="42" s="163" customFormat="1" ht="12.75"/>
    <row r="43" s="163" customFormat="1" ht="12.75"/>
    <row r="44" s="163" customFormat="1" ht="12.75"/>
    <row r="45" s="163" customFormat="1" ht="12.75"/>
    <row r="46" s="163" customFormat="1" ht="12.75"/>
    <row r="47" s="163" customFormat="1" ht="12.75"/>
    <row r="48" s="163" customFormat="1" ht="12.75"/>
  </sheetData>
  <sheetProtection/>
  <mergeCells count="1">
    <mergeCell ref="A2:C2"/>
  </mergeCells>
  <printOptions horizontalCentered="1"/>
  <pageMargins left="0.7874015748031497" right="0.7874015748031497" top="0.5905511811023623" bottom="0.7874015748031497" header="0.5118110236220472" footer="0.5118110236220472"/>
  <pageSetup horizontalDpi="600" verticalDpi="600" orientation="portrait" paperSize="9" r:id="rId1"/>
  <headerFooter alignWithMargins="0">
    <oddFooter>&amp;C3</oddFooter>
  </headerFooter>
</worksheet>
</file>

<file path=xl/worksheets/sheet2.xml><?xml version="1.0" encoding="utf-8"?>
<worksheet xmlns="http://schemas.openxmlformats.org/spreadsheetml/2006/main" xmlns:r="http://schemas.openxmlformats.org/officeDocument/2006/relationships">
  <dimension ref="A2:H46"/>
  <sheetViews>
    <sheetView zoomScalePageLayoutView="0" workbookViewId="0" topLeftCell="A1">
      <selection activeCell="A1" sqref="A1"/>
    </sheetView>
  </sheetViews>
  <sheetFormatPr defaultColWidth="8.8515625" defaultRowHeight="12.75"/>
  <cols>
    <col min="1" max="1" width="91.8515625" style="171" customWidth="1"/>
    <col min="2" max="7" width="8.28125" style="171" customWidth="1"/>
    <col min="8" max="8" width="3.8515625" style="171" customWidth="1"/>
    <col min="9" max="9" width="11.421875" style="171" customWidth="1"/>
    <col min="10" max="16384" width="8.8515625" style="171" customWidth="1"/>
  </cols>
  <sheetData>
    <row r="2" spans="1:7" s="163" customFormat="1" ht="18.75" customHeight="1">
      <c r="A2" s="172" t="s">
        <v>5</v>
      </c>
      <c r="F2" s="164"/>
      <c r="G2" s="165"/>
    </row>
    <row r="3" s="163" customFormat="1" ht="18.75" customHeight="1">
      <c r="A3" s="162"/>
    </row>
    <row r="4" spans="1:8" s="163" customFormat="1" ht="51" customHeight="1">
      <c r="A4" s="166" t="s">
        <v>277</v>
      </c>
      <c r="B4" s="167"/>
      <c r="C4" s="167"/>
      <c r="D4" s="167"/>
      <c r="E4" s="167"/>
      <c r="F4" s="164"/>
      <c r="G4" s="164"/>
      <c r="H4" s="164"/>
    </row>
    <row r="5" spans="1:8" s="163" customFormat="1" ht="12.75" customHeight="1">
      <c r="A5" s="168"/>
      <c r="B5" s="167"/>
      <c r="C5" s="167"/>
      <c r="D5" s="167"/>
      <c r="E5" s="167"/>
      <c r="F5" s="164"/>
      <c r="G5" s="164"/>
      <c r="H5" s="164"/>
    </row>
    <row r="6" spans="1:8" s="163" customFormat="1" ht="18.75" customHeight="1">
      <c r="A6" s="162" t="s">
        <v>278</v>
      </c>
      <c r="B6" s="167"/>
      <c r="C6" s="167"/>
      <c r="D6" s="167"/>
      <c r="E6" s="167"/>
      <c r="F6" s="164"/>
      <c r="G6" s="164"/>
      <c r="H6" s="164"/>
    </row>
    <row r="7" spans="1:8" s="163" customFormat="1" ht="40.5" customHeight="1">
      <c r="A7" s="166" t="s">
        <v>279</v>
      </c>
      <c r="B7" s="167"/>
      <c r="C7" s="167"/>
      <c r="D7" s="167"/>
      <c r="E7" s="167"/>
      <c r="F7" s="164"/>
      <c r="G7" s="164"/>
      <c r="H7" s="169"/>
    </row>
    <row r="8" spans="1:8" s="163" customFormat="1" ht="9" customHeight="1">
      <c r="A8" s="166"/>
      <c r="B8" s="167"/>
      <c r="C8" s="167"/>
      <c r="D8" s="167"/>
      <c r="E8" s="167"/>
      <c r="F8" s="164"/>
      <c r="G8" s="164"/>
      <c r="H8" s="169"/>
    </row>
    <row r="9" spans="1:8" s="163" customFormat="1" ht="41.25" customHeight="1">
      <c r="A9" s="166" t="s">
        <v>280</v>
      </c>
      <c r="B9" s="167"/>
      <c r="C9" s="167"/>
      <c r="D9" s="167"/>
      <c r="E9" s="167"/>
      <c r="F9" s="164"/>
      <c r="G9" s="164"/>
      <c r="H9" s="170"/>
    </row>
    <row r="10" spans="1:8" s="163" customFormat="1" ht="19.5" customHeight="1">
      <c r="A10" s="168"/>
      <c r="G10" s="171"/>
      <c r="H10" s="170"/>
    </row>
    <row r="11" s="163" customFormat="1" ht="18.75" customHeight="1">
      <c r="A11" s="162" t="s">
        <v>281</v>
      </c>
    </row>
    <row r="12" spans="1:8" s="163" customFormat="1" ht="38.25" customHeight="1">
      <c r="A12" s="166" t="s">
        <v>282</v>
      </c>
      <c r="G12" s="171"/>
      <c r="H12" s="170"/>
    </row>
    <row r="13" spans="1:8" s="163" customFormat="1" ht="8.25" customHeight="1">
      <c r="A13" s="166"/>
      <c r="G13" s="171"/>
      <c r="H13" s="170"/>
    </row>
    <row r="14" spans="1:8" s="163" customFormat="1" ht="30" customHeight="1">
      <c r="A14" s="166" t="s">
        <v>283</v>
      </c>
      <c r="G14" s="171"/>
      <c r="H14" s="170"/>
    </row>
    <row r="15" spans="1:8" s="163" customFormat="1" ht="18.75" customHeight="1">
      <c r="A15" s="168"/>
      <c r="G15" s="171"/>
      <c r="H15" s="170"/>
    </row>
    <row r="16" spans="1:8" s="163" customFormat="1" ht="18.75" customHeight="1">
      <c r="A16" s="162" t="s">
        <v>284</v>
      </c>
      <c r="G16" s="171"/>
      <c r="H16" s="170"/>
    </row>
    <row r="17" spans="1:8" s="163" customFormat="1" ht="54.75" customHeight="1">
      <c r="A17" s="166" t="s">
        <v>285</v>
      </c>
      <c r="G17" s="171"/>
      <c r="H17" s="170"/>
    </row>
    <row r="18" spans="1:8" s="163" customFormat="1" ht="9" customHeight="1">
      <c r="A18" s="166"/>
      <c r="G18" s="171"/>
      <c r="H18" s="170"/>
    </row>
    <row r="19" spans="1:8" s="163" customFormat="1" ht="30.75" customHeight="1">
      <c r="A19" s="166" t="s">
        <v>286</v>
      </c>
      <c r="G19" s="171"/>
      <c r="H19" s="170"/>
    </row>
    <row r="20" spans="1:8" s="163" customFormat="1" ht="18.75" customHeight="1">
      <c r="A20" s="168"/>
      <c r="G20" s="171"/>
      <c r="H20" s="170"/>
    </row>
    <row r="21" spans="1:8" s="163" customFormat="1" ht="18.75" customHeight="1">
      <c r="A21" s="162" t="s">
        <v>287</v>
      </c>
      <c r="G21" s="171"/>
      <c r="H21" s="170"/>
    </row>
    <row r="22" spans="1:8" s="163" customFormat="1" ht="75.75" customHeight="1">
      <c r="A22" s="166" t="s">
        <v>288</v>
      </c>
      <c r="G22" s="171"/>
      <c r="H22" s="170"/>
    </row>
    <row r="23" spans="1:8" s="163" customFormat="1" ht="8.25" customHeight="1">
      <c r="A23" s="166"/>
      <c r="G23" s="171"/>
      <c r="H23" s="170"/>
    </row>
    <row r="24" spans="1:8" s="163" customFormat="1" ht="26.25" customHeight="1">
      <c r="A24" s="166" t="s">
        <v>289</v>
      </c>
      <c r="G24" s="171"/>
      <c r="H24" s="170"/>
    </row>
    <row r="25" spans="1:8" s="163" customFormat="1" ht="18.75" customHeight="1">
      <c r="A25" s="170"/>
      <c r="G25" s="171"/>
      <c r="H25" s="170"/>
    </row>
    <row r="26" spans="1:8" s="163" customFormat="1" ht="12.75">
      <c r="A26" s="170"/>
      <c r="G26" s="171"/>
      <c r="H26" s="170"/>
    </row>
    <row r="27" spans="1:8" s="163" customFormat="1" ht="15" customHeight="1">
      <c r="A27" s="170"/>
      <c r="G27" s="171"/>
      <c r="H27" s="170"/>
    </row>
    <row r="28" spans="7:8" s="163" customFormat="1" ht="12.75">
      <c r="G28" s="171"/>
      <c r="H28" s="170"/>
    </row>
    <row r="29" spans="7:8" s="163" customFormat="1" ht="15" customHeight="1">
      <c r="G29" s="171"/>
      <c r="H29" s="170"/>
    </row>
    <row r="30" spans="7:8" s="163" customFormat="1" ht="15" customHeight="1">
      <c r="G30" s="171"/>
      <c r="H30" s="170"/>
    </row>
    <row r="31" spans="1:8" s="163" customFormat="1" ht="13.5" customHeight="1">
      <c r="A31" s="172"/>
      <c r="G31" s="171"/>
      <c r="H31" s="170"/>
    </row>
    <row r="32" spans="1:8" s="163" customFormat="1" ht="12.75">
      <c r="A32" s="173"/>
      <c r="H32" s="170"/>
    </row>
    <row r="33" spans="1:8" s="163" customFormat="1" ht="15" customHeight="1">
      <c r="A33" s="173"/>
      <c r="G33" s="171"/>
      <c r="H33" s="170"/>
    </row>
    <row r="34" spans="1:8" s="163" customFormat="1" ht="15" customHeight="1">
      <c r="A34" s="174"/>
      <c r="G34" s="171"/>
      <c r="H34" s="170"/>
    </row>
    <row r="35" s="163" customFormat="1" ht="12.75"/>
    <row r="36" s="163" customFormat="1" ht="12.75"/>
    <row r="37" s="163" customFormat="1" ht="12.75"/>
    <row r="38" s="163" customFormat="1" ht="12.75"/>
    <row r="39" s="163" customFormat="1" ht="12.75"/>
    <row r="40" s="163" customFormat="1" ht="12.75"/>
    <row r="41" s="163" customFormat="1" ht="12.75"/>
    <row r="42" s="163" customFormat="1" ht="12.75"/>
    <row r="43" s="163" customFormat="1" ht="12.75"/>
    <row r="44" s="163" customFormat="1" ht="12.75"/>
    <row r="45" s="163" customFormat="1" ht="12.75"/>
    <row r="46" s="163" customFormat="1" ht="12.75">
      <c r="A46" s="171"/>
    </row>
  </sheetData>
  <sheetProtection/>
  <printOptions horizontalCentered="1"/>
  <pageMargins left="0.7874015748031497" right="0.7874015748031497" top="0.5905511811023623" bottom="0.7874015748031497" header="0.5118110236220472" footer="0.5118110236220472"/>
  <pageSetup horizontalDpi="600" verticalDpi="600" orientation="portrait" paperSize="9" r:id="rId1"/>
  <headerFooter alignWithMargins="0">
    <oddFooter>&amp;C4</oddFooter>
  </headerFooter>
</worksheet>
</file>

<file path=xl/worksheets/sheet3.xml><?xml version="1.0" encoding="utf-8"?>
<worksheet xmlns="http://schemas.openxmlformats.org/spreadsheetml/2006/main" xmlns:r="http://schemas.openxmlformats.org/officeDocument/2006/relationships">
  <dimension ref="A1:N96"/>
  <sheetViews>
    <sheetView zoomScalePageLayoutView="0" workbookViewId="0" topLeftCell="A1">
      <selection activeCell="A2" sqref="A2"/>
    </sheetView>
  </sheetViews>
  <sheetFormatPr defaultColWidth="8.8515625" defaultRowHeight="12.75"/>
  <cols>
    <col min="1" max="1" width="14.57421875" style="31" customWidth="1"/>
    <col min="2" max="2" width="0.71875" style="31" customWidth="1"/>
    <col min="3" max="3" width="9.140625" style="31" customWidth="1"/>
    <col min="4" max="4" width="3.140625" style="31" customWidth="1"/>
    <col min="5" max="5" width="4.8515625" style="31" customWidth="1"/>
    <col min="6" max="6" width="6.28125" style="31" customWidth="1"/>
    <col min="7" max="7" width="3.7109375" style="31" customWidth="1"/>
    <col min="8" max="8" width="6.421875" style="31" customWidth="1"/>
    <col min="9" max="9" width="9.28125" style="31" customWidth="1"/>
    <col min="10" max="10" width="0.9921875" style="31" customWidth="1"/>
    <col min="11" max="11" width="6.57421875" style="31" customWidth="1"/>
    <col min="12" max="12" width="6.00390625" style="31" customWidth="1"/>
    <col min="13" max="13" width="3.8515625" style="31" customWidth="1"/>
    <col min="14" max="14" width="9.00390625" style="31" customWidth="1"/>
    <col min="15" max="16384" width="8.8515625" style="31" customWidth="1"/>
  </cols>
  <sheetData>
    <row r="1" spans="1:14" s="2" customFormat="1" ht="15" customHeight="1">
      <c r="A1" s="489" t="s">
        <v>17</v>
      </c>
      <c r="B1" s="489"/>
      <c r="C1" s="489"/>
      <c r="D1" s="489"/>
      <c r="E1" s="489"/>
      <c r="F1" s="489"/>
      <c r="G1" s="489"/>
      <c r="H1" s="489"/>
      <c r="I1" s="489"/>
      <c r="J1" s="489"/>
      <c r="K1" s="489"/>
      <c r="L1" s="489"/>
      <c r="M1" s="489"/>
      <c r="N1" s="489"/>
    </row>
    <row r="2" s="3" customFormat="1" ht="3.75" customHeight="1"/>
    <row r="3" spans="1:14" s="4" customFormat="1" ht="9" customHeight="1">
      <c r="A3" s="490" t="s">
        <v>18</v>
      </c>
      <c r="B3" s="490"/>
      <c r="C3" s="490"/>
      <c r="D3" s="490"/>
      <c r="E3" s="490"/>
      <c r="F3" s="490"/>
      <c r="G3" s="490"/>
      <c r="H3" s="490"/>
      <c r="I3" s="490"/>
      <c r="J3" s="490"/>
      <c r="K3" s="490"/>
      <c r="L3" s="490"/>
      <c r="M3" s="490"/>
      <c r="N3" s="490"/>
    </row>
    <row r="4" s="3" customFormat="1" ht="3.75" customHeight="1"/>
    <row r="5" spans="1:14" s="4" customFormat="1" ht="9" customHeight="1">
      <c r="A5" s="491" t="s">
        <v>19</v>
      </c>
      <c r="B5" s="492"/>
      <c r="C5" s="497" t="s">
        <v>20</v>
      </c>
      <c r="D5" s="498"/>
      <c r="E5" s="498"/>
      <c r="F5" s="498"/>
      <c r="G5" s="498"/>
      <c r="H5" s="498"/>
      <c r="I5" s="498"/>
      <c r="J5" s="498"/>
      <c r="K5" s="498"/>
      <c r="L5" s="498"/>
      <c r="M5" s="498"/>
      <c r="N5" s="498"/>
    </row>
    <row r="6" spans="1:14" s="4" customFormat="1" ht="7.5" customHeight="1">
      <c r="A6" s="493"/>
      <c r="B6" s="494"/>
      <c r="C6" s="499" t="s">
        <v>21</v>
      </c>
      <c r="D6" s="500"/>
      <c r="E6" s="501"/>
      <c r="F6" s="497" t="s">
        <v>22</v>
      </c>
      <c r="G6" s="498"/>
      <c r="H6" s="498"/>
      <c r="I6" s="498"/>
      <c r="J6" s="498"/>
      <c r="K6" s="498"/>
      <c r="L6" s="498"/>
      <c r="M6" s="498"/>
      <c r="N6" s="498"/>
    </row>
    <row r="7" spans="1:14" s="4" customFormat="1" ht="8.25" customHeight="1">
      <c r="A7" s="493"/>
      <c r="B7" s="494"/>
      <c r="C7" s="502"/>
      <c r="D7" s="503"/>
      <c r="E7" s="504"/>
      <c r="F7" s="508" t="s">
        <v>23</v>
      </c>
      <c r="G7" s="509"/>
      <c r="H7" s="510"/>
      <c r="I7" s="508" t="s">
        <v>24</v>
      </c>
      <c r="J7" s="509"/>
      <c r="K7" s="510"/>
      <c r="L7" s="508" t="s">
        <v>25</v>
      </c>
      <c r="M7" s="509"/>
      <c r="N7" s="509"/>
    </row>
    <row r="8" spans="1:14" s="4" customFormat="1" ht="8.25" customHeight="1">
      <c r="A8" s="493"/>
      <c r="B8" s="494"/>
      <c r="C8" s="505"/>
      <c r="D8" s="506"/>
      <c r="E8" s="507"/>
      <c r="F8" s="511"/>
      <c r="G8" s="512"/>
      <c r="H8" s="513"/>
      <c r="I8" s="511"/>
      <c r="J8" s="512"/>
      <c r="K8" s="513"/>
      <c r="L8" s="511"/>
      <c r="M8" s="512"/>
      <c r="N8" s="512"/>
    </row>
    <row r="9" spans="1:14" s="4" customFormat="1" ht="9" customHeight="1">
      <c r="A9" s="495"/>
      <c r="B9" s="496"/>
      <c r="C9" s="7" t="s">
        <v>26</v>
      </c>
      <c r="D9" s="8" t="s">
        <v>27</v>
      </c>
      <c r="E9" s="8"/>
      <c r="F9" s="497" t="s">
        <v>28</v>
      </c>
      <c r="G9" s="514"/>
      <c r="H9" s="8" t="s">
        <v>27</v>
      </c>
      <c r="I9" s="8" t="s">
        <v>28</v>
      </c>
      <c r="J9" s="497" t="s">
        <v>27</v>
      </c>
      <c r="K9" s="514"/>
      <c r="L9" s="497" t="s">
        <v>26</v>
      </c>
      <c r="M9" s="514"/>
      <c r="N9" s="5" t="s">
        <v>27</v>
      </c>
    </row>
    <row r="10" spans="1:2" s="3" customFormat="1" ht="3.75" customHeight="1">
      <c r="A10" s="10"/>
      <c r="B10" s="11"/>
    </row>
    <row r="11" spans="1:14" s="4" customFormat="1" ht="8.25" customHeight="1">
      <c r="A11" s="12" t="s">
        <v>29</v>
      </c>
      <c r="B11" s="13"/>
      <c r="C11" s="14" t="s">
        <v>30</v>
      </c>
      <c r="D11" s="15"/>
      <c r="E11" s="14" t="s">
        <v>30</v>
      </c>
      <c r="F11" s="515">
        <v>364</v>
      </c>
      <c r="G11" s="515"/>
      <c r="H11" s="14" t="s">
        <v>30</v>
      </c>
      <c r="I11" s="14" t="s">
        <v>30</v>
      </c>
      <c r="J11" s="15"/>
      <c r="K11" s="14" t="s">
        <v>30</v>
      </c>
      <c r="L11" s="14"/>
      <c r="M11" s="14" t="s">
        <v>30</v>
      </c>
      <c r="N11" s="14" t="s">
        <v>30</v>
      </c>
    </row>
    <row r="12" spans="1:14" s="4" customFormat="1" ht="8.25" customHeight="1">
      <c r="A12" s="12" t="s">
        <v>31</v>
      </c>
      <c r="B12" s="13"/>
      <c r="C12" s="14" t="s">
        <v>30</v>
      </c>
      <c r="D12" s="17"/>
      <c r="E12" s="14" t="s">
        <v>30</v>
      </c>
      <c r="F12" s="515">
        <v>791</v>
      </c>
      <c r="G12" s="515"/>
      <c r="H12" s="14" t="s">
        <v>30</v>
      </c>
      <c r="I12" s="14" t="s">
        <v>30</v>
      </c>
      <c r="J12" s="17"/>
      <c r="K12" s="14" t="s">
        <v>30</v>
      </c>
      <c r="L12" s="14"/>
      <c r="M12" s="14" t="s">
        <v>30</v>
      </c>
      <c r="N12" s="14" t="s">
        <v>30</v>
      </c>
    </row>
    <row r="13" spans="1:14" s="4" customFormat="1" ht="8.25" customHeight="1">
      <c r="A13" s="12" t="s">
        <v>32</v>
      </c>
      <c r="B13" s="13"/>
      <c r="C13" s="14" t="s">
        <v>30</v>
      </c>
      <c r="D13" s="15"/>
      <c r="E13" s="14" t="s">
        <v>30</v>
      </c>
      <c r="F13" s="515">
        <v>3235</v>
      </c>
      <c r="G13" s="515"/>
      <c r="H13" s="14" t="s">
        <v>30</v>
      </c>
      <c r="I13" s="14" t="s">
        <v>30</v>
      </c>
      <c r="J13" s="15"/>
      <c r="K13" s="14" t="s">
        <v>30</v>
      </c>
      <c r="L13" s="14"/>
      <c r="M13" s="14" t="s">
        <v>30</v>
      </c>
      <c r="N13" s="14" t="s">
        <v>30</v>
      </c>
    </row>
    <row r="14" spans="1:14" s="4" customFormat="1" ht="8.25" customHeight="1">
      <c r="A14" s="12" t="s">
        <v>33</v>
      </c>
      <c r="B14" s="13"/>
      <c r="C14" s="14" t="s">
        <v>30</v>
      </c>
      <c r="D14" s="15"/>
      <c r="E14" s="14" t="s">
        <v>30</v>
      </c>
      <c r="F14" s="515">
        <v>2966</v>
      </c>
      <c r="G14" s="515"/>
      <c r="H14" s="14" t="s">
        <v>30</v>
      </c>
      <c r="I14" s="14" t="s">
        <v>30</v>
      </c>
      <c r="J14" s="15"/>
      <c r="K14" s="14" t="s">
        <v>30</v>
      </c>
      <c r="L14" s="14"/>
      <c r="M14" s="14" t="s">
        <v>30</v>
      </c>
      <c r="N14" s="14" t="s">
        <v>30</v>
      </c>
    </row>
    <row r="15" spans="1:14" s="4" customFormat="1" ht="8.25" customHeight="1">
      <c r="A15" s="12" t="s">
        <v>34</v>
      </c>
      <c r="B15" s="13"/>
      <c r="C15" s="18">
        <v>13609</v>
      </c>
      <c r="D15" s="19"/>
      <c r="E15" s="20">
        <v>100</v>
      </c>
      <c r="F15" s="515">
        <v>13311</v>
      </c>
      <c r="G15" s="515"/>
      <c r="H15" s="21">
        <v>97.8</v>
      </c>
      <c r="I15" s="22">
        <v>142</v>
      </c>
      <c r="J15" s="23"/>
      <c r="K15" s="24">
        <f aca="true" t="shared" si="0" ref="K15:K25">J15*100/F15</f>
        <v>0</v>
      </c>
      <c r="L15" s="22"/>
      <c r="M15" s="22">
        <v>156</v>
      </c>
      <c r="N15" s="24">
        <v>1.2</v>
      </c>
    </row>
    <row r="16" spans="1:14" s="4" customFormat="1" ht="8.25" customHeight="1">
      <c r="A16" s="12" t="s">
        <v>35</v>
      </c>
      <c r="B16" s="13"/>
      <c r="C16" s="18">
        <v>7015</v>
      </c>
      <c r="D16" s="20"/>
      <c r="E16" s="20">
        <v>100</v>
      </c>
      <c r="F16" s="515">
        <v>6944</v>
      </c>
      <c r="G16" s="515"/>
      <c r="H16" s="21">
        <v>99</v>
      </c>
      <c r="I16" s="22">
        <v>45</v>
      </c>
      <c r="J16" s="24"/>
      <c r="K16" s="24">
        <f t="shared" si="0"/>
        <v>0</v>
      </c>
      <c r="L16" s="22"/>
      <c r="M16" s="22">
        <v>26</v>
      </c>
      <c r="N16" s="24">
        <v>0.4</v>
      </c>
    </row>
    <row r="17" spans="1:14" s="4" customFormat="1" ht="8.25" customHeight="1">
      <c r="A17" s="12" t="s">
        <v>36</v>
      </c>
      <c r="B17" s="13"/>
      <c r="C17" s="18">
        <v>11503</v>
      </c>
      <c r="D17" s="20"/>
      <c r="E17" s="20">
        <v>100</v>
      </c>
      <c r="F17" s="515">
        <v>11464</v>
      </c>
      <c r="G17" s="515"/>
      <c r="H17" s="21">
        <v>99.7</v>
      </c>
      <c r="I17" s="22">
        <v>30</v>
      </c>
      <c r="J17" s="24"/>
      <c r="K17" s="24">
        <f t="shared" si="0"/>
        <v>0</v>
      </c>
      <c r="L17" s="22"/>
      <c r="M17" s="22">
        <v>9</v>
      </c>
      <c r="N17" s="24">
        <v>0.1</v>
      </c>
    </row>
    <row r="18" spans="1:14" s="4" customFormat="1" ht="8.25" customHeight="1">
      <c r="A18" s="12" t="s">
        <v>37</v>
      </c>
      <c r="B18" s="13"/>
      <c r="C18" s="18">
        <v>16553</v>
      </c>
      <c r="D18" s="20"/>
      <c r="E18" s="20">
        <v>100</v>
      </c>
      <c r="F18" s="515">
        <v>16527</v>
      </c>
      <c r="G18" s="515"/>
      <c r="H18" s="21">
        <v>99.9</v>
      </c>
      <c r="I18" s="22">
        <v>22</v>
      </c>
      <c r="J18" s="24"/>
      <c r="K18" s="24">
        <f t="shared" si="0"/>
        <v>0</v>
      </c>
      <c r="L18" s="22"/>
      <c r="M18" s="22">
        <v>4</v>
      </c>
      <c r="N18" s="24">
        <v>0</v>
      </c>
    </row>
    <row r="19" spans="1:14" s="4" customFormat="1" ht="8.25" customHeight="1">
      <c r="A19" s="12" t="s">
        <v>38</v>
      </c>
      <c r="B19" s="13"/>
      <c r="C19" s="18">
        <v>13427</v>
      </c>
      <c r="D19" s="20"/>
      <c r="E19" s="20">
        <v>100</v>
      </c>
      <c r="F19" s="515">
        <v>13408</v>
      </c>
      <c r="G19" s="515"/>
      <c r="H19" s="21">
        <v>99.9</v>
      </c>
      <c r="I19" s="22">
        <v>14</v>
      </c>
      <c r="J19" s="24"/>
      <c r="K19" s="24">
        <f t="shared" si="0"/>
        <v>0</v>
      </c>
      <c r="L19" s="22"/>
      <c r="M19" s="22">
        <v>5</v>
      </c>
      <c r="N19" s="24">
        <v>0.1</v>
      </c>
    </row>
    <row r="20" spans="1:14" s="4" customFormat="1" ht="8.25" customHeight="1">
      <c r="A20" s="12" t="s">
        <v>39</v>
      </c>
      <c r="B20" s="13"/>
      <c r="C20" s="18">
        <v>19281</v>
      </c>
      <c r="D20" s="20"/>
      <c r="E20" s="20">
        <v>100</v>
      </c>
      <c r="F20" s="515">
        <v>19252</v>
      </c>
      <c r="G20" s="515"/>
      <c r="H20" s="21">
        <v>99.9</v>
      </c>
      <c r="I20" s="22">
        <v>21</v>
      </c>
      <c r="J20" s="24"/>
      <c r="K20" s="24">
        <f t="shared" si="0"/>
        <v>0</v>
      </c>
      <c r="L20" s="22"/>
      <c r="M20" s="22">
        <v>8</v>
      </c>
      <c r="N20" s="24">
        <v>0</v>
      </c>
    </row>
    <row r="21" spans="1:14" s="4" customFormat="1" ht="8.25" customHeight="1">
      <c r="A21" s="12" t="s">
        <v>40</v>
      </c>
      <c r="B21" s="13"/>
      <c r="C21" s="18">
        <v>18375</v>
      </c>
      <c r="D21" s="20"/>
      <c r="E21" s="20">
        <v>100</v>
      </c>
      <c r="F21" s="515">
        <v>18352</v>
      </c>
      <c r="G21" s="515"/>
      <c r="H21" s="21">
        <v>99.9</v>
      </c>
      <c r="I21" s="22">
        <v>16</v>
      </c>
      <c r="J21" s="24"/>
      <c r="K21" s="24">
        <f t="shared" si="0"/>
        <v>0</v>
      </c>
      <c r="L21" s="22"/>
      <c r="M21" s="22">
        <v>7</v>
      </c>
      <c r="N21" s="24">
        <v>0</v>
      </c>
    </row>
    <row r="22" spans="1:14" s="4" customFormat="1" ht="8.25" customHeight="1">
      <c r="A22" s="12" t="s">
        <v>41</v>
      </c>
      <c r="B22" s="13"/>
      <c r="C22" s="18">
        <v>19872</v>
      </c>
      <c r="D22" s="20"/>
      <c r="E22" s="20">
        <v>100</v>
      </c>
      <c r="F22" s="515">
        <v>19846</v>
      </c>
      <c r="G22" s="516"/>
      <c r="H22" s="21">
        <v>99.9</v>
      </c>
      <c r="I22" s="22">
        <v>21</v>
      </c>
      <c r="J22" s="24"/>
      <c r="K22" s="24">
        <f t="shared" si="0"/>
        <v>0</v>
      </c>
      <c r="L22" s="22"/>
      <c r="M22" s="22">
        <v>5</v>
      </c>
      <c r="N22" s="24">
        <v>0</v>
      </c>
    </row>
    <row r="23" spans="1:14" s="4" customFormat="1" ht="8.25" customHeight="1">
      <c r="A23" s="12" t="s">
        <v>42</v>
      </c>
      <c r="B23" s="13"/>
      <c r="C23" s="18">
        <v>19529</v>
      </c>
      <c r="D23" s="20"/>
      <c r="E23" s="20">
        <v>100</v>
      </c>
      <c r="F23" s="515">
        <v>19496</v>
      </c>
      <c r="G23" s="515"/>
      <c r="H23" s="21">
        <v>99.8</v>
      </c>
      <c r="I23" s="22">
        <v>25</v>
      </c>
      <c r="J23" s="24"/>
      <c r="K23" s="24">
        <f t="shared" si="0"/>
        <v>0</v>
      </c>
      <c r="L23" s="22"/>
      <c r="M23" s="22">
        <v>8</v>
      </c>
      <c r="N23" s="24">
        <v>0.1</v>
      </c>
    </row>
    <row r="24" spans="1:14" s="4" customFormat="1" ht="8.25" customHeight="1">
      <c r="A24" s="12" t="s">
        <v>43</v>
      </c>
      <c r="B24" s="13"/>
      <c r="C24" s="18">
        <v>19559</v>
      </c>
      <c r="D24" s="20"/>
      <c r="E24" s="20">
        <v>100</v>
      </c>
      <c r="F24" s="515">
        <v>19521</v>
      </c>
      <c r="G24" s="515"/>
      <c r="H24" s="21">
        <v>99.8</v>
      </c>
      <c r="I24" s="22">
        <v>32</v>
      </c>
      <c r="J24" s="24"/>
      <c r="K24" s="24">
        <f t="shared" si="0"/>
        <v>0</v>
      </c>
      <c r="L24" s="22"/>
      <c r="M24" s="22">
        <v>6</v>
      </c>
      <c r="N24" s="24">
        <v>0</v>
      </c>
    </row>
    <row r="25" spans="1:14" s="4" customFormat="1" ht="8.25" customHeight="1">
      <c r="A25" s="12" t="s">
        <v>44</v>
      </c>
      <c r="B25" s="13"/>
      <c r="C25" s="18">
        <v>19202</v>
      </c>
      <c r="D25" s="20"/>
      <c r="E25" s="20">
        <v>100</v>
      </c>
      <c r="F25" s="515">
        <v>19168</v>
      </c>
      <c r="G25" s="515"/>
      <c r="H25" s="21">
        <v>99.8</v>
      </c>
      <c r="I25" s="22">
        <v>30</v>
      </c>
      <c r="J25" s="24"/>
      <c r="K25" s="24">
        <f t="shared" si="0"/>
        <v>0</v>
      </c>
      <c r="L25" s="22"/>
      <c r="M25" s="22">
        <v>4</v>
      </c>
      <c r="N25" s="24">
        <v>0</v>
      </c>
    </row>
    <row r="26" spans="1:14" s="4" customFormat="1" ht="8.25" customHeight="1">
      <c r="A26" s="12" t="s">
        <v>45</v>
      </c>
      <c r="B26" s="13"/>
      <c r="C26" s="18">
        <v>23457</v>
      </c>
      <c r="D26" s="20"/>
      <c r="E26" s="20">
        <v>100</v>
      </c>
      <c r="F26" s="515">
        <v>23434</v>
      </c>
      <c r="G26" s="515"/>
      <c r="H26" s="21">
        <v>99.9</v>
      </c>
      <c r="I26" s="22">
        <v>13</v>
      </c>
      <c r="J26" s="24"/>
      <c r="K26" s="24">
        <f aca="true" t="shared" si="1" ref="K26:K37">J26*100/F26</f>
        <v>0</v>
      </c>
      <c r="L26" s="22"/>
      <c r="M26" s="22">
        <v>10</v>
      </c>
      <c r="N26" s="24">
        <v>0</v>
      </c>
    </row>
    <row r="27" spans="1:14" s="4" customFormat="1" ht="8.25" customHeight="1">
      <c r="A27" s="12" t="s">
        <v>46</v>
      </c>
      <c r="B27" s="13"/>
      <c r="C27" s="18">
        <v>24284</v>
      </c>
      <c r="D27" s="20"/>
      <c r="E27" s="25">
        <v>100</v>
      </c>
      <c r="F27" s="515">
        <v>24259</v>
      </c>
      <c r="G27" s="515"/>
      <c r="H27" s="26">
        <v>99.9</v>
      </c>
      <c r="I27" s="18">
        <v>21</v>
      </c>
      <c r="J27" s="26"/>
      <c r="K27" s="24">
        <f t="shared" si="1"/>
        <v>0</v>
      </c>
      <c r="L27" s="18"/>
      <c r="M27" s="18">
        <v>4</v>
      </c>
      <c r="N27" s="26">
        <v>0</v>
      </c>
    </row>
    <row r="28" spans="1:14" s="4" customFormat="1" ht="8.25" customHeight="1">
      <c r="A28" s="12" t="s">
        <v>47</v>
      </c>
      <c r="B28" s="13"/>
      <c r="C28" s="18">
        <v>26075</v>
      </c>
      <c r="D28" s="20"/>
      <c r="E28" s="20">
        <v>100</v>
      </c>
      <c r="F28" s="515">
        <v>26046</v>
      </c>
      <c r="G28" s="515"/>
      <c r="H28" s="26">
        <v>99.9</v>
      </c>
      <c r="I28" s="18">
        <v>20</v>
      </c>
      <c r="J28" s="26"/>
      <c r="K28" s="24">
        <f t="shared" si="1"/>
        <v>0</v>
      </c>
      <c r="L28" s="18"/>
      <c r="M28" s="18">
        <v>9</v>
      </c>
      <c r="N28" s="26">
        <v>0</v>
      </c>
    </row>
    <row r="29" spans="1:14" s="4" customFormat="1" ht="8.25" customHeight="1">
      <c r="A29" s="12" t="s">
        <v>48</v>
      </c>
      <c r="B29" s="13"/>
      <c r="C29" s="18">
        <v>26582</v>
      </c>
      <c r="D29" s="20"/>
      <c r="E29" s="20">
        <v>100</v>
      </c>
      <c r="F29" s="515">
        <v>26553</v>
      </c>
      <c r="G29" s="515"/>
      <c r="H29" s="26">
        <v>99.9</v>
      </c>
      <c r="I29" s="18">
        <v>19</v>
      </c>
      <c r="J29" s="26"/>
      <c r="K29" s="24">
        <f t="shared" si="1"/>
        <v>0</v>
      </c>
      <c r="L29" s="18"/>
      <c r="M29" s="18">
        <v>10</v>
      </c>
      <c r="N29" s="26">
        <v>0</v>
      </c>
    </row>
    <row r="30" spans="1:14" s="4" customFormat="1" ht="8.25" customHeight="1">
      <c r="A30" s="12" t="s">
        <v>49</v>
      </c>
      <c r="B30" s="13"/>
      <c r="C30" s="29">
        <v>25468</v>
      </c>
      <c r="D30" s="20"/>
      <c r="E30" s="20">
        <v>100</v>
      </c>
      <c r="F30" s="515">
        <v>25438</v>
      </c>
      <c r="G30" s="515"/>
      <c r="H30" s="26">
        <v>99.9</v>
      </c>
      <c r="I30" s="18">
        <v>30</v>
      </c>
      <c r="J30" s="30"/>
      <c r="K30" s="24">
        <f t="shared" si="1"/>
        <v>0</v>
      </c>
      <c r="L30" s="30"/>
      <c r="M30" s="30">
        <v>0</v>
      </c>
      <c r="N30" s="30">
        <v>0</v>
      </c>
    </row>
    <row r="31" spans="1:14" s="4" customFormat="1" ht="8.25" customHeight="1">
      <c r="A31" s="12" t="s">
        <v>50</v>
      </c>
      <c r="B31" s="11"/>
      <c r="C31" s="18">
        <v>27296</v>
      </c>
      <c r="D31" s="25"/>
      <c r="E31" s="20">
        <v>100</v>
      </c>
      <c r="F31" s="515">
        <v>27250</v>
      </c>
      <c r="G31" s="515"/>
      <c r="H31" s="26">
        <v>99.8</v>
      </c>
      <c r="I31" s="18">
        <v>46</v>
      </c>
      <c r="J31" s="30"/>
      <c r="K31" s="24">
        <f t="shared" si="1"/>
        <v>0</v>
      </c>
      <c r="L31" s="30"/>
      <c r="M31" s="30">
        <v>0</v>
      </c>
      <c r="N31" s="30">
        <v>0</v>
      </c>
    </row>
    <row r="32" spans="1:14" s="4" customFormat="1" ht="8.25" customHeight="1">
      <c r="A32" s="12" t="s">
        <v>51</v>
      </c>
      <c r="B32" s="11"/>
      <c r="C32" s="29">
        <v>28407</v>
      </c>
      <c r="D32" s="20"/>
      <c r="E32" s="20">
        <v>100</v>
      </c>
      <c r="F32" s="515">
        <v>28347</v>
      </c>
      <c r="G32" s="515"/>
      <c r="H32" s="26">
        <v>99.8</v>
      </c>
      <c r="I32" s="18">
        <v>60</v>
      </c>
      <c r="J32" s="30"/>
      <c r="K32" s="24">
        <f t="shared" si="1"/>
        <v>0</v>
      </c>
      <c r="L32" s="30"/>
      <c r="M32" s="30">
        <v>0</v>
      </c>
      <c r="N32" s="30">
        <v>0</v>
      </c>
    </row>
    <row r="33" spans="1:14" s="4" customFormat="1" ht="8.25" customHeight="1">
      <c r="A33" s="12" t="s">
        <v>52</v>
      </c>
      <c r="B33" s="27"/>
      <c r="C33" s="29">
        <v>29575</v>
      </c>
      <c r="D33" s="20"/>
      <c r="E33" s="20">
        <v>100</v>
      </c>
      <c r="F33" s="515">
        <v>29503</v>
      </c>
      <c r="G33" s="515"/>
      <c r="H33" s="26">
        <v>99.8</v>
      </c>
      <c r="I33" s="18">
        <v>72</v>
      </c>
      <c r="J33" s="30"/>
      <c r="K33" s="24">
        <f t="shared" si="1"/>
        <v>0</v>
      </c>
      <c r="L33" s="30"/>
      <c r="M33" s="30">
        <v>0</v>
      </c>
      <c r="N33" s="30">
        <v>0</v>
      </c>
    </row>
    <row r="34" spans="1:14" s="4" customFormat="1" ht="8.25" customHeight="1">
      <c r="A34" s="12" t="s">
        <v>53</v>
      </c>
      <c r="B34" s="28"/>
      <c r="C34" s="29">
        <v>30051</v>
      </c>
      <c r="D34" s="20"/>
      <c r="E34" s="20">
        <v>100</v>
      </c>
      <c r="F34" s="515">
        <v>29992</v>
      </c>
      <c r="G34" s="515"/>
      <c r="H34" s="26">
        <v>99.8</v>
      </c>
      <c r="I34" s="18">
        <v>59</v>
      </c>
      <c r="J34" s="30"/>
      <c r="K34" s="24">
        <f t="shared" si="1"/>
        <v>0</v>
      </c>
      <c r="L34" s="30"/>
      <c r="M34" s="30">
        <v>0</v>
      </c>
      <c r="N34" s="30">
        <v>0</v>
      </c>
    </row>
    <row r="35" spans="1:14" s="4" customFormat="1" ht="8.25" customHeight="1">
      <c r="A35" s="12" t="s">
        <v>54</v>
      </c>
      <c r="B35" s="27"/>
      <c r="C35" s="29">
        <v>29824</v>
      </c>
      <c r="D35" s="20"/>
      <c r="E35" s="32">
        <v>100</v>
      </c>
      <c r="F35" s="515">
        <v>29748</v>
      </c>
      <c r="G35" s="515"/>
      <c r="H35" s="33">
        <v>99.7</v>
      </c>
      <c r="I35" s="34">
        <v>76</v>
      </c>
      <c r="J35" s="30"/>
      <c r="K35" s="24">
        <f t="shared" si="1"/>
        <v>0</v>
      </c>
      <c r="L35" s="30"/>
      <c r="M35" s="30">
        <v>0</v>
      </c>
      <c r="N35" s="30">
        <v>0</v>
      </c>
    </row>
    <row r="36" spans="1:14" s="4" customFormat="1" ht="8.25" customHeight="1">
      <c r="A36" s="12" t="s">
        <v>55</v>
      </c>
      <c r="B36" s="31"/>
      <c r="C36" s="29">
        <f>E36+F36</f>
        <v>28517</v>
      </c>
      <c r="D36" s="20"/>
      <c r="E36" s="32">
        <v>100</v>
      </c>
      <c r="F36" s="515">
        <v>28417</v>
      </c>
      <c r="G36" s="515"/>
      <c r="H36" s="33">
        <v>99.81383912890762</v>
      </c>
      <c r="I36" s="36">
        <v>53</v>
      </c>
      <c r="J36" s="30"/>
      <c r="K36" s="24">
        <f t="shared" si="1"/>
        <v>0</v>
      </c>
      <c r="L36" s="30"/>
      <c r="M36" s="30">
        <v>0</v>
      </c>
      <c r="N36" s="30">
        <v>0</v>
      </c>
    </row>
    <row r="37" spans="1:14" s="4" customFormat="1" ht="8.25" customHeight="1">
      <c r="A37" s="37" t="s">
        <v>56</v>
      </c>
      <c r="B37" s="192"/>
      <c r="C37" s="34">
        <v>27326</v>
      </c>
      <c r="D37" s="20"/>
      <c r="E37" s="32">
        <v>100</v>
      </c>
      <c r="F37" s="515">
        <v>27259</v>
      </c>
      <c r="G37" s="515"/>
      <c r="H37" s="33">
        <f>2725900/27326</f>
        <v>99.7548122667057</v>
      </c>
      <c r="I37" s="36">
        <v>67</v>
      </c>
      <c r="J37" s="30"/>
      <c r="K37" s="24">
        <f t="shared" si="1"/>
        <v>0</v>
      </c>
      <c r="L37" s="30"/>
      <c r="M37" s="30">
        <v>0</v>
      </c>
      <c r="N37" s="30">
        <v>0</v>
      </c>
    </row>
    <row r="38" spans="1:14" ht="8.25" customHeight="1">
      <c r="A38" s="37" t="s">
        <v>57</v>
      </c>
      <c r="B38" s="192"/>
      <c r="C38" s="34">
        <v>27204</v>
      </c>
      <c r="D38" s="20"/>
      <c r="E38" s="32">
        <v>100</v>
      </c>
      <c r="F38" s="515">
        <v>27154</v>
      </c>
      <c r="G38" s="515"/>
      <c r="H38" s="33">
        <f>2725900/27326</f>
        <v>99.7548122667057</v>
      </c>
      <c r="I38" s="36">
        <v>50</v>
      </c>
      <c r="J38" s="30"/>
      <c r="K38" s="24">
        <v>0.2</v>
      </c>
      <c r="L38" s="30"/>
      <c r="M38" s="30">
        <v>0</v>
      </c>
      <c r="N38" s="30">
        <v>0</v>
      </c>
    </row>
    <row r="39" spans="1:14" ht="8.25" customHeight="1">
      <c r="A39" s="37" t="s">
        <v>58</v>
      </c>
      <c r="B39" s="192"/>
      <c r="C39" s="36">
        <v>27610</v>
      </c>
      <c r="D39" s="32"/>
      <c r="E39" s="38">
        <v>100</v>
      </c>
      <c r="F39" s="519">
        <v>27566</v>
      </c>
      <c r="G39" s="519"/>
      <c r="H39" s="39">
        <v>99.8</v>
      </c>
      <c r="I39" s="36">
        <v>44</v>
      </c>
      <c r="J39" s="36"/>
      <c r="K39" s="23">
        <v>0.2</v>
      </c>
      <c r="L39" s="34"/>
      <c r="M39" s="30">
        <v>0</v>
      </c>
      <c r="N39" s="30">
        <v>0</v>
      </c>
    </row>
    <row r="40" spans="1:14" ht="8.25" customHeight="1">
      <c r="A40" s="40" t="s">
        <v>59</v>
      </c>
      <c r="B40" s="192"/>
      <c r="C40" s="36">
        <v>25478</v>
      </c>
      <c r="D40" s="32"/>
      <c r="E40" s="38">
        <v>100</v>
      </c>
      <c r="F40" s="519">
        <v>25427</v>
      </c>
      <c r="G40" s="519"/>
      <c r="H40" s="39">
        <v>99.8</v>
      </c>
      <c r="I40" s="36">
        <v>51</v>
      </c>
      <c r="J40" s="36"/>
      <c r="K40" s="23">
        <v>0.2</v>
      </c>
      <c r="L40" s="34"/>
      <c r="M40" s="30">
        <v>0</v>
      </c>
      <c r="N40" s="30">
        <v>0</v>
      </c>
    </row>
    <row r="41" spans="1:14" ht="8.25" customHeight="1">
      <c r="A41" s="41" t="s">
        <v>60</v>
      </c>
      <c r="B41" s="27"/>
      <c r="C41" s="36">
        <v>26837</v>
      </c>
      <c r="D41" s="32"/>
      <c r="E41" s="38">
        <v>100</v>
      </c>
      <c r="F41" s="519">
        <v>26807</v>
      </c>
      <c r="G41" s="519"/>
      <c r="H41" s="39">
        <v>99.9</v>
      </c>
      <c r="I41" s="36">
        <v>30</v>
      </c>
      <c r="J41" s="36"/>
      <c r="K41" s="23">
        <v>0.1</v>
      </c>
      <c r="L41" s="34"/>
      <c r="M41" s="30">
        <v>0</v>
      </c>
      <c r="N41" s="30">
        <v>0</v>
      </c>
    </row>
    <row r="42" spans="1:14" ht="8.25" customHeight="1">
      <c r="A42" s="185" t="s">
        <v>290</v>
      </c>
      <c r="B42" s="27"/>
      <c r="C42" s="183">
        <v>27046</v>
      </c>
      <c r="D42" s="32"/>
      <c r="E42" s="188">
        <v>100</v>
      </c>
      <c r="F42" s="519">
        <v>27004</v>
      </c>
      <c r="G42" s="519"/>
      <c r="H42" s="189">
        <v>99.84470901427198</v>
      </c>
      <c r="I42" s="183">
        <v>42</v>
      </c>
      <c r="J42" s="183"/>
      <c r="K42" s="187">
        <v>0.15529098572801894</v>
      </c>
      <c r="L42" s="181"/>
      <c r="M42" s="186">
        <v>0</v>
      </c>
      <c r="N42" s="186">
        <v>0</v>
      </c>
    </row>
    <row r="43" spans="1:14" ht="8.25" customHeight="1">
      <c r="A43" s="193" t="s">
        <v>298</v>
      </c>
      <c r="B43" s="27"/>
      <c r="C43" s="287">
        <v>25674</v>
      </c>
      <c r="D43" s="275"/>
      <c r="E43" s="292">
        <v>100</v>
      </c>
      <c r="F43" s="515">
        <v>25644</v>
      </c>
      <c r="G43" s="515"/>
      <c r="H43" s="293">
        <v>99.88315026875438</v>
      </c>
      <c r="I43" s="287">
        <v>30</v>
      </c>
      <c r="J43" s="275"/>
      <c r="K43" s="291">
        <v>0.11684973124561814</v>
      </c>
      <c r="L43" s="275"/>
      <c r="M43" s="289">
        <v>0</v>
      </c>
      <c r="N43" s="289">
        <v>0</v>
      </c>
    </row>
    <row r="44" spans="1:4" ht="8.25" customHeight="1">
      <c r="A44" s="28"/>
      <c r="B44" s="28"/>
      <c r="D44" s="36"/>
    </row>
    <row r="45" spans="1:4" ht="8.25" customHeight="1">
      <c r="A45" s="28"/>
      <c r="B45" s="28"/>
      <c r="D45" s="36"/>
    </row>
    <row r="46" spans="1:4" ht="8.25" customHeight="1">
      <c r="A46" s="28"/>
      <c r="B46" s="184"/>
      <c r="D46" s="183"/>
    </row>
    <row r="47" spans="1:14" s="179" customFormat="1" ht="8.25" customHeight="1">
      <c r="A47" s="185"/>
      <c r="B47" s="184"/>
      <c r="C47" s="183"/>
      <c r="D47" s="183"/>
      <c r="E47" s="188"/>
      <c r="F47" s="182"/>
      <c r="G47" s="182"/>
      <c r="H47" s="189"/>
      <c r="I47" s="183"/>
      <c r="J47" s="183"/>
      <c r="K47" s="187"/>
      <c r="L47" s="181"/>
      <c r="M47" s="186"/>
      <c r="N47" s="186"/>
    </row>
    <row r="48" spans="1:14" ht="8.25" customHeight="1">
      <c r="A48" s="37"/>
      <c r="B48" s="28"/>
      <c r="C48" s="36"/>
      <c r="D48" s="36"/>
      <c r="E48" s="38"/>
      <c r="F48" s="35"/>
      <c r="G48" s="35"/>
      <c r="H48" s="39"/>
      <c r="I48" s="36"/>
      <c r="J48" s="36"/>
      <c r="K48" s="23"/>
      <c r="L48" s="34"/>
      <c r="M48" s="30"/>
      <c r="N48" s="30"/>
    </row>
    <row r="49" spans="1:13" ht="4.5" customHeight="1">
      <c r="A49" s="37"/>
      <c r="B49" s="28"/>
      <c r="C49" s="34"/>
      <c r="D49" s="32"/>
      <c r="E49" s="35"/>
      <c r="F49" s="33"/>
      <c r="G49" s="36"/>
      <c r="H49" s="42"/>
      <c r="I49" s="16"/>
      <c r="J49" s="26"/>
      <c r="K49" s="26"/>
      <c r="L49" s="26"/>
      <c r="M49" s="26"/>
    </row>
    <row r="50" spans="1:14" s="3" customFormat="1" ht="12" customHeight="1">
      <c r="A50" s="489" t="s">
        <v>61</v>
      </c>
      <c r="B50" s="489"/>
      <c r="C50" s="489"/>
      <c r="D50" s="489"/>
      <c r="E50" s="489"/>
      <c r="F50" s="489"/>
      <c r="G50" s="489"/>
      <c r="H50" s="489"/>
      <c r="I50" s="489"/>
      <c r="J50" s="489"/>
      <c r="K50" s="489"/>
      <c r="L50" s="489"/>
      <c r="M50" s="489"/>
      <c r="N50" s="489"/>
    </row>
    <row r="51" s="3" customFormat="1" ht="3.75" customHeight="1"/>
    <row r="52" spans="1:14" s="3" customFormat="1" ht="9" customHeight="1">
      <c r="A52" s="490" t="s">
        <v>62</v>
      </c>
      <c r="B52" s="490"/>
      <c r="C52" s="490"/>
      <c r="D52" s="490"/>
      <c r="E52" s="490"/>
      <c r="F52" s="490"/>
      <c r="G52" s="490"/>
      <c r="H52" s="490"/>
      <c r="I52" s="490"/>
      <c r="J52" s="490"/>
      <c r="K52" s="490"/>
      <c r="L52" s="490"/>
      <c r="M52" s="490"/>
      <c r="N52" s="490"/>
    </row>
    <row r="53" s="3" customFormat="1" ht="3.75" customHeight="1"/>
    <row r="54" spans="1:14" s="3" customFormat="1" ht="10.5" customHeight="1">
      <c r="A54" s="500" t="s">
        <v>19</v>
      </c>
      <c r="B54" s="501"/>
      <c r="C54" s="517" t="s">
        <v>63</v>
      </c>
      <c r="D54" s="524"/>
      <c r="E54" s="524"/>
      <c r="F54" s="524"/>
      <c r="G54" s="524"/>
      <c r="H54" s="524"/>
      <c r="I54" s="524"/>
      <c r="J54" s="518"/>
      <c r="K54" s="508" t="s">
        <v>64</v>
      </c>
      <c r="L54" s="510"/>
      <c r="M54" s="527" t="s">
        <v>65</v>
      </c>
      <c r="N54" s="528"/>
    </row>
    <row r="55" spans="1:14" s="3" customFormat="1" ht="9" customHeight="1">
      <c r="A55" s="523"/>
      <c r="B55" s="504"/>
      <c r="C55" s="499" t="s">
        <v>21</v>
      </c>
      <c r="D55" s="501"/>
      <c r="E55" s="497" t="s">
        <v>66</v>
      </c>
      <c r="F55" s="498"/>
      <c r="G55" s="498"/>
      <c r="H55" s="498"/>
      <c r="I55" s="498"/>
      <c r="J55" s="514"/>
      <c r="K55" s="525"/>
      <c r="L55" s="526"/>
      <c r="M55" s="529"/>
      <c r="N55" s="530"/>
    </row>
    <row r="56" spans="1:14" s="3" customFormat="1" ht="7.5" customHeight="1">
      <c r="A56" s="523"/>
      <c r="B56" s="504"/>
      <c r="C56" s="502"/>
      <c r="D56" s="504"/>
      <c r="E56" s="499" t="s">
        <v>67</v>
      </c>
      <c r="F56" s="501"/>
      <c r="G56" s="533" t="s">
        <v>68</v>
      </c>
      <c r="H56" s="534"/>
      <c r="I56" s="534"/>
      <c r="J56" s="535"/>
      <c r="K56" s="525"/>
      <c r="L56" s="526"/>
      <c r="M56" s="529"/>
      <c r="N56" s="530"/>
    </row>
    <row r="57" spans="1:14" s="4" customFormat="1" ht="6.75" customHeight="1">
      <c r="A57" s="523"/>
      <c r="B57" s="504"/>
      <c r="C57" s="502"/>
      <c r="D57" s="504"/>
      <c r="E57" s="502"/>
      <c r="F57" s="504"/>
      <c r="G57" s="536"/>
      <c r="H57" s="537"/>
      <c r="I57" s="537"/>
      <c r="J57" s="538"/>
      <c r="K57" s="525"/>
      <c r="L57" s="526"/>
      <c r="M57" s="529"/>
      <c r="N57" s="530"/>
    </row>
    <row r="58" spans="1:14" s="4" customFormat="1" ht="9" customHeight="1">
      <c r="A58" s="506"/>
      <c r="B58" s="507"/>
      <c r="C58" s="505"/>
      <c r="D58" s="507"/>
      <c r="E58" s="505"/>
      <c r="F58" s="507"/>
      <c r="G58" s="497" t="s">
        <v>28</v>
      </c>
      <c r="H58" s="514"/>
      <c r="I58" s="517" t="s">
        <v>69</v>
      </c>
      <c r="J58" s="518"/>
      <c r="K58" s="511"/>
      <c r="L58" s="513"/>
      <c r="M58" s="531"/>
      <c r="N58" s="532"/>
    </row>
    <row r="59" spans="1:2" s="4" customFormat="1" ht="3.75" customHeight="1">
      <c r="A59" s="3"/>
      <c r="B59" s="11"/>
    </row>
    <row r="60" spans="1:14" s="4" customFormat="1" ht="8.25" customHeight="1">
      <c r="A60" s="43" t="s">
        <v>34</v>
      </c>
      <c r="B60" s="13"/>
      <c r="C60" s="515">
        <v>55336</v>
      </c>
      <c r="D60" s="515"/>
      <c r="F60" s="44">
        <v>42025</v>
      </c>
      <c r="H60" s="44">
        <v>13311</v>
      </c>
      <c r="I60" s="26">
        <v>24.1</v>
      </c>
      <c r="L60" s="44">
        <v>91823</v>
      </c>
      <c r="N60" s="44">
        <v>36487</v>
      </c>
    </row>
    <row r="61" spans="1:14" s="3" customFormat="1" ht="8.25" customHeight="1">
      <c r="A61" s="43" t="s">
        <v>35</v>
      </c>
      <c r="B61" s="13"/>
      <c r="C61" s="515">
        <v>55377</v>
      </c>
      <c r="D61" s="515"/>
      <c r="F61" s="44">
        <v>48433</v>
      </c>
      <c r="H61" s="44">
        <v>6944</v>
      </c>
      <c r="I61" s="26">
        <v>12.5</v>
      </c>
      <c r="L61" s="44">
        <v>88036</v>
      </c>
      <c r="N61" s="44">
        <v>32659</v>
      </c>
    </row>
    <row r="62" spans="1:14" s="3" customFormat="1" ht="8.25" customHeight="1">
      <c r="A62" s="43" t="s">
        <v>36</v>
      </c>
      <c r="B62" s="13"/>
      <c r="C62" s="515">
        <v>65965</v>
      </c>
      <c r="D62" s="515"/>
      <c r="F62" s="44">
        <v>54501</v>
      </c>
      <c r="H62" s="44">
        <v>11464</v>
      </c>
      <c r="I62" s="26">
        <v>17.4</v>
      </c>
      <c r="L62" s="44">
        <v>73548</v>
      </c>
      <c r="N62" s="44">
        <v>7583</v>
      </c>
    </row>
    <row r="63" spans="1:14" s="3" customFormat="1" ht="8.25" customHeight="1">
      <c r="A63" s="43" t="s">
        <v>37</v>
      </c>
      <c r="B63" s="13"/>
      <c r="C63" s="515">
        <v>72571</v>
      </c>
      <c r="D63" s="515"/>
      <c r="F63" s="44">
        <v>56044</v>
      </c>
      <c r="H63" s="44">
        <v>16527</v>
      </c>
      <c r="I63" s="26">
        <v>22.8</v>
      </c>
      <c r="L63" s="44">
        <v>64355</v>
      </c>
      <c r="N63" s="45">
        <v>-8216</v>
      </c>
    </row>
    <row r="64" spans="1:14" s="3" customFormat="1" ht="8.25" customHeight="1">
      <c r="A64" s="43" t="s">
        <v>38</v>
      </c>
      <c r="B64" s="13"/>
      <c r="C64" s="515">
        <v>65653</v>
      </c>
      <c r="D64" s="515"/>
      <c r="F64" s="44">
        <v>52245</v>
      </c>
      <c r="H64" s="44">
        <v>13408</v>
      </c>
      <c r="I64" s="26">
        <v>20.4</v>
      </c>
      <c r="L64" s="44">
        <v>66368</v>
      </c>
      <c r="N64" s="44">
        <v>715</v>
      </c>
    </row>
    <row r="65" spans="1:14" s="3" customFormat="1" ht="8.25" customHeight="1">
      <c r="A65" s="43" t="s">
        <v>39</v>
      </c>
      <c r="B65" s="13"/>
      <c r="C65" s="515">
        <v>70698</v>
      </c>
      <c r="D65" s="515"/>
      <c r="F65" s="44">
        <v>51446</v>
      </c>
      <c r="H65" s="44">
        <v>19252</v>
      </c>
      <c r="I65" s="26">
        <v>27.2</v>
      </c>
      <c r="L65" s="44">
        <v>66012</v>
      </c>
      <c r="N65" s="45">
        <v>-4686</v>
      </c>
    </row>
    <row r="66" spans="1:14" s="3" customFormat="1" ht="8.25" customHeight="1">
      <c r="A66" s="43" t="s">
        <v>40</v>
      </c>
      <c r="B66" s="13"/>
      <c r="C66" s="515">
        <v>68088</v>
      </c>
      <c r="D66" s="515"/>
      <c r="F66" s="44">
        <v>49736</v>
      </c>
      <c r="H66" s="44">
        <v>18352</v>
      </c>
      <c r="I66" s="26">
        <v>27</v>
      </c>
      <c r="L66" s="44">
        <v>67061</v>
      </c>
      <c r="N66" s="45">
        <v>-1027</v>
      </c>
    </row>
    <row r="67" spans="1:14" s="3" customFormat="1" ht="8.25" customHeight="1">
      <c r="A67" s="43" t="s">
        <v>41</v>
      </c>
      <c r="B67" s="13"/>
      <c r="C67" s="515">
        <v>69294</v>
      </c>
      <c r="D67" s="515"/>
      <c r="F67" s="44">
        <v>49448</v>
      </c>
      <c r="H67" s="44">
        <v>19846</v>
      </c>
      <c r="I67" s="26">
        <v>28.6</v>
      </c>
      <c r="L67" s="44">
        <v>70035</v>
      </c>
      <c r="N67" s="44">
        <v>741</v>
      </c>
    </row>
    <row r="68" spans="1:14" s="3" customFormat="1" ht="8.25" customHeight="1">
      <c r="A68" s="43" t="s">
        <v>42</v>
      </c>
      <c r="B68" s="13"/>
      <c r="C68" s="515">
        <v>68163</v>
      </c>
      <c r="D68" s="515"/>
      <c r="F68" s="44">
        <v>48667</v>
      </c>
      <c r="H68" s="44">
        <v>19496</v>
      </c>
      <c r="I68" s="26">
        <v>28.6</v>
      </c>
      <c r="L68" s="44">
        <v>71742</v>
      </c>
      <c r="N68" s="44">
        <v>3579</v>
      </c>
    </row>
    <row r="69" spans="1:14" s="3" customFormat="1" ht="8.25" customHeight="1">
      <c r="A69" s="43" t="s">
        <v>43</v>
      </c>
      <c r="B69" s="13"/>
      <c r="C69" s="515">
        <v>68821</v>
      </c>
      <c r="D69" s="515"/>
      <c r="F69" s="44">
        <v>49300</v>
      </c>
      <c r="H69" s="44">
        <v>19521</v>
      </c>
      <c r="I69" s="26">
        <v>28.4</v>
      </c>
      <c r="L69" s="44">
        <v>72077</v>
      </c>
      <c r="N69" s="44">
        <v>3256</v>
      </c>
    </row>
    <row r="70" spans="1:14" s="3" customFormat="1" ht="8.25" customHeight="1">
      <c r="A70" s="43" t="s">
        <v>44</v>
      </c>
      <c r="B70" s="13"/>
      <c r="C70" s="515">
        <v>68939</v>
      </c>
      <c r="D70" s="515"/>
      <c r="F70" s="44">
        <v>49771</v>
      </c>
      <c r="H70" s="44">
        <v>19168</v>
      </c>
      <c r="I70" s="26">
        <v>27.8</v>
      </c>
      <c r="L70" s="44">
        <v>74387</v>
      </c>
      <c r="N70" s="44">
        <v>5448</v>
      </c>
    </row>
    <row r="71" spans="1:14" s="3" customFormat="1" ht="8.25" customHeight="1">
      <c r="A71" s="279" t="s">
        <v>45</v>
      </c>
      <c r="B71" s="278"/>
      <c r="C71" s="521">
        <v>72855</v>
      </c>
      <c r="D71" s="521"/>
      <c r="E71" s="46"/>
      <c r="F71" s="280">
        <v>49421</v>
      </c>
      <c r="G71" s="46"/>
      <c r="H71" s="280">
        <v>23434</v>
      </c>
      <c r="I71" s="26">
        <v>32.2</v>
      </c>
      <c r="J71" s="46"/>
      <c r="K71" s="46"/>
      <c r="L71" s="282">
        <v>67075</v>
      </c>
      <c r="M71" s="46"/>
      <c r="N71" s="281">
        <v>-5780</v>
      </c>
    </row>
    <row r="72" spans="1:14" s="3" customFormat="1" ht="8.25" customHeight="1">
      <c r="A72" s="279" t="s">
        <v>46</v>
      </c>
      <c r="B72" s="283"/>
      <c r="C72" s="521">
        <v>74041</v>
      </c>
      <c r="D72" s="521"/>
      <c r="E72" s="46"/>
      <c r="F72" s="280">
        <v>49782</v>
      </c>
      <c r="G72" s="46"/>
      <c r="H72" s="280">
        <v>24259</v>
      </c>
      <c r="I72" s="26">
        <v>32.8</v>
      </c>
      <c r="J72" s="46"/>
      <c r="K72" s="46"/>
      <c r="L72" s="280">
        <v>66767</v>
      </c>
      <c r="M72" s="46"/>
      <c r="N72" s="284">
        <v>-7274</v>
      </c>
    </row>
    <row r="73" spans="1:14" s="3" customFormat="1" ht="8.25" customHeight="1">
      <c r="A73" s="279" t="s">
        <v>47</v>
      </c>
      <c r="B73" s="283"/>
      <c r="C73" s="521">
        <v>74939</v>
      </c>
      <c r="D73" s="521"/>
      <c r="E73" s="46"/>
      <c r="F73" s="280">
        <v>48893</v>
      </c>
      <c r="G73" s="46"/>
      <c r="H73" s="280">
        <v>26046</v>
      </c>
      <c r="I73" s="26">
        <v>34.8</v>
      </c>
      <c r="J73" s="46"/>
      <c r="K73" s="46"/>
      <c r="L73" s="280">
        <v>65419</v>
      </c>
      <c r="M73" s="46"/>
      <c r="N73" s="285">
        <v>-9520</v>
      </c>
    </row>
    <row r="74" spans="1:14" s="3" customFormat="1" ht="8.25" customHeight="1">
      <c r="A74" s="279" t="s">
        <v>48</v>
      </c>
      <c r="B74" s="283"/>
      <c r="C74" s="521">
        <v>75161</v>
      </c>
      <c r="D74" s="521"/>
      <c r="E74" s="277"/>
      <c r="F74" s="280">
        <v>48608</v>
      </c>
      <c r="G74" s="277"/>
      <c r="H74" s="280">
        <v>26553</v>
      </c>
      <c r="I74" s="26">
        <v>35.3</v>
      </c>
      <c r="J74" s="277"/>
      <c r="K74" s="277"/>
      <c r="L74" s="280">
        <v>64065</v>
      </c>
      <c r="M74" s="277"/>
      <c r="N74" s="285">
        <v>-11096</v>
      </c>
    </row>
    <row r="75" spans="1:14" s="3" customFormat="1" ht="8.25" customHeight="1">
      <c r="A75" s="279" t="s">
        <v>49</v>
      </c>
      <c r="B75" s="283"/>
      <c r="C75" s="521">
        <v>73516</v>
      </c>
      <c r="D75" s="521"/>
      <c r="E75" s="277"/>
      <c r="F75" s="280">
        <v>48078</v>
      </c>
      <c r="G75" s="277"/>
      <c r="H75" s="280">
        <v>25438</v>
      </c>
      <c r="I75" s="286">
        <v>34.6</v>
      </c>
      <c r="J75" s="277"/>
      <c r="K75" s="277"/>
      <c r="L75" s="280">
        <v>65489</v>
      </c>
      <c r="M75" s="277"/>
      <c r="N75" s="285">
        <v>-8027</v>
      </c>
    </row>
    <row r="76" spans="1:14" s="3" customFormat="1" ht="8.25" customHeight="1">
      <c r="A76" s="279" t="s">
        <v>50</v>
      </c>
      <c r="B76" s="283"/>
      <c r="C76" s="521">
        <v>75065</v>
      </c>
      <c r="D76" s="521"/>
      <c r="E76" s="277"/>
      <c r="F76" s="280">
        <v>47815</v>
      </c>
      <c r="G76" s="277"/>
      <c r="H76" s="280">
        <v>27250</v>
      </c>
      <c r="I76" s="286">
        <v>36.3</v>
      </c>
      <c r="J76" s="277"/>
      <c r="K76" s="277"/>
      <c r="L76" s="280">
        <v>63038</v>
      </c>
      <c r="M76" s="277"/>
      <c r="N76" s="285">
        <v>-12027</v>
      </c>
    </row>
    <row r="77" spans="1:14" s="3" customFormat="1" ht="8.25" customHeight="1">
      <c r="A77" s="279" t="s">
        <v>51</v>
      </c>
      <c r="B77" s="283"/>
      <c r="C77" s="521">
        <v>75774</v>
      </c>
      <c r="D77" s="521"/>
      <c r="E77" s="277"/>
      <c r="F77" s="280">
        <v>47427</v>
      </c>
      <c r="G77" s="277"/>
      <c r="H77" s="280">
        <v>28347</v>
      </c>
      <c r="I77" s="286">
        <v>37.4</v>
      </c>
      <c r="J77" s="277"/>
      <c r="K77" s="277"/>
      <c r="L77" s="280">
        <v>60226</v>
      </c>
      <c r="M77" s="277"/>
      <c r="N77" s="285">
        <v>-15548</v>
      </c>
    </row>
    <row r="78" spans="1:14" s="4" customFormat="1" ht="8.25" customHeight="1">
      <c r="A78" s="279" t="s">
        <v>52</v>
      </c>
      <c r="B78" s="283"/>
      <c r="C78" s="521">
        <v>77622</v>
      </c>
      <c r="D78" s="521"/>
      <c r="E78" s="276"/>
      <c r="F78" s="280">
        <v>48119</v>
      </c>
      <c r="G78" s="276"/>
      <c r="H78" s="280">
        <v>29503</v>
      </c>
      <c r="I78" s="286">
        <v>38.00855427584963</v>
      </c>
      <c r="J78" s="276"/>
      <c r="K78" s="276"/>
      <c r="L78" s="280">
        <v>60686</v>
      </c>
      <c r="M78" s="276"/>
      <c r="N78" s="285">
        <v>-16936</v>
      </c>
    </row>
    <row r="79" spans="1:14" s="4" customFormat="1" ht="8.25" customHeight="1">
      <c r="A79" s="290" t="s">
        <v>53</v>
      </c>
      <c r="B79" s="283"/>
      <c r="C79" s="521">
        <v>78741</v>
      </c>
      <c r="D79" s="521"/>
      <c r="E79" s="276"/>
      <c r="F79" s="280">
        <v>48749</v>
      </c>
      <c r="G79" s="276"/>
      <c r="H79" s="280">
        <v>29992</v>
      </c>
      <c r="I79" s="286">
        <v>38.08943244307286</v>
      </c>
      <c r="J79" s="276"/>
      <c r="K79" s="276"/>
      <c r="L79" s="280">
        <v>59009</v>
      </c>
      <c r="M79" s="276"/>
      <c r="N79" s="285">
        <v>-19732</v>
      </c>
    </row>
    <row r="80" spans="1:14" s="4" customFormat="1" ht="8.25" customHeight="1">
      <c r="A80" s="290" t="s">
        <v>54</v>
      </c>
      <c r="B80" s="283"/>
      <c r="C80" s="521">
        <v>77027</v>
      </c>
      <c r="D80" s="521"/>
      <c r="E80" s="276"/>
      <c r="F80" s="280">
        <v>47279</v>
      </c>
      <c r="G80" s="276"/>
      <c r="H80" s="280">
        <v>29748</v>
      </c>
      <c r="I80" s="286">
        <v>38.62022407727161</v>
      </c>
      <c r="J80" s="276"/>
      <c r="K80" s="276"/>
      <c r="L80" s="280">
        <v>60712</v>
      </c>
      <c r="M80" s="276"/>
      <c r="N80" s="285">
        <v>-16315</v>
      </c>
    </row>
    <row r="81" spans="1:14" s="4" customFormat="1" ht="8.25" customHeight="1">
      <c r="A81" s="290" t="s">
        <v>55</v>
      </c>
      <c r="B81" s="283"/>
      <c r="C81" s="521">
        <v>76606</v>
      </c>
      <c r="D81" s="521"/>
      <c r="E81" s="276"/>
      <c r="F81" s="280">
        <v>48189</v>
      </c>
      <c r="G81" s="276"/>
      <c r="H81" s="280">
        <v>28417</v>
      </c>
      <c r="I81" s="286">
        <v>37.09500561313735</v>
      </c>
      <c r="J81" s="276"/>
      <c r="K81" s="276"/>
      <c r="L81" s="280">
        <v>59617</v>
      </c>
      <c r="M81" s="276"/>
      <c r="N81" s="285">
        <v>-16989</v>
      </c>
    </row>
    <row r="82" spans="1:14" s="3" customFormat="1" ht="8.25" customHeight="1">
      <c r="A82" s="288" t="s">
        <v>56</v>
      </c>
      <c r="B82" s="283"/>
      <c r="C82" s="521">
        <v>75482</v>
      </c>
      <c r="D82" s="521"/>
      <c r="E82" s="276"/>
      <c r="F82" s="280">
        <v>48223</v>
      </c>
      <c r="G82" s="276"/>
      <c r="H82" s="280">
        <v>27259</v>
      </c>
      <c r="I82" s="286">
        <v>36.11324554198352</v>
      </c>
      <c r="J82" s="276"/>
      <c r="K82" s="276"/>
      <c r="L82" s="280">
        <v>57387</v>
      </c>
      <c r="M82" s="276"/>
      <c r="N82" s="285">
        <v>-18095</v>
      </c>
    </row>
    <row r="83" spans="1:14" s="3" customFormat="1" ht="8.25" customHeight="1">
      <c r="A83" s="288" t="s">
        <v>57</v>
      </c>
      <c r="B83" s="283"/>
      <c r="C83" s="521">
        <v>75071</v>
      </c>
      <c r="D83" s="521"/>
      <c r="E83" s="276"/>
      <c r="F83" s="280">
        <v>47917</v>
      </c>
      <c r="G83" s="280"/>
      <c r="H83" s="280">
        <v>27154</v>
      </c>
      <c r="I83" s="286">
        <v>36.17109136683939</v>
      </c>
      <c r="J83" s="276"/>
      <c r="K83" s="276"/>
      <c r="L83" s="280">
        <v>57220</v>
      </c>
      <c r="M83" s="276"/>
      <c r="N83" s="285">
        <v>-17851</v>
      </c>
    </row>
    <row r="84" spans="1:14" s="3" customFormat="1" ht="8.25" customHeight="1">
      <c r="A84" s="48" t="s">
        <v>58</v>
      </c>
      <c r="B84" s="27"/>
      <c r="C84" s="521">
        <v>76413</v>
      </c>
      <c r="D84" s="521"/>
      <c r="E84" s="49"/>
      <c r="F84" s="50">
        <v>48847</v>
      </c>
      <c r="H84" s="44">
        <v>27566</v>
      </c>
      <c r="I84" s="51">
        <v>36.1</v>
      </c>
      <c r="J84" s="49"/>
      <c r="K84" s="49"/>
      <c r="L84" s="44">
        <v>58300</v>
      </c>
      <c r="M84" s="49"/>
      <c r="N84" s="47">
        <v>-18113</v>
      </c>
    </row>
    <row r="85" spans="1:14" s="3" customFormat="1" ht="8.25" customHeight="1">
      <c r="A85" s="40" t="s">
        <v>59</v>
      </c>
      <c r="B85" s="27"/>
      <c r="C85" s="515">
        <v>74631</v>
      </c>
      <c r="D85" s="515">
        <v>74631</v>
      </c>
      <c r="F85" s="50">
        <v>49204</v>
      </c>
      <c r="G85" s="44"/>
      <c r="H85" s="44">
        <v>25427</v>
      </c>
      <c r="I85" s="51">
        <v>34.1</v>
      </c>
      <c r="L85" s="44">
        <v>58812</v>
      </c>
      <c r="N85" s="337">
        <v>-15819</v>
      </c>
    </row>
    <row r="86" spans="1:14" s="3" customFormat="1" ht="8.25" customHeight="1">
      <c r="A86" s="41" t="s">
        <v>60</v>
      </c>
      <c r="B86" s="27"/>
      <c r="C86" s="515">
        <v>76384</v>
      </c>
      <c r="D86" s="515">
        <v>74632</v>
      </c>
      <c r="F86" s="50">
        <v>49577</v>
      </c>
      <c r="G86" s="44"/>
      <c r="H86" s="44">
        <v>26807</v>
      </c>
      <c r="I86" s="51">
        <v>35.1</v>
      </c>
      <c r="L86" s="44">
        <v>59092</v>
      </c>
      <c r="N86" s="337">
        <v>-17292</v>
      </c>
    </row>
    <row r="87" spans="1:14" s="3" customFormat="1" ht="8.25" customHeight="1">
      <c r="A87" s="193" t="s">
        <v>290</v>
      </c>
      <c r="B87" s="192"/>
      <c r="C87" s="515">
        <v>76303</v>
      </c>
      <c r="D87" s="515"/>
      <c r="E87" s="190"/>
      <c r="F87" s="194">
        <v>49299</v>
      </c>
      <c r="G87" s="191"/>
      <c r="H87" s="191">
        <v>27004</v>
      </c>
      <c r="I87" s="195">
        <v>35.390482680890656</v>
      </c>
      <c r="J87" s="190"/>
      <c r="K87" s="190"/>
      <c r="L87" s="191">
        <v>59274</v>
      </c>
      <c r="M87" s="190"/>
      <c r="N87" s="47">
        <v>-17029</v>
      </c>
    </row>
    <row r="88" spans="1:14" s="3" customFormat="1" ht="8.25" customHeight="1">
      <c r="A88" s="288" t="s">
        <v>298</v>
      </c>
      <c r="B88" s="283"/>
      <c r="C88" s="522">
        <v>75642</v>
      </c>
      <c r="D88" s="515"/>
      <c r="E88" s="295"/>
      <c r="F88" s="297">
        <v>49998</v>
      </c>
      <c r="G88" s="295"/>
      <c r="H88" s="296">
        <v>25644</v>
      </c>
      <c r="I88" s="298">
        <v>33.90180058697549</v>
      </c>
      <c r="J88" s="295"/>
      <c r="K88" s="295"/>
      <c r="L88" s="297">
        <v>61768</v>
      </c>
      <c r="M88" s="295"/>
      <c r="N88" s="285">
        <v>-13874</v>
      </c>
    </row>
    <row r="89" s="3" customFormat="1" ht="8.25" customHeight="1"/>
    <row r="90" s="3" customFormat="1" ht="8.25" customHeight="1"/>
    <row r="91" s="180" customFormat="1" ht="8.25" customHeight="1"/>
    <row r="92" s="3" customFormat="1" ht="8.25" customHeight="1">
      <c r="B92" s="28"/>
    </row>
    <row r="93" spans="2:14" s="3" customFormat="1" ht="5.25" customHeight="1">
      <c r="B93" s="28"/>
      <c r="C93" s="52"/>
      <c r="D93" s="53"/>
      <c r="E93" s="53"/>
      <c r="F93" s="52"/>
      <c r="G93" s="53"/>
      <c r="H93" s="52"/>
      <c r="I93" s="52"/>
      <c r="J93" s="53"/>
      <c r="K93" s="53"/>
      <c r="L93" s="52"/>
      <c r="M93" s="53"/>
      <c r="N93" s="52"/>
    </row>
    <row r="94" spans="1:2" s="3" customFormat="1" ht="7.5" customHeight="1">
      <c r="A94" s="54" t="s">
        <v>70</v>
      </c>
      <c r="B94" s="4"/>
    </row>
    <row r="95" s="3" customFormat="1" ht="9" customHeight="1" hidden="1"/>
    <row r="96" spans="1:14" s="3" customFormat="1" ht="27" customHeight="1">
      <c r="A96" s="520" t="s">
        <v>71</v>
      </c>
      <c r="B96" s="520"/>
      <c r="C96" s="520"/>
      <c r="D96" s="520"/>
      <c r="E96" s="520"/>
      <c r="F96" s="520"/>
      <c r="G96" s="520"/>
      <c r="H96" s="520"/>
      <c r="I96" s="520"/>
      <c r="J96" s="520"/>
      <c r="K96" s="520"/>
      <c r="L96" s="520"/>
      <c r="M96" s="520"/>
      <c r="N96" s="520"/>
    </row>
    <row r="97" s="3" customFormat="1" ht="9" customHeight="1"/>
    <row r="98" s="3" customFormat="1" ht="9" customHeight="1"/>
    <row r="99" s="3" customFormat="1" ht="9" customHeight="1"/>
    <row r="100" s="3" customFormat="1" ht="9" customHeight="1"/>
    <row r="101" s="3" customFormat="1" ht="9" customHeight="1"/>
    <row r="102" s="3" customFormat="1" ht="9" customHeight="1"/>
    <row r="103" s="3" customFormat="1" ht="9" customHeight="1"/>
    <row r="104" s="3" customFormat="1" ht="9" customHeight="1"/>
    <row r="105" s="3" customFormat="1" ht="9" customHeight="1"/>
    <row r="106" s="3" customFormat="1" ht="9" customHeight="1"/>
    <row r="107" s="3" customFormat="1" ht="9" customHeight="1"/>
    <row r="108" s="3" customFormat="1" ht="9" customHeight="1"/>
    <row r="109" s="3" customFormat="1" ht="9" customHeight="1"/>
    <row r="110" s="3" customFormat="1" ht="9" customHeight="1"/>
    <row r="111" s="3" customFormat="1" ht="9" customHeight="1"/>
    <row r="112" s="3" customFormat="1" ht="9" customHeight="1"/>
    <row r="113" s="3" customFormat="1" ht="9" customHeight="1"/>
    <row r="114" s="3" customFormat="1" ht="9" customHeight="1"/>
    <row r="115" s="3" customFormat="1" ht="9" customHeight="1"/>
    <row r="116" s="3" customFormat="1" ht="9" customHeight="1"/>
    <row r="117" s="3" customFormat="1" ht="9" customHeight="1"/>
    <row r="118" s="3" customFormat="1" ht="9" customHeight="1"/>
    <row r="119" s="3" customFormat="1" ht="9" customHeight="1"/>
    <row r="120" s="3" customFormat="1" ht="9" customHeight="1"/>
    <row r="121" s="3" customFormat="1" ht="9" customHeight="1"/>
    <row r="122" s="3" customFormat="1" ht="9" customHeight="1"/>
    <row r="123" s="3" customFormat="1" ht="9" customHeight="1"/>
    <row r="124" s="3" customFormat="1" ht="9" customHeight="1"/>
    <row r="125" s="3" customFormat="1" ht="9" customHeight="1"/>
    <row r="126" s="3" customFormat="1" ht="9" customHeight="1"/>
    <row r="127" s="3" customFormat="1" ht="9" customHeight="1"/>
    <row r="128" s="3" customFormat="1" ht="9" customHeight="1"/>
    <row r="129" s="3" customFormat="1" ht="9" customHeight="1"/>
  </sheetData>
  <sheetProtection/>
  <mergeCells count="87">
    <mergeCell ref="F38:G38"/>
    <mergeCell ref="F43:G43"/>
    <mergeCell ref="C75:D75"/>
    <mergeCell ref="C76:D76"/>
    <mergeCell ref="C77:D77"/>
    <mergeCell ref="F41:G41"/>
    <mergeCell ref="A52:N52"/>
    <mergeCell ref="A54:B58"/>
    <mergeCell ref="C54:J54"/>
    <mergeCell ref="K54:L58"/>
    <mergeCell ref="M54:N58"/>
    <mergeCell ref="C55:D58"/>
    <mergeCell ref="E55:J55"/>
    <mergeCell ref="E56:F58"/>
    <mergeCell ref="G56:J57"/>
    <mergeCell ref="G58:H58"/>
    <mergeCell ref="F33:G33"/>
    <mergeCell ref="F34:G34"/>
    <mergeCell ref="F35:G35"/>
    <mergeCell ref="F36:G36"/>
    <mergeCell ref="F37:G37"/>
    <mergeCell ref="C74:D74"/>
    <mergeCell ref="C63:D63"/>
    <mergeCell ref="C64:D64"/>
    <mergeCell ref="C65:D65"/>
    <mergeCell ref="C66:D66"/>
    <mergeCell ref="C67:D67"/>
    <mergeCell ref="C68:D68"/>
    <mergeCell ref="C69:D69"/>
    <mergeCell ref="C70:D70"/>
    <mergeCell ref="A96:N96"/>
    <mergeCell ref="C71:D71"/>
    <mergeCell ref="C72:D72"/>
    <mergeCell ref="C73:D73"/>
    <mergeCell ref="C62:D62"/>
    <mergeCell ref="C83:D83"/>
    <mergeCell ref="C88:D88"/>
    <mergeCell ref="C78:D78"/>
    <mergeCell ref="C79:D79"/>
    <mergeCell ref="C80:D80"/>
    <mergeCell ref="C81:D81"/>
    <mergeCell ref="C82:D82"/>
    <mergeCell ref="C87:D87"/>
    <mergeCell ref="C84:D84"/>
    <mergeCell ref="C85:D85"/>
    <mergeCell ref="C86:D86"/>
    <mergeCell ref="I58:J58"/>
    <mergeCell ref="C60:D60"/>
    <mergeCell ref="C61:D61"/>
    <mergeCell ref="F40:G40"/>
    <mergeCell ref="F39:G39"/>
    <mergeCell ref="F42:G42"/>
    <mergeCell ref="A50:N50"/>
    <mergeCell ref="F32:G32"/>
    <mergeCell ref="F21:G21"/>
    <mergeCell ref="F22:G22"/>
    <mergeCell ref="F23:G23"/>
    <mergeCell ref="F24:G24"/>
    <mergeCell ref="F25:G25"/>
    <mergeCell ref="F26:G26"/>
    <mergeCell ref="F27:G27"/>
    <mergeCell ref="F28:G28"/>
    <mergeCell ref="F29:G29"/>
    <mergeCell ref="F30:G30"/>
    <mergeCell ref="F31:G31"/>
    <mergeCell ref="F20:G20"/>
    <mergeCell ref="J9:K9"/>
    <mergeCell ref="L9:M9"/>
    <mergeCell ref="F11:G11"/>
    <mergeCell ref="F12:G12"/>
    <mergeCell ref="F13:G13"/>
    <mergeCell ref="F14:G14"/>
    <mergeCell ref="F15:G15"/>
    <mergeCell ref="F16:G16"/>
    <mergeCell ref="F17:G17"/>
    <mergeCell ref="F18:G18"/>
    <mergeCell ref="F19:G19"/>
    <mergeCell ref="A1:N1"/>
    <mergeCell ref="A3:N3"/>
    <mergeCell ref="A5:B9"/>
    <mergeCell ref="C5:N5"/>
    <mergeCell ref="C6:E8"/>
    <mergeCell ref="F6:N6"/>
    <mergeCell ref="F7:H8"/>
    <mergeCell ref="I7:K8"/>
    <mergeCell ref="L7:N8"/>
    <mergeCell ref="F9:G9"/>
  </mergeCells>
  <printOptions/>
  <pageMargins left="0.7874015748031497" right="0.7874015748031497" top="0.5905511811023623" bottom="0.7874015748031497" header="0.4330708661417323" footer="0.3937007874015748"/>
  <pageSetup horizontalDpi="600" verticalDpi="600" orientation="portrait" paperSize="9" scale="98" r:id="rId2"/>
  <headerFooter alignWithMargins="0">
    <oddFooter>&amp;C5</oddFooter>
  </headerFooter>
  <drawing r:id="rId1"/>
</worksheet>
</file>

<file path=xl/worksheets/sheet4.xml><?xml version="1.0" encoding="utf-8"?>
<worksheet xmlns="http://schemas.openxmlformats.org/spreadsheetml/2006/main" xmlns:r="http://schemas.openxmlformats.org/officeDocument/2006/relationships">
  <dimension ref="A1:AR92"/>
  <sheetViews>
    <sheetView zoomScalePageLayoutView="0" workbookViewId="0" topLeftCell="A1">
      <selection activeCell="A2" sqref="A2"/>
    </sheetView>
  </sheetViews>
  <sheetFormatPr defaultColWidth="8.8515625" defaultRowHeight="12.75"/>
  <cols>
    <col min="1" max="1" width="2.57421875" style="110" customWidth="1"/>
    <col min="2" max="2" width="4.8515625" style="110" customWidth="1"/>
    <col min="3" max="3" width="2.57421875" style="110" customWidth="1"/>
    <col min="4" max="4" width="8.140625" style="110" customWidth="1"/>
    <col min="5" max="5" width="0.5625" style="110" customWidth="1"/>
    <col min="6" max="6" width="6.7109375" style="110" customWidth="1"/>
    <col min="7" max="7" width="5.8515625" style="110" customWidth="1"/>
    <col min="8" max="8" width="6.7109375" style="110" customWidth="1"/>
    <col min="9" max="9" width="5.8515625" style="110" customWidth="1"/>
    <col min="10" max="10" width="6.7109375" style="110" customWidth="1"/>
    <col min="11" max="11" width="5.421875" style="110" customWidth="1"/>
    <col min="12" max="12" width="6.28125" style="110" customWidth="1"/>
    <col min="13" max="13" width="5.421875" style="110" customWidth="1"/>
    <col min="14" max="14" width="6.57421875" style="110" customWidth="1"/>
    <col min="15" max="15" width="5.421875" style="110" customWidth="1"/>
    <col min="16" max="16" width="7.00390625" style="110" customWidth="1"/>
    <col min="17" max="17" width="5.421875" style="110" customWidth="1"/>
    <col min="18" max="18" width="2.57421875" style="110" customWidth="1"/>
    <col min="19" max="19" width="5.28125" style="110" customWidth="1"/>
    <col min="20" max="20" width="2.57421875" style="110" customWidth="1"/>
    <col min="21" max="21" width="8.140625" style="110" customWidth="1"/>
    <col min="22" max="22" width="0.85546875" style="110" customWidth="1"/>
    <col min="23" max="30" width="8.57421875" style="110" customWidth="1"/>
    <col min="31" max="31" width="6.7109375" style="110" customWidth="1"/>
    <col min="32" max="32" width="2.00390625" style="110" customWidth="1"/>
    <col min="33" max="33" width="3.421875" style="110" customWidth="1"/>
    <col min="34" max="34" width="10.57421875" style="110" customWidth="1"/>
    <col min="35" max="35" width="0.85546875" style="110" customWidth="1"/>
    <col min="36" max="40" width="11.140625" style="110" customWidth="1"/>
    <col min="41" max="41" width="11.28125" style="110" customWidth="1"/>
    <col min="42" max="16384" width="8.8515625" style="110" customWidth="1"/>
  </cols>
  <sheetData>
    <row r="1" spans="1:17" s="55" customFormat="1" ht="15" customHeight="1">
      <c r="A1" s="197" t="s">
        <v>299</v>
      </c>
      <c r="B1" s="197"/>
      <c r="C1" s="197"/>
      <c r="D1" s="197"/>
      <c r="E1" s="197"/>
      <c r="F1" s="197"/>
      <c r="G1" s="197"/>
      <c r="H1" s="197"/>
      <c r="I1" s="197"/>
      <c r="J1" s="197"/>
      <c r="K1" s="197"/>
      <c r="L1" s="197"/>
      <c r="M1" s="197"/>
      <c r="N1" s="197"/>
      <c r="O1" s="197"/>
      <c r="P1" s="197"/>
      <c r="Q1" s="197"/>
    </row>
    <row r="2" spans="1:17" s="53" customFormat="1" ht="6" customHeight="1">
      <c r="A2" s="198"/>
      <c r="B2" s="198"/>
      <c r="C2" s="198"/>
      <c r="D2" s="198"/>
      <c r="E2" s="198"/>
      <c r="F2" s="199"/>
      <c r="G2" s="199"/>
      <c r="H2" s="199"/>
      <c r="I2" s="199"/>
      <c r="J2" s="199"/>
      <c r="K2" s="199"/>
      <c r="L2" s="199"/>
      <c r="M2" s="199"/>
      <c r="N2" s="199"/>
      <c r="O2" s="199"/>
      <c r="P2" s="199"/>
      <c r="Q2" s="199"/>
    </row>
    <row r="3" spans="1:28" s="6" customFormat="1" ht="11.25" customHeight="1">
      <c r="A3" s="539" t="s">
        <v>72</v>
      </c>
      <c r="B3" s="539"/>
      <c r="C3" s="539"/>
      <c r="D3" s="539"/>
      <c r="E3" s="540"/>
      <c r="F3" s="545" t="s">
        <v>73</v>
      </c>
      <c r="G3" s="546"/>
      <c r="H3" s="546"/>
      <c r="I3" s="546"/>
      <c r="J3" s="546"/>
      <c r="K3" s="547"/>
      <c r="L3" s="545" t="s">
        <v>74</v>
      </c>
      <c r="M3" s="546"/>
      <c r="N3" s="546"/>
      <c r="O3" s="546"/>
      <c r="P3" s="546"/>
      <c r="Q3" s="546"/>
      <c r="R3" s="56"/>
      <c r="W3" s="57"/>
      <c r="X3" s="58"/>
      <c r="Y3" s="59"/>
      <c r="Z3" s="56"/>
      <c r="AA3" s="56"/>
      <c r="AB3" s="56"/>
    </row>
    <row r="4" spans="1:28" s="6" customFormat="1" ht="11.25" customHeight="1">
      <c r="A4" s="541"/>
      <c r="B4" s="541"/>
      <c r="C4" s="541"/>
      <c r="D4" s="541"/>
      <c r="E4" s="542"/>
      <c r="F4" s="548">
        <v>2010</v>
      </c>
      <c r="G4" s="549"/>
      <c r="H4" s="545">
        <v>2011</v>
      </c>
      <c r="I4" s="547"/>
      <c r="J4" s="545">
        <v>2012</v>
      </c>
      <c r="K4" s="547"/>
      <c r="L4" s="548">
        <v>2010</v>
      </c>
      <c r="M4" s="549"/>
      <c r="N4" s="545">
        <v>2011</v>
      </c>
      <c r="O4" s="547"/>
      <c r="P4" s="545">
        <v>2012</v>
      </c>
      <c r="Q4" s="546"/>
      <c r="R4" s="56"/>
      <c r="X4" s="58"/>
      <c r="Y4" s="56"/>
      <c r="Z4" s="56"/>
      <c r="AA4" s="56"/>
      <c r="AB4" s="56"/>
    </row>
    <row r="5" spans="1:28" s="6" customFormat="1" ht="11.25" customHeight="1">
      <c r="A5" s="543"/>
      <c r="B5" s="543"/>
      <c r="C5" s="543"/>
      <c r="D5" s="543"/>
      <c r="E5" s="544"/>
      <c r="F5" s="204" t="s">
        <v>28</v>
      </c>
      <c r="G5" s="205" t="s">
        <v>27</v>
      </c>
      <c r="H5" s="203" t="s">
        <v>28</v>
      </c>
      <c r="I5" s="205" t="s">
        <v>27</v>
      </c>
      <c r="J5" s="203" t="s">
        <v>28</v>
      </c>
      <c r="K5" s="205" t="s">
        <v>27</v>
      </c>
      <c r="L5" s="205" t="s">
        <v>28</v>
      </c>
      <c r="M5" s="206" t="s">
        <v>27</v>
      </c>
      <c r="N5" s="204" t="s">
        <v>28</v>
      </c>
      <c r="O5" s="206" t="s">
        <v>27</v>
      </c>
      <c r="P5" s="204" t="s">
        <v>28</v>
      </c>
      <c r="Q5" s="206" t="s">
        <v>27</v>
      </c>
      <c r="R5" s="56"/>
      <c r="X5" s="61"/>
      <c r="Y5" s="56"/>
      <c r="Z5" s="56"/>
      <c r="AA5" s="56"/>
      <c r="AB5" s="56"/>
    </row>
    <row r="6" spans="1:28" s="53" customFormat="1" ht="6" customHeight="1">
      <c r="A6" s="207"/>
      <c r="B6" s="207"/>
      <c r="C6" s="207"/>
      <c r="D6" s="207"/>
      <c r="E6" s="208"/>
      <c r="F6" s="209"/>
      <c r="G6" s="209"/>
      <c r="H6" s="210"/>
      <c r="I6" s="207"/>
      <c r="J6" s="210"/>
      <c r="K6" s="207"/>
      <c r="L6" s="196"/>
      <c r="M6" s="196"/>
      <c r="N6" s="196"/>
      <c r="O6" s="196"/>
      <c r="P6" s="196"/>
      <c r="Q6" s="196"/>
      <c r="X6" s="62"/>
      <c r="Y6" s="62"/>
      <c r="Z6" s="56"/>
      <c r="AA6" s="62"/>
      <c r="AB6" s="62"/>
    </row>
    <row r="7" spans="1:28" s="6" customFormat="1" ht="10.5" customHeight="1">
      <c r="A7" s="196"/>
      <c r="B7" s="196" t="s">
        <v>76</v>
      </c>
      <c r="C7" s="211" t="s">
        <v>77</v>
      </c>
      <c r="D7" s="200"/>
      <c r="E7" s="201"/>
      <c r="F7" s="300">
        <v>0</v>
      </c>
      <c r="G7" s="300">
        <v>0</v>
      </c>
      <c r="H7" s="303">
        <v>3</v>
      </c>
      <c r="I7" s="299">
        <v>0.011109465264405273</v>
      </c>
      <c r="J7" s="300">
        <v>0</v>
      </c>
      <c r="K7" s="300">
        <v>0</v>
      </c>
      <c r="L7" s="304">
        <v>11</v>
      </c>
      <c r="M7" s="305">
        <v>0.04103405826836274</v>
      </c>
      <c r="N7" s="304">
        <v>6</v>
      </c>
      <c r="O7" s="305">
        <v>0.022218930528810545</v>
      </c>
      <c r="P7" s="304">
        <v>5</v>
      </c>
      <c r="Q7" s="305">
        <v>0.019497738262361567</v>
      </c>
      <c r="X7" s="56"/>
      <c r="Y7" s="56"/>
      <c r="Z7" s="56"/>
      <c r="AA7" s="56"/>
      <c r="AB7" s="56"/>
    </row>
    <row r="8" spans="1:28" s="6" customFormat="1" ht="10.5" customHeight="1">
      <c r="A8" s="196">
        <v>20</v>
      </c>
      <c r="B8" s="196" t="s">
        <v>78</v>
      </c>
      <c r="C8" s="211" t="s">
        <v>79</v>
      </c>
      <c r="D8" s="200"/>
      <c r="E8" s="201"/>
      <c r="F8" s="303">
        <v>279</v>
      </c>
      <c r="G8" s="299">
        <v>1.0407729324430186</v>
      </c>
      <c r="H8" s="303">
        <v>210</v>
      </c>
      <c r="I8" s="299">
        <v>0.7776625685083691</v>
      </c>
      <c r="J8" s="303">
        <v>219</v>
      </c>
      <c r="K8" s="299">
        <v>0.8540009358914366</v>
      </c>
      <c r="L8" s="304">
        <v>784</v>
      </c>
      <c r="M8" s="305">
        <v>2.924609243854217</v>
      </c>
      <c r="N8" s="304">
        <v>661</v>
      </c>
      <c r="O8" s="305">
        <v>2.4477855132572954</v>
      </c>
      <c r="P8" s="304">
        <v>612</v>
      </c>
      <c r="Q8" s="305">
        <v>2.3865231633130555</v>
      </c>
      <c r="X8" s="56"/>
      <c r="Y8" s="56"/>
      <c r="Z8" s="56"/>
      <c r="AA8" s="56"/>
      <c r="AB8" s="56"/>
    </row>
    <row r="9" spans="1:28" s="6" customFormat="1" ht="10.5" customHeight="1">
      <c r="A9" s="196">
        <v>25</v>
      </c>
      <c r="B9" s="196" t="s">
        <v>80</v>
      </c>
      <c r="C9" s="211" t="s">
        <v>81</v>
      </c>
      <c r="D9" s="200"/>
      <c r="E9" s="201"/>
      <c r="F9" s="303">
        <v>1577</v>
      </c>
      <c r="G9" s="299">
        <v>5.882791808109822</v>
      </c>
      <c r="H9" s="303">
        <v>1422</v>
      </c>
      <c r="I9" s="299">
        <v>5.265886535328099</v>
      </c>
      <c r="J9" s="303">
        <v>1273</v>
      </c>
      <c r="K9" s="299">
        <v>4.964124161597255</v>
      </c>
      <c r="L9" s="304">
        <v>2809</v>
      </c>
      <c r="M9" s="305">
        <v>10.478606334166448</v>
      </c>
      <c r="N9" s="304">
        <v>2573</v>
      </c>
      <c r="O9" s="305">
        <v>9.52821804177159</v>
      </c>
      <c r="P9" s="304">
        <v>2386</v>
      </c>
      <c r="Q9" s="305">
        <v>9.30432069879894</v>
      </c>
      <c r="X9" s="56"/>
      <c r="Y9" s="56"/>
      <c r="Z9" s="56"/>
      <c r="AA9" s="56"/>
      <c r="AB9" s="56"/>
    </row>
    <row r="10" spans="1:28" s="6" customFormat="1" ht="10.5" customHeight="1">
      <c r="A10" s="196">
        <v>30</v>
      </c>
      <c r="B10" s="196" t="s">
        <v>78</v>
      </c>
      <c r="C10" s="211" t="s">
        <v>82</v>
      </c>
      <c r="D10" s="200"/>
      <c r="E10" s="201"/>
      <c r="F10" s="303">
        <v>3049</v>
      </c>
      <c r="G10" s="299">
        <v>11.373894878203455</v>
      </c>
      <c r="H10" s="303">
        <v>2982</v>
      </c>
      <c r="I10" s="299">
        <v>11.042808472818841</v>
      </c>
      <c r="J10" s="303">
        <v>2805</v>
      </c>
      <c r="K10" s="299">
        <v>10.938231165184838</v>
      </c>
      <c r="L10" s="304">
        <v>3776</v>
      </c>
      <c r="M10" s="305">
        <v>14.085873092848884</v>
      </c>
      <c r="N10" s="304">
        <v>3919</v>
      </c>
      <c r="O10" s="305">
        <v>14.512664790401422</v>
      </c>
      <c r="P10" s="304">
        <v>3678</v>
      </c>
      <c r="Q10" s="305">
        <v>14.342536265793168</v>
      </c>
      <c r="X10" s="56"/>
      <c r="Y10" s="56"/>
      <c r="Z10" s="66"/>
      <c r="AA10" s="56"/>
      <c r="AB10" s="56"/>
    </row>
    <row r="11" spans="1:26" s="6" customFormat="1" ht="10.5" customHeight="1">
      <c r="A11" s="196">
        <v>35</v>
      </c>
      <c r="B11" s="196" t="s">
        <v>80</v>
      </c>
      <c r="C11" s="211" t="s">
        <v>83</v>
      </c>
      <c r="D11" s="200"/>
      <c r="E11" s="201"/>
      <c r="F11" s="303">
        <v>3833</v>
      </c>
      <c r="G11" s="299">
        <v>14.298504122057672</v>
      </c>
      <c r="H11" s="303">
        <v>3841</v>
      </c>
      <c r="I11" s="299">
        <v>14.223818693526885</v>
      </c>
      <c r="J11" s="303">
        <v>3599</v>
      </c>
      <c r="K11" s="299">
        <v>14.034472001247856</v>
      </c>
      <c r="L11" s="304">
        <v>4319</v>
      </c>
      <c r="M11" s="305">
        <v>16.11146342373261</v>
      </c>
      <c r="N11" s="304">
        <v>4294</v>
      </c>
      <c r="O11" s="305">
        <v>15.90134794845208</v>
      </c>
      <c r="P11" s="304">
        <v>4034</v>
      </c>
      <c r="Q11" s="305">
        <v>15.730775230073311</v>
      </c>
      <c r="Z11" s="57"/>
    </row>
    <row r="12" spans="1:17" s="6" customFormat="1" ht="10.5" customHeight="1">
      <c r="A12" s="196">
        <v>40</v>
      </c>
      <c r="B12" s="196" t="s">
        <v>80</v>
      </c>
      <c r="C12" s="211" t="s">
        <v>84</v>
      </c>
      <c r="D12" s="200"/>
      <c r="E12" s="201"/>
      <c r="F12" s="303">
        <v>10744</v>
      </c>
      <c r="G12" s="299">
        <v>40.079083821389936</v>
      </c>
      <c r="H12" s="303">
        <v>10836</v>
      </c>
      <c r="I12" s="299">
        <v>40.12738853503185</v>
      </c>
      <c r="J12" s="303">
        <v>10098</v>
      </c>
      <c r="K12" s="299">
        <v>39.377632194665416</v>
      </c>
      <c r="L12" s="304">
        <v>10210</v>
      </c>
      <c r="M12" s="305">
        <v>38.0870668109076</v>
      </c>
      <c r="N12" s="304">
        <v>10459</v>
      </c>
      <c r="O12" s="305">
        <v>38.731299066804915</v>
      </c>
      <c r="P12" s="304">
        <v>9831</v>
      </c>
      <c r="Q12" s="305">
        <v>38.33645297145531</v>
      </c>
    </row>
    <row r="13" spans="1:17" s="6" customFormat="1" ht="10.5" customHeight="1">
      <c r="A13" s="196">
        <v>50</v>
      </c>
      <c r="B13" s="196" t="s">
        <v>80</v>
      </c>
      <c r="C13" s="211" t="s">
        <v>85</v>
      </c>
      <c r="D13" s="212"/>
      <c r="E13" s="208"/>
      <c r="F13" s="303">
        <v>5370</v>
      </c>
      <c r="G13" s="299">
        <v>20.032081172827993</v>
      </c>
      <c r="H13" s="303">
        <v>5790</v>
      </c>
      <c r="I13" s="299">
        <v>21.441267960302177</v>
      </c>
      <c r="J13" s="303">
        <v>5757</v>
      </c>
      <c r="K13" s="299">
        <v>22.44969583528311</v>
      </c>
      <c r="L13" s="304">
        <v>3955</v>
      </c>
      <c r="M13" s="305">
        <v>14.753609131943149</v>
      </c>
      <c r="N13" s="304">
        <v>4067</v>
      </c>
      <c r="O13" s="305">
        <v>15.060731743445416</v>
      </c>
      <c r="P13" s="304">
        <v>4119</v>
      </c>
      <c r="Q13" s="305">
        <v>16.062236780533457</v>
      </c>
    </row>
    <row r="14" spans="1:17" s="6" customFormat="1" ht="10.5" customHeight="1">
      <c r="A14" s="202">
        <v>60</v>
      </c>
      <c r="B14" s="200" t="s">
        <v>86</v>
      </c>
      <c r="C14" s="200"/>
      <c r="D14" s="200"/>
      <c r="E14" s="201"/>
      <c r="F14" s="303">
        <v>1955</v>
      </c>
      <c r="G14" s="299">
        <v>7.292871264968105</v>
      </c>
      <c r="H14" s="303">
        <v>1920</v>
      </c>
      <c r="I14" s="299">
        <v>7.110057769219375</v>
      </c>
      <c r="J14" s="303">
        <v>1893</v>
      </c>
      <c r="K14" s="299">
        <v>7.381843706130089</v>
      </c>
      <c r="L14" s="304">
        <v>943</v>
      </c>
      <c r="M14" s="305">
        <v>3.517737904278733</v>
      </c>
      <c r="N14" s="304">
        <v>1025</v>
      </c>
      <c r="O14" s="305">
        <v>3.7957339653384685</v>
      </c>
      <c r="P14" s="304">
        <v>979</v>
      </c>
      <c r="Q14" s="305">
        <v>3.8176571517703946</v>
      </c>
    </row>
    <row r="15" spans="1:17" s="68" customFormat="1" ht="10.5" customHeight="1">
      <c r="A15" s="196"/>
      <c r="B15" s="196"/>
      <c r="C15" s="196"/>
      <c r="D15" s="213" t="s">
        <v>87</v>
      </c>
      <c r="E15" s="214"/>
      <c r="F15" s="301">
        <v>26807</v>
      </c>
      <c r="G15" s="302">
        <v>99.99999999999999</v>
      </c>
      <c r="H15" s="301">
        <v>27004</v>
      </c>
      <c r="I15" s="302">
        <v>100.00000000000001</v>
      </c>
      <c r="J15" s="301">
        <v>25644</v>
      </c>
      <c r="K15" s="302">
        <v>99.99999999999999</v>
      </c>
      <c r="L15" s="301">
        <v>26807</v>
      </c>
      <c r="M15" s="302">
        <v>100</v>
      </c>
      <c r="N15" s="301">
        <v>27004</v>
      </c>
      <c r="O15" s="302">
        <v>100</v>
      </c>
      <c r="P15" s="301">
        <v>25644</v>
      </c>
      <c r="Q15" s="302">
        <v>99.99999999999999</v>
      </c>
    </row>
    <row r="16" spans="4:38" s="68" customFormat="1" ht="12.75" customHeight="1">
      <c r="D16" s="69"/>
      <c r="E16" s="70"/>
      <c r="F16" s="71"/>
      <c r="G16" s="72"/>
      <c r="H16" s="71"/>
      <c r="I16" s="72"/>
      <c r="J16" s="71"/>
      <c r="K16" s="71"/>
      <c r="L16" s="71"/>
      <c r="M16" s="71"/>
      <c r="N16" s="71"/>
      <c r="O16" s="71"/>
      <c r="P16" s="71"/>
      <c r="Q16" s="71"/>
      <c r="AH16" s="73"/>
      <c r="AI16" s="73"/>
      <c r="AJ16" s="74"/>
      <c r="AK16" s="73"/>
      <c r="AL16" s="73"/>
    </row>
    <row r="17" spans="11:38" s="6" customFormat="1" ht="6.75" customHeight="1">
      <c r="K17" s="75"/>
      <c r="L17" s="76"/>
      <c r="AH17" s="56"/>
      <c r="AI17" s="56"/>
      <c r="AJ17" s="56"/>
      <c r="AK17" s="56"/>
      <c r="AL17" s="56"/>
    </row>
    <row r="18" spans="18:38" s="55" customFormat="1" ht="12" customHeight="1">
      <c r="R18" s="236" t="s">
        <v>300</v>
      </c>
      <c r="S18" s="236"/>
      <c r="T18" s="236"/>
      <c r="U18" s="236"/>
      <c r="V18" s="236"/>
      <c r="W18" s="236"/>
      <c r="X18" s="236"/>
      <c r="Y18" s="236"/>
      <c r="Z18" s="236"/>
      <c r="AA18" s="236"/>
      <c r="AB18" s="236"/>
      <c r="AC18" s="236"/>
      <c r="AD18" s="236"/>
      <c r="AH18" s="77"/>
      <c r="AI18" s="77"/>
      <c r="AJ18" s="78"/>
      <c r="AK18" s="77"/>
      <c r="AL18" s="77"/>
    </row>
    <row r="19" spans="8:38" s="6" customFormat="1" ht="6" customHeight="1">
      <c r="H19" s="79"/>
      <c r="L19" s="80"/>
      <c r="R19" s="235"/>
      <c r="S19" s="235"/>
      <c r="T19" s="235"/>
      <c r="U19" s="235"/>
      <c r="V19" s="235"/>
      <c r="W19" s="235"/>
      <c r="X19" s="235"/>
      <c r="Y19" s="235"/>
      <c r="Z19" s="235"/>
      <c r="AA19" s="235"/>
      <c r="AB19" s="235"/>
      <c r="AC19" s="235"/>
      <c r="AD19" s="235"/>
      <c r="AH19" s="56"/>
      <c r="AI19" s="56"/>
      <c r="AJ19" s="78"/>
      <c r="AK19" s="56"/>
      <c r="AL19" s="56"/>
    </row>
    <row r="20" spans="6:38" s="6" customFormat="1" ht="11.25" customHeight="1">
      <c r="F20" s="81"/>
      <c r="H20" s="79"/>
      <c r="Q20" s="53"/>
      <c r="R20" s="553" t="s">
        <v>88</v>
      </c>
      <c r="S20" s="553"/>
      <c r="T20" s="553"/>
      <c r="U20" s="553"/>
      <c r="V20" s="82"/>
      <c r="W20" s="556" t="s">
        <v>89</v>
      </c>
      <c r="X20" s="557"/>
      <c r="Y20" s="557"/>
      <c r="Z20" s="557"/>
      <c r="AA20" s="557"/>
      <c r="AB20" s="557"/>
      <c r="AC20" s="557"/>
      <c r="AD20" s="557"/>
      <c r="AH20" s="56"/>
      <c r="AI20" s="56"/>
      <c r="AJ20" s="78"/>
      <c r="AK20" s="56"/>
      <c r="AL20" s="56"/>
    </row>
    <row r="21" spans="6:38" s="6" customFormat="1" ht="11.25" customHeight="1">
      <c r="F21" s="76"/>
      <c r="H21" s="83"/>
      <c r="M21" s="84"/>
      <c r="Q21" s="53"/>
      <c r="R21" s="554"/>
      <c r="S21" s="554"/>
      <c r="T21" s="554"/>
      <c r="U21" s="554"/>
      <c r="V21" s="65"/>
      <c r="W21" s="558" t="s">
        <v>90</v>
      </c>
      <c r="X21" s="85">
        <v>20</v>
      </c>
      <c r="Y21" s="85">
        <v>25</v>
      </c>
      <c r="Z21" s="85">
        <v>30</v>
      </c>
      <c r="AA21" s="85">
        <v>35</v>
      </c>
      <c r="AB21" s="86">
        <v>40</v>
      </c>
      <c r="AC21" s="86">
        <v>50</v>
      </c>
      <c r="AD21" s="561" t="s">
        <v>91</v>
      </c>
      <c r="AH21" s="56"/>
      <c r="AI21" s="56"/>
      <c r="AJ21" s="87"/>
      <c r="AK21" s="56"/>
      <c r="AL21" s="56"/>
    </row>
    <row r="22" spans="6:38" s="6" customFormat="1" ht="11.25" customHeight="1">
      <c r="F22" s="76"/>
      <c r="Q22" s="53"/>
      <c r="R22" s="554"/>
      <c r="S22" s="554"/>
      <c r="T22" s="554"/>
      <c r="U22" s="554"/>
      <c r="V22" s="65"/>
      <c r="W22" s="559"/>
      <c r="X22" s="556" t="s">
        <v>80</v>
      </c>
      <c r="Y22" s="557"/>
      <c r="Z22" s="557"/>
      <c r="AA22" s="557"/>
      <c r="AB22" s="557"/>
      <c r="AC22" s="564"/>
      <c r="AD22" s="562"/>
      <c r="AH22" s="56"/>
      <c r="AI22" s="56"/>
      <c r="AJ22" s="87"/>
      <c r="AK22" s="56"/>
      <c r="AL22" s="56"/>
    </row>
    <row r="23" spans="17:38" s="6" customFormat="1" ht="11.25" customHeight="1">
      <c r="Q23" s="53"/>
      <c r="R23" s="555"/>
      <c r="S23" s="555"/>
      <c r="T23" s="555"/>
      <c r="U23" s="555"/>
      <c r="V23" s="88"/>
      <c r="W23" s="560"/>
      <c r="X23" s="85">
        <v>25</v>
      </c>
      <c r="Y23" s="85">
        <v>30</v>
      </c>
      <c r="Z23" s="85">
        <v>35</v>
      </c>
      <c r="AA23" s="85">
        <v>40</v>
      </c>
      <c r="AB23" s="85">
        <v>50</v>
      </c>
      <c r="AC23" s="85">
        <v>60</v>
      </c>
      <c r="AD23" s="563"/>
      <c r="AH23" s="56"/>
      <c r="AI23" s="56"/>
      <c r="AJ23" s="78"/>
      <c r="AK23" s="56"/>
      <c r="AL23" s="56"/>
    </row>
    <row r="24" spans="18:38" s="6" customFormat="1" ht="6" customHeight="1">
      <c r="R24" s="57"/>
      <c r="S24" s="57"/>
      <c r="T24" s="57"/>
      <c r="U24" s="57"/>
      <c r="V24" s="65"/>
      <c r="W24" s="89"/>
      <c r="X24" s="57"/>
      <c r="Y24" s="57"/>
      <c r="Z24" s="57"/>
      <c r="AA24" s="57"/>
      <c r="AB24" s="57"/>
      <c r="AC24" s="57"/>
      <c r="AD24" s="57"/>
      <c r="AH24" s="56"/>
      <c r="AI24" s="56"/>
      <c r="AJ24" s="56"/>
      <c r="AK24" s="56"/>
      <c r="AL24" s="56"/>
    </row>
    <row r="25" spans="18:38" s="6" customFormat="1" ht="10.5" customHeight="1">
      <c r="R25" s="57"/>
      <c r="S25" s="221" t="s">
        <v>313</v>
      </c>
      <c r="T25" s="63" t="s">
        <v>77</v>
      </c>
      <c r="U25" s="64"/>
      <c r="V25" s="65"/>
      <c r="W25" s="306">
        <v>0</v>
      </c>
      <c r="X25" s="307">
        <v>0</v>
      </c>
      <c r="Y25" s="307">
        <v>0</v>
      </c>
      <c r="Z25" s="307">
        <v>0</v>
      </c>
      <c r="AA25" s="307">
        <v>0</v>
      </c>
      <c r="AB25" s="308">
        <v>0</v>
      </c>
      <c r="AC25" s="308">
        <v>0</v>
      </c>
      <c r="AD25" s="307">
        <v>0</v>
      </c>
      <c r="AE25" s="90"/>
      <c r="AH25" s="91"/>
      <c r="AI25" s="56"/>
      <c r="AJ25" s="91"/>
      <c r="AK25" s="56"/>
      <c r="AL25" s="56"/>
    </row>
    <row r="26" spans="18:38" s="6" customFormat="1" ht="10.5" customHeight="1">
      <c r="R26" s="57">
        <v>20</v>
      </c>
      <c r="S26" s="57" t="s">
        <v>78</v>
      </c>
      <c r="T26" s="63" t="s">
        <v>79</v>
      </c>
      <c r="U26" s="64"/>
      <c r="V26" s="65"/>
      <c r="W26" s="309">
        <v>1</v>
      </c>
      <c r="X26" s="308">
        <v>141</v>
      </c>
      <c r="Y26" s="307">
        <v>58</v>
      </c>
      <c r="Z26" s="307">
        <v>15</v>
      </c>
      <c r="AA26" s="307">
        <v>2</v>
      </c>
      <c r="AB26" s="308">
        <v>1</v>
      </c>
      <c r="AC26" s="308">
        <v>1</v>
      </c>
      <c r="AD26" s="307">
        <v>0</v>
      </c>
      <c r="AE26" s="90"/>
      <c r="AH26" s="91"/>
      <c r="AI26" s="56"/>
      <c r="AJ26" s="91"/>
      <c r="AK26" s="92"/>
      <c r="AL26" s="56"/>
    </row>
    <row r="27" spans="18:38" s="6" customFormat="1" ht="10.5" customHeight="1">
      <c r="R27" s="57">
        <v>25</v>
      </c>
      <c r="S27" s="57" t="s">
        <v>80</v>
      </c>
      <c r="T27" s="63" t="s">
        <v>81</v>
      </c>
      <c r="U27" s="64"/>
      <c r="V27" s="65"/>
      <c r="W27" s="307">
        <v>4</v>
      </c>
      <c r="X27" s="308">
        <v>277</v>
      </c>
      <c r="Y27" s="307">
        <v>715</v>
      </c>
      <c r="Z27" s="307">
        <v>200</v>
      </c>
      <c r="AA27" s="307">
        <v>43</v>
      </c>
      <c r="AB27" s="308">
        <v>30</v>
      </c>
      <c r="AC27" s="308">
        <v>3</v>
      </c>
      <c r="AD27" s="307">
        <v>1</v>
      </c>
      <c r="AE27" s="90"/>
      <c r="AH27" s="91"/>
      <c r="AI27" s="56"/>
      <c r="AJ27" s="91"/>
      <c r="AK27" s="92"/>
      <c r="AL27" s="56"/>
    </row>
    <row r="28" spans="18:38" s="6" customFormat="1" ht="10.5" customHeight="1">
      <c r="R28" s="57">
        <v>30</v>
      </c>
      <c r="S28" s="57" t="s">
        <v>78</v>
      </c>
      <c r="T28" s="63" t="s">
        <v>82</v>
      </c>
      <c r="U28" s="64"/>
      <c r="V28" s="65"/>
      <c r="W28" s="307">
        <v>0</v>
      </c>
      <c r="X28" s="308">
        <v>130</v>
      </c>
      <c r="Y28" s="307">
        <v>1000</v>
      </c>
      <c r="Z28" s="307">
        <v>1231</v>
      </c>
      <c r="AA28" s="307">
        <v>311</v>
      </c>
      <c r="AB28" s="308">
        <v>108</v>
      </c>
      <c r="AC28" s="308">
        <v>19</v>
      </c>
      <c r="AD28" s="307">
        <v>6</v>
      </c>
      <c r="AE28" s="90"/>
      <c r="AH28" s="91"/>
      <c r="AI28" s="56"/>
      <c r="AJ28" s="91"/>
      <c r="AK28" s="92"/>
      <c r="AL28" s="56"/>
    </row>
    <row r="29" spans="18:38" s="6" customFormat="1" ht="10.5" customHeight="1">
      <c r="R29" s="57">
        <v>35</v>
      </c>
      <c r="S29" s="57" t="s">
        <v>80</v>
      </c>
      <c r="T29" s="63" t="s">
        <v>83</v>
      </c>
      <c r="U29" s="64"/>
      <c r="V29" s="65"/>
      <c r="W29" s="307">
        <v>0</v>
      </c>
      <c r="X29" s="308">
        <v>39</v>
      </c>
      <c r="Y29" s="307">
        <v>343</v>
      </c>
      <c r="Z29" s="307">
        <v>1287</v>
      </c>
      <c r="AA29" s="307">
        <v>1327</v>
      </c>
      <c r="AB29" s="308">
        <v>540</v>
      </c>
      <c r="AC29" s="308">
        <v>52</v>
      </c>
      <c r="AD29" s="307">
        <v>11</v>
      </c>
      <c r="AE29" s="90"/>
      <c r="AH29" s="91"/>
      <c r="AI29" s="93"/>
      <c r="AJ29" s="91"/>
      <c r="AK29" s="92"/>
      <c r="AL29" s="56"/>
    </row>
    <row r="30" spans="18:38" s="6" customFormat="1" ht="10.5" customHeight="1">
      <c r="R30" s="57">
        <v>40</v>
      </c>
      <c r="S30" s="57" t="s">
        <v>80</v>
      </c>
      <c r="T30" s="63" t="s">
        <v>84</v>
      </c>
      <c r="U30" s="64"/>
      <c r="V30" s="65"/>
      <c r="W30" s="307">
        <v>0</v>
      </c>
      <c r="X30" s="308">
        <v>21</v>
      </c>
      <c r="Y30" s="308">
        <v>221</v>
      </c>
      <c r="Z30" s="308">
        <v>823</v>
      </c>
      <c r="AA30" s="307">
        <v>2031</v>
      </c>
      <c r="AB30" s="308">
        <v>6253</v>
      </c>
      <c r="AC30" s="308">
        <v>708</v>
      </c>
      <c r="AD30" s="307">
        <v>41</v>
      </c>
      <c r="AE30" s="90"/>
      <c r="AH30" s="91"/>
      <c r="AI30" s="56"/>
      <c r="AJ30" s="94"/>
      <c r="AK30" s="92"/>
      <c r="AL30" s="56"/>
    </row>
    <row r="31" spans="18:38" s="6" customFormat="1" ht="10.5" customHeight="1">
      <c r="R31" s="57">
        <v>50</v>
      </c>
      <c r="S31" s="57" t="s">
        <v>80</v>
      </c>
      <c r="T31" s="63" t="s">
        <v>85</v>
      </c>
      <c r="U31" s="95"/>
      <c r="V31" s="65"/>
      <c r="W31" s="307">
        <v>0</v>
      </c>
      <c r="X31" s="308">
        <v>2</v>
      </c>
      <c r="Y31" s="308">
        <v>44</v>
      </c>
      <c r="Z31" s="308">
        <v>104</v>
      </c>
      <c r="AA31" s="307">
        <v>273</v>
      </c>
      <c r="AB31" s="308">
        <v>2609</v>
      </c>
      <c r="AC31" s="308">
        <v>2575</v>
      </c>
      <c r="AD31" s="307">
        <v>150</v>
      </c>
      <c r="AE31" s="90"/>
      <c r="AH31" s="91"/>
      <c r="AI31" s="56"/>
      <c r="AJ31" s="94"/>
      <c r="AK31" s="92"/>
      <c r="AL31" s="56"/>
    </row>
    <row r="32" spans="18:42" s="6" customFormat="1" ht="10.5" customHeight="1">
      <c r="R32" s="67">
        <v>60</v>
      </c>
      <c r="S32" s="64" t="s">
        <v>86</v>
      </c>
      <c r="T32" s="64"/>
      <c r="U32" s="64"/>
      <c r="V32" s="65"/>
      <c r="W32" s="307">
        <v>0</v>
      </c>
      <c r="X32" s="308">
        <v>2</v>
      </c>
      <c r="Y32" s="308">
        <v>5</v>
      </c>
      <c r="Z32" s="308">
        <v>18</v>
      </c>
      <c r="AA32" s="307">
        <v>47</v>
      </c>
      <c r="AB32" s="308">
        <v>290</v>
      </c>
      <c r="AC32" s="308">
        <v>761</v>
      </c>
      <c r="AD32" s="307">
        <v>770</v>
      </c>
      <c r="AE32" s="90"/>
      <c r="AH32" s="91"/>
      <c r="AI32" s="56"/>
      <c r="AJ32" s="94"/>
      <c r="AK32" s="92"/>
      <c r="AL32" s="56"/>
      <c r="AM32" s="96"/>
      <c r="AN32" s="83"/>
      <c r="AP32" s="50"/>
    </row>
    <row r="33" spans="18:41" s="68" customFormat="1" ht="10.5" customHeight="1">
      <c r="R33" s="57"/>
      <c r="S33" s="57"/>
      <c r="T33" s="57"/>
      <c r="U33" s="178" t="s">
        <v>87</v>
      </c>
      <c r="V33" s="65"/>
      <c r="W33" s="310">
        <v>5</v>
      </c>
      <c r="X33" s="310">
        <v>612</v>
      </c>
      <c r="Y33" s="310">
        <v>2386</v>
      </c>
      <c r="Z33" s="310">
        <v>3678</v>
      </c>
      <c r="AA33" s="310">
        <v>4034</v>
      </c>
      <c r="AB33" s="310">
        <v>9831</v>
      </c>
      <c r="AC33" s="310">
        <v>4119</v>
      </c>
      <c r="AD33" s="310">
        <v>979</v>
      </c>
      <c r="AE33" s="97"/>
      <c r="AH33" s="91"/>
      <c r="AI33" s="73"/>
      <c r="AJ33" s="58"/>
      <c r="AK33" s="92"/>
      <c r="AL33" s="73"/>
      <c r="AM33" s="98"/>
      <c r="AO33" s="99"/>
    </row>
    <row r="34" spans="21:41" s="68" customFormat="1" ht="9.75" customHeight="1">
      <c r="U34" s="69"/>
      <c r="V34" s="73"/>
      <c r="W34" s="71"/>
      <c r="X34" s="71"/>
      <c r="Y34" s="71"/>
      <c r="Z34" s="71"/>
      <c r="AA34" s="71"/>
      <c r="AB34" s="71"/>
      <c r="AC34" s="71"/>
      <c r="AD34" s="71"/>
      <c r="AE34" s="97"/>
      <c r="AH34" s="91"/>
      <c r="AI34" s="73"/>
      <c r="AJ34" s="100"/>
      <c r="AK34" s="92"/>
      <c r="AL34" s="73"/>
      <c r="AM34" s="98"/>
      <c r="AO34" s="99"/>
    </row>
    <row r="35" s="6" customFormat="1" ht="6.75" customHeight="1">
      <c r="AD35" s="101"/>
    </row>
    <row r="36" spans="31:41" s="55" customFormat="1" ht="12" customHeight="1">
      <c r="AE36" s="216" t="s">
        <v>301</v>
      </c>
      <c r="AF36" s="216"/>
      <c r="AG36" s="216"/>
      <c r="AH36" s="216"/>
      <c r="AI36" s="216"/>
      <c r="AJ36" s="216"/>
      <c r="AK36" s="216"/>
      <c r="AL36" s="216"/>
      <c r="AM36" s="216"/>
      <c r="AN36" s="216"/>
      <c r="AO36" s="216"/>
    </row>
    <row r="37" spans="31:41" s="6" customFormat="1" ht="6" customHeight="1">
      <c r="AE37" s="215"/>
      <c r="AF37" s="215"/>
      <c r="AG37" s="215"/>
      <c r="AH37" s="215"/>
      <c r="AI37" s="215"/>
      <c r="AJ37" s="215"/>
      <c r="AK37" s="215"/>
      <c r="AL37" s="215"/>
      <c r="AM37" s="215"/>
      <c r="AN37" s="215"/>
      <c r="AO37" s="215"/>
    </row>
    <row r="38" spans="31:41" s="6" customFormat="1" ht="11.25" customHeight="1">
      <c r="AE38" s="102" t="s">
        <v>92</v>
      </c>
      <c r="AF38" s="102"/>
      <c r="AG38" s="102"/>
      <c r="AH38" s="102"/>
      <c r="AI38" s="103"/>
      <c r="AJ38" s="550">
        <v>2010</v>
      </c>
      <c r="AK38" s="552"/>
      <c r="AL38" s="550">
        <v>2011</v>
      </c>
      <c r="AM38" s="551"/>
      <c r="AN38" s="550">
        <v>2012</v>
      </c>
      <c r="AO38" s="551"/>
    </row>
    <row r="39" spans="31:41" s="6" customFormat="1" ht="11.25" customHeight="1">
      <c r="AE39" s="104" t="s">
        <v>93</v>
      </c>
      <c r="AF39" s="104"/>
      <c r="AG39" s="104"/>
      <c r="AH39" s="104"/>
      <c r="AI39" s="85"/>
      <c r="AJ39" s="237" t="s">
        <v>28</v>
      </c>
      <c r="AK39" s="238" t="s">
        <v>27</v>
      </c>
      <c r="AL39" s="237" t="s">
        <v>28</v>
      </c>
      <c r="AM39" s="238" t="s">
        <v>27</v>
      </c>
      <c r="AN39" s="237" t="s">
        <v>28</v>
      </c>
      <c r="AO39" s="238" t="s">
        <v>27</v>
      </c>
    </row>
    <row r="40" spans="31:41" s="6" customFormat="1" ht="6" customHeight="1">
      <c r="AE40" s="215"/>
      <c r="AF40" s="215"/>
      <c r="AG40" s="215"/>
      <c r="AH40" s="215"/>
      <c r="AI40" s="220"/>
      <c r="AJ40" s="239"/>
      <c r="AK40" s="239"/>
      <c r="AL40" s="239"/>
      <c r="AM40" s="239"/>
      <c r="AN40" s="239"/>
      <c r="AO40" s="239"/>
    </row>
    <row r="41" spans="25:41" s="69" customFormat="1" ht="10.5" customHeight="1">
      <c r="Y41" s="6"/>
      <c r="Z41" s="6"/>
      <c r="AA41" s="6"/>
      <c r="AE41" s="227" t="s">
        <v>94</v>
      </c>
      <c r="AF41" s="227"/>
      <c r="AG41" s="227"/>
      <c r="AH41" s="228"/>
      <c r="AI41" s="223"/>
      <c r="AJ41" s="317">
        <v>4709</v>
      </c>
      <c r="AK41" s="314">
        <v>17.56630730779274</v>
      </c>
      <c r="AL41" s="317">
        <v>4699</v>
      </c>
      <c r="AM41" s="314">
        <v>17.401125759146794</v>
      </c>
      <c r="AN41" s="317">
        <v>4419</v>
      </c>
      <c r="AO41" s="314">
        <v>17.232101076275153</v>
      </c>
    </row>
    <row r="42" spans="31:41" s="6" customFormat="1" ht="10.5" customHeight="1">
      <c r="AE42" s="215"/>
      <c r="AF42" s="215" t="s">
        <v>95</v>
      </c>
      <c r="AG42" s="219"/>
      <c r="AH42" s="219"/>
      <c r="AI42" s="220"/>
      <c r="AJ42" s="311" t="s">
        <v>96</v>
      </c>
      <c r="AK42" s="313"/>
      <c r="AL42" s="311"/>
      <c r="AM42" s="312"/>
      <c r="AN42" s="311"/>
      <c r="AO42" s="312"/>
    </row>
    <row r="43" spans="31:41" s="6" customFormat="1" ht="10.5" customHeight="1">
      <c r="AE43" s="215"/>
      <c r="AF43" s="221">
        <v>16</v>
      </c>
      <c r="AG43" s="219" t="s">
        <v>97</v>
      </c>
      <c r="AH43" s="219"/>
      <c r="AI43" s="220"/>
      <c r="AJ43" s="315">
        <v>154</v>
      </c>
      <c r="AK43" s="316">
        <v>0.5744768157570783</v>
      </c>
      <c r="AL43" s="315">
        <v>152</v>
      </c>
      <c r="AM43" s="316">
        <v>0.5628795733965338</v>
      </c>
      <c r="AN43" s="315">
        <v>128</v>
      </c>
      <c r="AO43" s="316">
        <v>0.4991420995164561</v>
      </c>
    </row>
    <row r="44" spans="31:41" s="6" customFormat="1" ht="10.5" customHeight="1">
      <c r="AE44" s="215"/>
      <c r="AF44" s="221">
        <v>11</v>
      </c>
      <c r="AG44" s="219" t="s">
        <v>98</v>
      </c>
      <c r="AH44" s="219"/>
      <c r="AI44" s="220"/>
      <c r="AJ44" s="315">
        <v>241</v>
      </c>
      <c r="AK44" s="316">
        <v>0.8990189129704929</v>
      </c>
      <c r="AL44" s="315">
        <v>217</v>
      </c>
      <c r="AM44" s="316">
        <v>0.8035846541253148</v>
      </c>
      <c r="AN44" s="315">
        <v>225</v>
      </c>
      <c r="AO44" s="316">
        <v>0.8773982218062705</v>
      </c>
    </row>
    <row r="45" spans="31:41" s="6" customFormat="1" ht="10.5" customHeight="1">
      <c r="AE45" s="215"/>
      <c r="AF45" s="221">
        <v>10</v>
      </c>
      <c r="AG45" s="219" t="s">
        <v>99</v>
      </c>
      <c r="AH45" s="219"/>
      <c r="AI45" s="220"/>
      <c r="AJ45" s="315">
        <v>95</v>
      </c>
      <c r="AK45" s="316">
        <v>0.35438504868131454</v>
      </c>
      <c r="AL45" s="315">
        <v>93</v>
      </c>
      <c r="AM45" s="316">
        <v>0.34439342319656346</v>
      </c>
      <c r="AN45" s="315">
        <v>82</v>
      </c>
      <c r="AO45" s="316">
        <v>0.3197629075027297</v>
      </c>
    </row>
    <row r="46" spans="31:41" s="6" customFormat="1" ht="10.5" customHeight="1">
      <c r="AE46" s="215"/>
      <c r="AF46" s="215">
        <v>9</v>
      </c>
      <c r="AG46" s="219" t="s">
        <v>99</v>
      </c>
      <c r="AH46" s="219"/>
      <c r="AI46" s="220"/>
      <c r="AJ46" s="315">
        <v>125</v>
      </c>
      <c r="AK46" s="316">
        <v>0.46629611668594023</v>
      </c>
      <c r="AL46" s="315">
        <v>101</v>
      </c>
      <c r="AM46" s="316">
        <v>0.3740186639016442</v>
      </c>
      <c r="AN46" s="315">
        <v>96</v>
      </c>
      <c r="AO46" s="316">
        <v>0.37435657463734207</v>
      </c>
    </row>
    <row r="47" spans="31:41" s="6" customFormat="1" ht="10.5" customHeight="1">
      <c r="AE47" s="215"/>
      <c r="AF47" s="215">
        <v>8</v>
      </c>
      <c r="AG47" s="219" t="s">
        <v>99</v>
      </c>
      <c r="AH47" s="229"/>
      <c r="AI47" s="220"/>
      <c r="AJ47" s="315">
        <v>129</v>
      </c>
      <c r="AK47" s="316">
        <v>0.4812175924198903</v>
      </c>
      <c r="AL47" s="315">
        <v>140</v>
      </c>
      <c r="AM47" s="316">
        <v>0.5184417123389128</v>
      </c>
      <c r="AN47" s="315">
        <v>145</v>
      </c>
      <c r="AO47" s="316">
        <v>0.5654344096084855</v>
      </c>
    </row>
    <row r="48" spans="31:41" s="6" customFormat="1" ht="10.5" customHeight="1">
      <c r="AE48" s="215"/>
      <c r="AF48" s="215">
        <v>7</v>
      </c>
      <c r="AG48" s="219" t="s">
        <v>99</v>
      </c>
      <c r="AH48" s="219"/>
      <c r="AI48" s="218"/>
      <c r="AJ48" s="315">
        <v>171</v>
      </c>
      <c r="AK48" s="316">
        <v>0.6378930876263663</v>
      </c>
      <c r="AL48" s="315">
        <v>171</v>
      </c>
      <c r="AM48" s="316">
        <v>0.6332395200711006</v>
      </c>
      <c r="AN48" s="315">
        <v>182</v>
      </c>
      <c r="AO48" s="316">
        <v>0.709717672749961</v>
      </c>
    </row>
    <row r="49" spans="31:41" s="6" customFormat="1" ht="10.5" customHeight="1">
      <c r="AE49" s="215"/>
      <c r="AF49" s="215">
        <v>6</v>
      </c>
      <c r="AG49" s="219" t="s">
        <v>99</v>
      </c>
      <c r="AH49" s="219"/>
      <c r="AI49" s="220"/>
      <c r="AJ49" s="315">
        <v>227</v>
      </c>
      <c r="AK49" s="316">
        <v>0.8467937479016675</v>
      </c>
      <c r="AL49" s="315">
        <v>240</v>
      </c>
      <c r="AM49" s="316">
        <v>0.8887572211524218</v>
      </c>
      <c r="AN49" s="315">
        <v>242</v>
      </c>
      <c r="AO49" s="316">
        <v>0.9436905318982998</v>
      </c>
    </row>
    <row r="50" spans="31:41" s="6" customFormat="1" ht="10.5" customHeight="1">
      <c r="AE50" s="215"/>
      <c r="AF50" s="215">
        <v>5</v>
      </c>
      <c r="AG50" s="219" t="s">
        <v>99</v>
      </c>
      <c r="AH50" s="219"/>
      <c r="AI50" s="220"/>
      <c r="AJ50" s="315">
        <v>329</v>
      </c>
      <c r="AK50" s="316">
        <v>1.2272913791173947</v>
      </c>
      <c r="AL50" s="315">
        <v>339</v>
      </c>
      <c r="AM50" s="316">
        <v>1.255369574877796</v>
      </c>
      <c r="AN50" s="315">
        <v>319</v>
      </c>
      <c r="AO50" s="316">
        <v>1.243955701138668</v>
      </c>
    </row>
    <row r="51" spans="31:41" s="6" customFormat="1" ht="10.5" customHeight="1">
      <c r="AE51" s="215"/>
      <c r="AF51" s="215">
        <v>4</v>
      </c>
      <c r="AG51" s="219" t="s">
        <v>99</v>
      </c>
      <c r="AH51" s="219"/>
      <c r="AI51" s="220"/>
      <c r="AJ51" s="315">
        <v>468</v>
      </c>
      <c r="AK51" s="316">
        <v>1.7458126608721602</v>
      </c>
      <c r="AL51" s="315">
        <v>452</v>
      </c>
      <c r="AM51" s="316">
        <v>1.673826099837061</v>
      </c>
      <c r="AN51" s="315">
        <v>437</v>
      </c>
      <c r="AO51" s="316">
        <v>1.704102324130401</v>
      </c>
    </row>
    <row r="52" spans="31:41" s="6" customFormat="1" ht="10.5" customHeight="1">
      <c r="AE52" s="215"/>
      <c r="AF52" s="215">
        <v>3</v>
      </c>
      <c r="AG52" s="219" t="s">
        <v>99</v>
      </c>
      <c r="AH52" s="219"/>
      <c r="AI52" s="220"/>
      <c r="AJ52" s="315">
        <v>603</v>
      </c>
      <c r="AK52" s="316">
        <v>2.249412466892976</v>
      </c>
      <c r="AL52" s="315">
        <v>654</v>
      </c>
      <c r="AM52" s="316">
        <v>2.4218634276403495</v>
      </c>
      <c r="AN52" s="315">
        <v>574</v>
      </c>
      <c r="AO52" s="316">
        <v>2.2383403525191077</v>
      </c>
    </row>
    <row r="53" spans="31:41" s="6" customFormat="1" ht="10.5" customHeight="1">
      <c r="AE53" s="215"/>
      <c r="AF53" s="215">
        <v>2</v>
      </c>
      <c r="AG53" s="219" t="s">
        <v>99</v>
      </c>
      <c r="AH53" s="219"/>
      <c r="AI53" s="220"/>
      <c r="AJ53" s="315">
        <v>928</v>
      </c>
      <c r="AK53" s="316">
        <v>3.46178237027642</v>
      </c>
      <c r="AL53" s="315">
        <v>926</v>
      </c>
      <c r="AM53" s="316">
        <v>3.4291216116130943</v>
      </c>
      <c r="AN53" s="315">
        <v>806</v>
      </c>
      <c r="AO53" s="316">
        <v>3.1430354078926843</v>
      </c>
    </row>
    <row r="54" spans="31:42" s="6" customFormat="1" ht="10.5" customHeight="1">
      <c r="AE54" s="215"/>
      <c r="AF54" s="215">
        <v>1</v>
      </c>
      <c r="AG54" s="219" t="s">
        <v>19</v>
      </c>
      <c r="AH54" s="219"/>
      <c r="AI54" s="220"/>
      <c r="AJ54" s="315">
        <v>1239</v>
      </c>
      <c r="AK54" s="316">
        <v>4.62192710859104</v>
      </c>
      <c r="AL54" s="315">
        <v>1214</v>
      </c>
      <c r="AM54" s="316">
        <v>4.495630276996001</v>
      </c>
      <c r="AN54" s="315">
        <v>1183</v>
      </c>
      <c r="AO54" s="316">
        <v>4.613164872874747</v>
      </c>
      <c r="AP54" s="105"/>
    </row>
    <row r="55" spans="31:41" s="6" customFormat="1" ht="10.5" customHeight="1">
      <c r="AE55" s="215"/>
      <c r="AF55" s="215"/>
      <c r="AG55" s="219"/>
      <c r="AH55" s="219"/>
      <c r="AI55" s="220"/>
      <c r="AJ55" s="311"/>
      <c r="AK55" s="313"/>
      <c r="AL55" s="311"/>
      <c r="AM55" s="316"/>
      <c r="AN55" s="311"/>
      <c r="AO55" s="312"/>
    </row>
    <row r="56" spans="31:44" s="69" customFormat="1" ht="10.5" customHeight="1">
      <c r="AE56" s="227" t="s">
        <v>100</v>
      </c>
      <c r="AF56" s="227"/>
      <c r="AG56" s="227"/>
      <c r="AH56" s="227"/>
      <c r="AI56" s="223"/>
      <c r="AJ56" s="318">
        <v>4376</v>
      </c>
      <c r="AK56" s="314">
        <v>16.324094452941395</v>
      </c>
      <c r="AL56" s="318">
        <v>4594</v>
      </c>
      <c r="AM56" s="314">
        <v>17.01229447489261</v>
      </c>
      <c r="AN56" s="318">
        <v>4220</v>
      </c>
      <c r="AO56" s="314">
        <v>16.456091093433162</v>
      </c>
      <c r="AR56" s="106"/>
    </row>
    <row r="57" spans="31:41" s="6" customFormat="1" ht="10.5" customHeight="1">
      <c r="AE57" s="219"/>
      <c r="AF57" s="219"/>
      <c r="AG57" s="219"/>
      <c r="AH57" s="219"/>
      <c r="AI57" s="220"/>
      <c r="AJ57" s="311"/>
      <c r="AK57" s="314"/>
      <c r="AL57" s="311"/>
      <c r="AM57" s="316"/>
      <c r="AN57" s="311"/>
      <c r="AO57" s="312"/>
    </row>
    <row r="58" spans="31:41" s="69" customFormat="1" ht="10.5" customHeight="1">
      <c r="AE58" s="227" t="s">
        <v>101</v>
      </c>
      <c r="AF58" s="227"/>
      <c r="AG58" s="227"/>
      <c r="AH58" s="227"/>
      <c r="AI58" s="223"/>
      <c r="AJ58" s="318">
        <v>17722</v>
      </c>
      <c r="AK58" s="314">
        <v>66.10959823926586</v>
      </c>
      <c r="AL58" s="318">
        <v>17711</v>
      </c>
      <c r="AM58" s="314">
        <v>65.5865797659606</v>
      </c>
      <c r="AN58" s="318">
        <v>17005</v>
      </c>
      <c r="AO58" s="314">
        <v>66.31180783029168</v>
      </c>
    </row>
    <row r="59" spans="31:41" s="6" customFormat="1" ht="10.5" customHeight="1">
      <c r="AE59" s="215"/>
      <c r="AF59" s="215" t="s">
        <v>102</v>
      </c>
      <c r="AG59" s="219"/>
      <c r="AH59" s="219"/>
      <c r="AI59" s="220"/>
      <c r="AJ59" s="311"/>
      <c r="AK59" s="314"/>
      <c r="AL59" s="311"/>
      <c r="AM59" s="316"/>
      <c r="AN59" s="311"/>
      <c r="AO59" s="312"/>
    </row>
    <row r="60" spans="31:41" s="6" customFormat="1" ht="10.5" customHeight="1">
      <c r="AE60" s="215"/>
      <c r="AF60" s="221">
        <v>1</v>
      </c>
      <c r="AG60" s="219" t="s">
        <v>19</v>
      </c>
      <c r="AH60" s="219"/>
      <c r="AI60" s="220"/>
      <c r="AJ60" s="315">
        <v>2870</v>
      </c>
      <c r="AK60" s="316">
        <v>10.706158839109188</v>
      </c>
      <c r="AL60" s="315">
        <v>2756</v>
      </c>
      <c r="AM60" s="316">
        <v>10.20589542290031</v>
      </c>
      <c r="AN60" s="315">
        <v>2662</v>
      </c>
      <c r="AO60" s="316">
        <v>10.380595850881297</v>
      </c>
    </row>
    <row r="61" spans="31:41" s="6" customFormat="1" ht="10.5" customHeight="1">
      <c r="AE61" s="215"/>
      <c r="AF61" s="221">
        <v>2</v>
      </c>
      <c r="AG61" s="219" t="s">
        <v>99</v>
      </c>
      <c r="AH61" s="219"/>
      <c r="AI61" s="220"/>
      <c r="AJ61" s="315">
        <v>2598</v>
      </c>
      <c r="AK61" s="316">
        <v>9.691498489200583</v>
      </c>
      <c r="AL61" s="315">
        <v>2805</v>
      </c>
      <c r="AM61" s="316">
        <v>10.38735002221893</v>
      </c>
      <c r="AN61" s="315">
        <v>2591</v>
      </c>
      <c r="AO61" s="316">
        <v>10.103727967555763</v>
      </c>
    </row>
    <row r="62" spans="31:41" s="6" customFormat="1" ht="10.5" customHeight="1">
      <c r="AE62" s="215"/>
      <c r="AF62" s="221">
        <v>3</v>
      </c>
      <c r="AG62" s="219" t="s">
        <v>99</v>
      </c>
      <c r="AH62" s="219"/>
      <c r="AI62" s="220"/>
      <c r="AJ62" s="315">
        <v>2348</v>
      </c>
      <c r="AK62" s="316">
        <v>8.7589062558287</v>
      </c>
      <c r="AL62" s="315">
        <v>2347</v>
      </c>
      <c r="AM62" s="316">
        <v>8.691304991853059</v>
      </c>
      <c r="AN62" s="315">
        <v>2252</v>
      </c>
      <c r="AO62" s="316">
        <v>8.781781313367649</v>
      </c>
    </row>
    <row r="63" spans="31:41" s="6" customFormat="1" ht="10.5" customHeight="1">
      <c r="AE63" s="215"/>
      <c r="AF63" s="221">
        <v>4</v>
      </c>
      <c r="AG63" s="219" t="s">
        <v>99</v>
      </c>
      <c r="AH63" s="219"/>
      <c r="AI63" s="220"/>
      <c r="AJ63" s="315">
        <v>1960</v>
      </c>
      <c r="AK63" s="316">
        <v>7.311523109635543</v>
      </c>
      <c r="AL63" s="315">
        <v>1915</v>
      </c>
      <c r="AM63" s="316">
        <v>7.0915419937787</v>
      </c>
      <c r="AN63" s="315">
        <v>1961</v>
      </c>
      <c r="AO63" s="316">
        <v>7.647012946498206</v>
      </c>
    </row>
    <row r="64" spans="31:41" s="6" customFormat="1" ht="10.5" customHeight="1">
      <c r="AE64" s="215"/>
      <c r="AF64" s="221">
        <v>5</v>
      </c>
      <c r="AG64" s="219" t="s">
        <v>99</v>
      </c>
      <c r="AH64" s="219"/>
      <c r="AI64" s="220"/>
      <c r="AJ64" s="315">
        <v>1559</v>
      </c>
      <c r="AK64" s="316">
        <v>5.815645167307046</v>
      </c>
      <c r="AL64" s="315">
        <v>1537</v>
      </c>
      <c r="AM64" s="316">
        <v>5.691749370463635</v>
      </c>
      <c r="AN64" s="315">
        <v>1521</v>
      </c>
      <c r="AO64" s="316">
        <v>5.931211979410389</v>
      </c>
    </row>
    <row r="65" spans="31:41" s="6" customFormat="1" ht="10.5" customHeight="1">
      <c r="AE65" s="215"/>
      <c r="AF65" s="221">
        <v>6</v>
      </c>
      <c r="AG65" s="219" t="s">
        <v>99</v>
      </c>
      <c r="AH65" s="219"/>
      <c r="AI65" s="220"/>
      <c r="AJ65" s="315">
        <v>1291</v>
      </c>
      <c r="AK65" s="316">
        <v>4.815906293132391</v>
      </c>
      <c r="AL65" s="315">
        <v>1235</v>
      </c>
      <c r="AM65" s="316">
        <v>4.573396533846838</v>
      </c>
      <c r="AN65" s="315">
        <v>1175</v>
      </c>
      <c r="AO65" s="316">
        <v>4.581968491654968</v>
      </c>
    </row>
    <row r="66" spans="31:41" s="6" customFormat="1" ht="10.5" customHeight="1">
      <c r="AE66" s="215"/>
      <c r="AF66" s="221">
        <v>7</v>
      </c>
      <c r="AG66" s="219" t="s">
        <v>99</v>
      </c>
      <c r="AH66" s="219"/>
      <c r="AI66" s="220"/>
      <c r="AJ66" s="315">
        <v>1042</v>
      </c>
      <c r="AK66" s="316">
        <v>3.8870444286939976</v>
      </c>
      <c r="AL66" s="315">
        <v>995</v>
      </c>
      <c r="AM66" s="316">
        <v>3.6846393126944155</v>
      </c>
      <c r="AN66" s="315">
        <v>924</v>
      </c>
      <c r="AO66" s="316">
        <v>3.6031820308844176</v>
      </c>
    </row>
    <row r="67" spans="31:41" s="6" customFormat="1" ht="10.5" customHeight="1">
      <c r="AE67" s="215"/>
      <c r="AF67" s="221">
        <v>8</v>
      </c>
      <c r="AG67" s="219" t="s">
        <v>99</v>
      </c>
      <c r="AH67" s="219"/>
      <c r="AI67" s="220"/>
      <c r="AJ67" s="315">
        <v>764</v>
      </c>
      <c r="AK67" s="316">
        <v>2.8500018651844665</v>
      </c>
      <c r="AL67" s="315">
        <v>781</v>
      </c>
      <c r="AM67" s="316">
        <v>2.8921641238335063</v>
      </c>
      <c r="AN67" s="315">
        <v>768</v>
      </c>
      <c r="AO67" s="316">
        <v>2.9948525970987365</v>
      </c>
    </row>
    <row r="68" spans="31:41" s="6" customFormat="1" ht="10.5" customHeight="1">
      <c r="AE68" s="215"/>
      <c r="AF68" s="221">
        <v>9</v>
      </c>
      <c r="AG68" s="219" t="s">
        <v>99</v>
      </c>
      <c r="AH68" s="219"/>
      <c r="AI68" s="220"/>
      <c r="AJ68" s="315">
        <v>652</v>
      </c>
      <c r="AK68" s="316">
        <v>2.4322005446338646</v>
      </c>
      <c r="AL68" s="315">
        <v>640</v>
      </c>
      <c r="AM68" s="316">
        <v>2.3700192564064584</v>
      </c>
      <c r="AN68" s="315">
        <v>596</v>
      </c>
      <c r="AO68" s="316">
        <v>2.3241304008734986</v>
      </c>
    </row>
    <row r="69" spans="31:41" s="6" customFormat="1" ht="10.5" customHeight="1">
      <c r="AE69" s="215"/>
      <c r="AF69" s="221">
        <v>10</v>
      </c>
      <c r="AG69" s="219" t="s">
        <v>99</v>
      </c>
      <c r="AH69" s="219"/>
      <c r="AI69" s="220"/>
      <c r="AJ69" s="315">
        <v>496</v>
      </c>
      <c r="AK69" s="316">
        <v>1.8502629910098107</v>
      </c>
      <c r="AL69" s="315">
        <v>520</v>
      </c>
      <c r="AM69" s="316">
        <v>1.9256406458302473</v>
      </c>
      <c r="AN69" s="315">
        <v>508</v>
      </c>
      <c r="AO69" s="316">
        <v>1.9809702074559352</v>
      </c>
    </row>
    <row r="70" spans="31:41" s="6" customFormat="1" ht="10.5" customHeight="1">
      <c r="AE70" s="215"/>
      <c r="AF70" s="221">
        <v>11</v>
      </c>
      <c r="AG70" s="219" t="s">
        <v>98</v>
      </c>
      <c r="AH70" s="219"/>
      <c r="AI70" s="220"/>
      <c r="AJ70" s="315">
        <v>1331</v>
      </c>
      <c r="AK70" s="316">
        <v>4.9651210504718915</v>
      </c>
      <c r="AL70" s="315">
        <v>1370</v>
      </c>
      <c r="AM70" s="316">
        <v>5.073322470745075</v>
      </c>
      <c r="AN70" s="315">
        <v>1285</v>
      </c>
      <c r="AO70" s="316">
        <v>5.010918733426922</v>
      </c>
    </row>
    <row r="71" spans="31:42" s="6" customFormat="1" ht="10.5" customHeight="1">
      <c r="AE71" s="215"/>
      <c r="AF71" s="221">
        <v>16</v>
      </c>
      <c r="AG71" s="219" t="s">
        <v>97</v>
      </c>
      <c r="AH71" s="219"/>
      <c r="AI71" s="220"/>
      <c r="AJ71" s="315">
        <v>811</v>
      </c>
      <c r="AK71" s="316">
        <v>3.02532920505838</v>
      </c>
      <c r="AL71" s="315">
        <v>810</v>
      </c>
      <c r="AM71" s="316">
        <v>2.999555621389424</v>
      </c>
      <c r="AN71" s="315">
        <v>762</v>
      </c>
      <c r="AO71" s="316">
        <v>2.971455311183903</v>
      </c>
      <c r="AP71" s="105"/>
    </row>
    <row r="72" spans="31:41" s="69" customFormat="1" ht="10.5" customHeight="1">
      <c r="AE72" s="222"/>
      <c r="AF72" s="222"/>
      <c r="AG72" s="222"/>
      <c r="AH72" s="178" t="s">
        <v>87</v>
      </c>
      <c r="AI72" s="223"/>
      <c r="AJ72" s="318">
        <v>26807</v>
      </c>
      <c r="AK72" s="319">
        <v>100</v>
      </c>
      <c r="AL72" s="318">
        <v>27004</v>
      </c>
      <c r="AM72" s="319">
        <v>100</v>
      </c>
      <c r="AN72" s="318">
        <v>25644</v>
      </c>
      <c r="AO72" s="319">
        <v>100</v>
      </c>
    </row>
    <row r="73" spans="32:41" s="6" customFormat="1" ht="9" customHeight="1">
      <c r="AF73" s="215"/>
      <c r="AG73" s="215"/>
      <c r="AH73" s="215"/>
      <c r="AI73" s="217"/>
      <c r="AJ73" s="224"/>
      <c r="AK73" s="224"/>
      <c r="AL73" s="224"/>
      <c r="AM73" s="224"/>
      <c r="AN73" s="224"/>
      <c r="AO73" s="224"/>
    </row>
    <row r="74" spans="32:41" s="6" customFormat="1" ht="9.75" customHeight="1">
      <c r="AF74" s="57"/>
      <c r="AG74" s="215"/>
      <c r="AH74" s="215"/>
      <c r="AI74" s="217"/>
      <c r="AJ74" s="215"/>
      <c r="AK74" s="215"/>
      <c r="AL74" s="225"/>
      <c r="AM74" s="215"/>
      <c r="AN74" s="230"/>
      <c r="AO74" s="226"/>
    </row>
    <row r="75" spans="30:41" s="6" customFormat="1" ht="9" customHeight="1">
      <c r="AD75" s="107"/>
      <c r="AE75" s="215" t="s">
        <v>103</v>
      </c>
      <c r="AF75" s="215"/>
      <c r="AG75" s="233"/>
      <c r="AH75" s="233"/>
      <c r="AI75" s="233"/>
      <c r="AJ75" s="233"/>
      <c r="AK75" s="233"/>
      <c r="AL75" s="233"/>
      <c r="AM75" s="233"/>
      <c r="AN75" s="234"/>
      <c r="AO75" s="233"/>
    </row>
    <row r="76" spans="30:41" s="6" customFormat="1" ht="8.25" customHeight="1">
      <c r="AD76" s="107"/>
      <c r="AE76" s="231" t="s">
        <v>104</v>
      </c>
      <c r="AF76" s="215"/>
      <c r="AG76" s="233"/>
      <c r="AH76" s="233"/>
      <c r="AI76" s="233"/>
      <c r="AJ76" s="233"/>
      <c r="AK76" s="233"/>
      <c r="AL76" s="233"/>
      <c r="AM76" s="233"/>
      <c r="AN76" s="233"/>
      <c r="AO76" s="233"/>
    </row>
    <row r="77" spans="31:41" s="6" customFormat="1" ht="9" customHeight="1">
      <c r="AE77" s="233"/>
      <c r="AF77" s="215"/>
      <c r="AG77" s="215"/>
      <c r="AH77" s="215"/>
      <c r="AI77" s="217"/>
      <c r="AJ77" s="215"/>
      <c r="AK77" s="215"/>
      <c r="AL77" s="232"/>
      <c r="AM77" s="225"/>
      <c r="AN77" s="215"/>
      <c r="AO77" s="215"/>
    </row>
    <row r="78" spans="35:38" s="6" customFormat="1" ht="9" customHeight="1">
      <c r="AI78" s="56"/>
      <c r="AJ78" s="109"/>
      <c r="AL78" s="109"/>
    </row>
    <row r="79" spans="32:37" s="6" customFormat="1" ht="9" customHeight="1">
      <c r="AF79" s="107"/>
      <c r="AG79" s="108"/>
      <c r="AI79" s="56"/>
      <c r="AJ79" s="109"/>
      <c r="AK79" s="83"/>
    </row>
    <row r="80" spans="32:36" s="6" customFormat="1" ht="9" customHeight="1">
      <c r="AF80" s="107"/>
      <c r="AG80" s="108"/>
      <c r="AI80" s="56"/>
      <c r="AJ80" s="109"/>
    </row>
    <row r="81" spans="6:35" s="6" customFormat="1" ht="9" customHeight="1">
      <c r="F81" s="107"/>
      <c r="AI81" s="56"/>
    </row>
    <row r="82" spans="6:35" s="6" customFormat="1" ht="9" customHeight="1">
      <c r="F82" s="107"/>
      <c r="AI82" s="56"/>
    </row>
    <row r="83" s="6" customFormat="1" ht="9" customHeight="1"/>
    <row r="84" s="6" customFormat="1" ht="9" customHeight="1"/>
    <row r="85" s="6" customFormat="1" ht="9" customHeight="1">
      <c r="AJ85" s="109"/>
    </row>
    <row r="86" s="6" customFormat="1" ht="8.25">
      <c r="AJ86" s="109"/>
    </row>
    <row r="87" s="6" customFormat="1" ht="8.25"/>
    <row r="88" s="6" customFormat="1" ht="8.25"/>
    <row r="89" s="6" customFormat="1" ht="8.25"/>
    <row r="90" s="6" customFormat="1" ht="8.25"/>
    <row r="91" s="6" customFormat="1" ht="8.25"/>
    <row r="92" s="6" customFormat="1" ht="12.75">
      <c r="E92" s="53"/>
    </row>
    <row r="93" s="6" customFormat="1" ht="8.25"/>
    <row r="94" s="6" customFormat="1" ht="8.25"/>
    <row r="95" s="6" customFormat="1" ht="8.25"/>
    <row r="96" s="6" customFormat="1" ht="8.25"/>
    <row r="97" s="6" customFormat="1" ht="8.25"/>
    <row r="98" s="6" customFormat="1" ht="8.25"/>
    <row r="99" s="6" customFormat="1" ht="8.25"/>
    <row r="100" s="6" customFormat="1" ht="8.25"/>
    <row r="101" s="6" customFormat="1" ht="8.25"/>
    <row r="102" s="6" customFormat="1" ht="8.25"/>
    <row r="103" s="6" customFormat="1" ht="8.25"/>
    <row r="104" s="6" customFormat="1" ht="8.25"/>
    <row r="105" s="6" customFormat="1" ht="8.25"/>
    <row r="106" s="6" customFormat="1" ht="8.25"/>
    <row r="107" s="6" customFormat="1" ht="8.25"/>
    <row r="108" s="6" customFormat="1" ht="8.25"/>
    <row r="109" s="6" customFormat="1" ht="8.25"/>
    <row r="110" s="6" customFormat="1" ht="8.25"/>
    <row r="111" s="6" customFormat="1" ht="8.25"/>
    <row r="112" s="6" customFormat="1" ht="8.25"/>
    <row r="113" s="6" customFormat="1" ht="8.25"/>
    <row r="114" s="6" customFormat="1" ht="8.25"/>
    <row r="115" s="6" customFormat="1" ht="8.25"/>
    <row r="116" s="6" customFormat="1" ht="8.25"/>
    <row r="117" s="6" customFormat="1" ht="8.25"/>
    <row r="118" s="6" customFormat="1" ht="8.25"/>
    <row r="119" s="6" customFormat="1" ht="8.25"/>
    <row r="120" s="6" customFormat="1" ht="8.25"/>
    <row r="121" s="6" customFormat="1" ht="8.25"/>
    <row r="122" s="6" customFormat="1" ht="8.25"/>
    <row r="123" s="6" customFormat="1" ht="8.25"/>
    <row r="124" s="6" customFormat="1" ht="8.25"/>
    <row r="125" s="6" customFormat="1" ht="8.25"/>
    <row r="126" s="6" customFormat="1" ht="8.25"/>
    <row r="127" s="6" customFormat="1" ht="8.25"/>
    <row r="128" s="6" customFormat="1" ht="8.25"/>
    <row r="129" s="6" customFormat="1" ht="8.25"/>
    <row r="130" s="6" customFormat="1" ht="8.25"/>
    <row r="131" s="6" customFormat="1" ht="8.25"/>
    <row r="132" s="6" customFormat="1" ht="8.25"/>
    <row r="133" s="6" customFormat="1" ht="8.25"/>
    <row r="134" s="6" customFormat="1" ht="8.25"/>
    <row r="135" s="6" customFormat="1" ht="8.25"/>
    <row r="136" s="6" customFormat="1" ht="8.25"/>
    <row r="137" s="6" customFormat="1" ht="8.25"/>
    <row r="138" s="6" customFormat="1" ht="8.25"/>
    <row r="139" s="6" customFormat="1" ht="8.25"/>
    <row r="140" s="6" customFormat="1" ht="8.25"/>
    <row r="141" s="6" customFormat="1" ht="8.25"/>
    <row r="142" s="6" customFormat="1" ht="8.25"/>
    <row r="143" s="6" customFormat="1" ht="8.25"/>
    <row r="144" s="6" customFormat="1" ht="8.25"/>
    <row r="145" s="6" customFormat="1" ht="8.25"/>
    <row r="146" s="6" customFormat="1" ht="8.25"/>
    <row r="147" s="6" customFormat="1" ht="8.25"/>
    <row r="148" s="6" customFormat="1" ht="8.25"/>
    <row r="149" s="6" customFormat="1" ht="8.25"/>
    <row r="150" s="6" customFormat="1" ht="8.25"/>
    <row r="151" s="6" customFormat="1" ht="8.25"/>
    <row r="152" s="6" customFormat="1" ht="8.25"/>
    <row r="153" s="6" customFormat="1" ht="8.25"/>
    <row r="154" s="6" customFormat="1" ht="8.25"/>
    <row r="155" s="6" customFormat="1" ht="8.25"/>
    <row r="156" s="6" customFormat="1" ht="8.25"/>
    <row r="157" s="6" customFormat="1" ht="8.25"/>
    <row r="158" s="6" customFormat="1" ht="8.25"/>
    <row r="159" s="6" customFormat="1" ht="8.25"/>
    <row r="160" s="6" customFormat="1" ht="8.25"/>
    <row r="161" s="6" customFormat="1" ht="8.25"/>
    <row r="162" s="6" customFormat="1" ht="8.25"/>
    <row r="163" s="6" customFormat="1" ht="8.25"/>
    <row r="164" s="6" customFormat="1" ht="8.25"/>
    <row r="165" s="6" customFormat="1" ht="8.25"/>
    <row r="166" s="6" customFormat="1" ht="8.25"/>
    <row r="167" s="6" customFormat="1" ht="8.25"/>
    <row r="168" s="6" customFormat="1" ht="8.25"/>
    <row r="169" s="6" customFormat="1" ht="8.25"/>
    <row r="170" s="6" customFormat="1" ht="8.25"/>
    <row r="171" s="53" customFormat="1" ht="12.75"/>
  </sheetData>
  <sheetProtection/>
  <mergeCells count="17">
    <mergeCell ref="AL38:AM38"/>
    <mergeCell ref="AN38:AO38"/>
    <mergeCell ref="AJ38:AK38"/>
    <mergeCell ref="R20:U23"/>
    <mergeCell ref="W20:AD20"/>
    <mergeCell ref="W21:W23"/>
    <mergeCell ref="AD21:AD23"/>
    <mergeCell ref="X22:AC22"/>
    <mergeCell ref="A3:E5"/>
    <mergeCell ref="F3:K3"/>
    <mergeCell ref="L3:Q3"/>
    <mergeCell ref="F4:G4"/>
    <mergeCell ref="H4:I4"/>
    <mergeCell ref="J4:K4"/>
    <mergeCell ref="L4:M4"/>
    <mergeCell ref="N4:O4"/>
    <mergeCell ref="P4:Q4"/>
  </mergeCells>
  <printOptions/>
  <pageMargins left="0.7421875" right="0.7874015748031497" top="0.5905511811023623" bottom="0.7874015748031497" header="0.5118110236220472" footer="0.3937007874015748"/>
  <pageSetup horizontalDpi="600" verticalDpi="600" orientation="portrait" paperSize="9" scale="95" r:id="rId2"/>
  <headerFooter alignWithMargins="0">
    <oddFooter>&amp;C6</oddFooter>
  </headerFooter>
  <drawing r:id="rId1"/>
</worksheet>
</file>

<file path=xl/worksheets/sheet5.xml><?xml version="1.0" encoding="utf-8"?>
<worksheet xmlns="http://schemas.openxmlformats.org/spreadsheetml/2006/main" xmlns:r="http://schemas.openxmlformats.org/officeDocument/2006/relationships">
  <dimension ref="A1:AH179"/>
  <sheetViews>
    <sheetView zoomScalePageLayoutView="0" workbookViewId="0" topLeftCell="A1">
      <selection activeCell="A2" sqref="A2"/>
    </sheetView>
  </sheetViews>
  <sheetFormatPr defaultColWidth="11.421875" defaultRowHeight="12.75"/>
  <cols>
    <col min="1" max="1" width="9.7109375" style="3" customWidth="1"/>
    <col min="2" max="2" width="0.85546875" style="3" customWidth="1"/>
    <col min="3" max="3" width="7.140625" style="3" customWidth="1"/>
    <col min="4" max="4" width="5.7109375" style="3" customWidth="1"/>
    <col min="5" max="8" width="4.8515625" style="3" customWidth="1"/>
    <col min="9" max="9" width="6.7109375" style="3" customWidth="1"/>
    <col min="10" max="10" width="6.8515625" style="3" customWidth="1"/>
    <col min="11" max="11" width="7.421875" style="3" customWidth="1"/>
    <col min="12" max="15" width="4.8515625" style="3" customWidth="1"/>
    <col min="16" max="16" width="7.28125" style="3" customWidth="1"/>
    <col min="17" max="17" width="9.8515625" style="3" customWidth="1"/>
    <col min="18" max="18" width="0.85546875" style="3" customWidth="1"/>
    <col min="19" max="19" width="7.28125" style="3" customWidth="1"/>
    <col min="20" max="20" width="4.140625" style="3" customWidth="1"/>
    <col min="21" max="21" width="6.28125" style="3" customWidth="1"/>
    <col min="22" max="22" width="3.7109375" style="3" customWidth="1"/>
    <col min="23" max="23" width="6.28125" style="3" customWidth="1"/>
    <col min="24" max="24" width="3.57421875" style="3" customWidth="1"/>
    <col min="25" max="25" width="6.28125" style="3" customWidth="1"/>
    <col min="26" max="26" width="3.7109375" style="3" customWidth="1"/>
    <col min="27" max="27" width="6.28125" style="3" customWidth="1"/>
    <col min="28" max="28" width="3.7109375" style="3" customWidth="1"/>
    <col min="29" max="29" width="6.28125" style="3" customWidth="1"/>
    <col min="30" max="30" width="3.8515625" style="3" customWidth="1"/>
    <col min="31" max="31" width="6.28125" style="3" customWidth="1"/>
    <col min="32" max="32" width="4.00390625" style="3" customWidth="1"/>
    <col min="33" max="16384" width="11.421875" style="3" customWidth="1"/>
  </cols>
  <sheetData>
    <row r="1" spans="1:16" s="2" customFormat="1" ht="14.25" customHeight="1">
      <c r="A1" s="111" t="s">
        <v>105</v>
      </c>
      <c r="B1" s="111"/>
      <c r="C1" s="111"/>
      <c r="D1" s="111"/>
      <c r="E1" s="111"/>
      <c r="F1" s="111"/>
      <c r="G1" s="111"/>
      <c r="H1" s="111"/>
      <c r="I1" s="112"/>
      <c r="J1" s="111"/>
      <c r="K1" s="111"/>
      <c r="L1" s="111"/>
      <c r="M1" s="111"/>
      <c r="N1" s="111"/>
      <c r="O1" s="111"/>
      <c r="P1" s="111"/>
    </row>
    <row r="2" s="4" customFormat="1" ht="3.75" customHeight="1"/>
    <row r="3" spans="1:17" s="4" customFormat="1" ht="10.5" customHeight="1">
      <c r="A3" s="500" t="s">
        <v>19</v>
      </c>
      <c r="B3" s="501"/>
      <c r="C3" s="497" t="s">
        <v>106</v>
      </c>
      <c r="D3" s="498"/>
      <c r="E3" s="498"/>
      <c r="F3" s="498"/>
      <c r="G3" s="498"/>
      <c r="H3" s="498"/>
      <c r="I3" s="514"/>
      <c r="J3" s="497" t="s">
        <v>107</v>
      </c>
      <c r="K3" s="498"/>
      <c r="L3" s="498"/>
      <c r="M3" s="498"/>
      <c r="N3" s="498"/>
      <c r="O3" s="498"/>
      <c r="P3" s="498"/>
      <c r="Q3" s="113"/>
    </row>
    <row r="4" spans="1:17" s="4" customFormat="1" ht="10.5" customHeight="1">
      <c r="A4" s="503"/>
      <c r="B4" s="504"/>
      <c r="C4" s="565" t="s">
        <v>108</v>
      </c>
      <c r="D4" s="497" t="s">
        <v>109</v>
      </c>
      <c r="E4" s="498"/>
      <c r="F4" s="498"/>
      <c r="G4" s="498"/>
      <c r="H4" s="498"/>
      <c r="I4" s="514"/>
      <c r="J4" s="114" t="s">
        <v>21</v>
      </c>
      <c r="K4" s="115"/>
      <c r="L4" s="497" t="s">
        <v>110</v>
      </c>
      <c r="M4" s="498"/>
      <c r="N4" s="498"/>
      <c r="O4" s="498"/>
      <c r="P4" s="498"/>
      <c r="Q4" s="3"/>
    </row>
    <row r="5" spans="1:17" s="4" customFormat="1" ht="10.5" customHeight="1">
      <c r="A5" s="503"/>
      <c r="B5" s="504"/>
      <c r="C5" s="566"/>
      <c r="D5" s="116" t="s">
        <v>111</v>
      </c>
      <c r="E5" s="116">
        <v>1</v>
      </c>
      <c r="F5" s="116">
        <v>2</v>
      </c>
      <c r="G5" s="116">
        <v>3</v>
      </c>
      <c r="H5" s="116">
        <v>4</v>
      </c>
      <c r="I5" s="117" t="s">
        <v>112</v>
      </c>
      <c r="J5" s="568" t="s">
        <v>28</v>
      </c>
      <c r="K5" s="565" t="s">
        <v>113</v>
      </c>
      <c r="L5" s="9">
        <v>1</v>
      </c>
      <c r="M5" s="9">
        <v>2</v>
      </c>
      <c r="N5" s="9">
        <v>3</v>
      </c>
      <c r="O5" s="9">
        <v>4</v>
      </c>
      <c r="P5" s="5" t="s">
        <v>112</v>
      </c>
      <c r="Q5" s="10"/>
    </row>
    <row r="6" spans="1:17" s="4" customFormat="1" ht="10.5" customHeight="1">
      <c r="A6" s="506"/>
      <c r="B6" s="507"/>
      <c r="C6" s="567"/>
      <c r="D6" s="497" t="s">
        <v>114</v>
      </c>
      <c r="E6" s="498"/>
      <c r="F6" s="498"/>
      <c r="G6" s="498"/>
      <c r="H6" s="498"/>
      <c r="I6" s="514"/>
      <c r="J6" s="569"/>
      <c r="K6" s="567"/>
      <c r="L6" s="497" t="s">
        <v>114</v>
      </c>
      <c r="M6" s="498"/>
      <c r="N6" s="498"/>
      <c r="O6" s="498"/>
      <c r="P6" s="498"/>
      <c r="Q6" s="113"/>
    </row>
    <row r="7" s="4" customFormat="1" ht="6" customHeight="1">
      <c r="B7" s="13"/>
    </row>
    <row r="8" spans="1:16" s="4" customFormat="1" ht="9" customHeight="1">
      <c r="A8" s="43" t="s">
        <v>34</v>
      </c>
      <c r="B8" s="13"/>
      <c r="C8" s="18">
        <f>(D8+E8+F8+G8+H8+I8)</f>
        <v>13311</v>
      </c>
      <c r="D8" s="18">
        <v>5537</v>
      </c>
      <c r="E8" s="18">
        <v>4399</v>
      </c>
      <c r="F8" s="18">
        <v>2124</v>
      </c>
      <c r="G8" s="18">
        <v>755</v>
      </c>
      <c r="H8" s="18">
        <v>292</v>
      </c>
      <c r="I8" s="18">
        <v>204</v>
      </c>
      <c r="J8" s="18">
        <f>SUM(L8:P8)</f>
        <v>13242</v>
      </c>
      <c r="K8" s="118">
        <f>(J8*1000/C8)</f>
        <v>994.8163173315303</v>
      </c>
      <c r="L8" s="18">
        <v>4399</v>
      </c>
      <c r="M8" s="18">
        <v>4248</v>
      </c>
      <c r="N8" s="18">
        <v>2265</v>
      </c>
      <c r="O8" s="18">
        <v>1168</v>
      </c>
      <c r="P8" s="18">
        <v>1162</v>
      </c>
    </row>
    <row r="9" spans="1:16" s="4" customFormat="1" ht="3.75" customHeight="1">
      <c r="A9" s="43"/>
      <c r="B9" s="13"/>
      <c r="C9" s="18"/>
      <c r="D9" s="18"/>
      <c r="E9" s="18"/>
      <c r="F9" s="18"/>
      <c r="G9" s="18"/>
      <c r="H9" s="18"/>
      <c r="I9" s="18"/>
      <c r="J9" s="18"/>
      <c r="K9" s="118"/>
      <c r="L9" s="18"/>
      <c r="M9" s="18"/>
      <c r="N9" s="18"/>
      <c r="O9" s="18"/>
      <c r="P9" s="18"/>
    </row>
    <row r="10" spans="1:16" s="4" customFormat="1" ht="9" customHeight="1">
      <c r="A10" s="43" t="s">
        <v>35</v>
      </c>
      <c r="B10" s="13"/>
      <c r="C10" s="18">
        <f>(D10+E10+F10+G10+H10+I10)</f>
        <v>6944</v>
      </c>
      <c r="D10" s="18">
        <v>2926</v>
      </c>
      <c r="E10" s="18">
        <v>2389</v>
      </c>
      <c r="F10" s="18">
        <v>1105</v>
      </c>
      <c r="G10" s="18">
        <v>356</v>
      </c>
      <c r="H10" s="18">
        <v>111</v>
      </c>
      <c r="I10" s="18">
        <v>57</v>
      </c>
      <c r="J10" s="18">
        <f>SUM(L10:P10)</f>
        <v>6442</v>
      </c>
      <c r="K10" s="118">
        <f>(J10*1000/C10)</f>
        <v>927.7073732718894</v>
      </c>
      <c r="L10" s="18">
        <v>2389</v>
      </c>
      <c r="M10" s="18">
        <v>2210</v>
      </c>
      <c r="N10" s="18">
        <v>1068</v>
      </c>
      <c r="O10" s="18">
        <v>444</v>
      </c>
      <c r="P10" s="18">
        <v>331</v>
      </c>
    </row>
    <row r="11" spans="1:16" s="4" customFormat="1" ht="3" customHeight="1">
      <c r="A11" s="43"/>
      <c r="B11" s="13"/>
      <c r="C11" s="18"/>
      <c r="D11" s="18"/>
      <c r="E11" s="18"/>
      <c r="F11" s="18"/>
      <c r="G11" s="18"/>
      <c r="H11" s="18"/>
      <c r="I11" s="18"/>
      <c r="J11" s="18"/>
      <c r="K11" s="118"/>
      <c r="L11" s="18"/>
      <c r="M11" s="18"/>
      <c r="N11" s="18"/>
      <c r="O11" s="18"/>
      <c r="P11" s="18"/>
    </row>
    <row r="12" spans="1:16" s="4" customFormat="1" ht="9" customHeight="1">
      <c r="A12" s="43" t="s">
        <v>36</v>
      </c>
      <c r="B12" s="13"/>
      <c r="C12" s="18">
        <f>(D12+E12+F12+G12+H12+I12)</f>
        <v>11464</v>
      </c>
      <c r="D12" s="18">
        <v>4116</v>
      </c>
      <c r="E12" s="18">
        <v>4079</v>
      </c>
      <c r="F12" s="18">
        <v>2157</v>
      </c>
      <c r="G12" s="18">
        <v>686</v>
      </c>
      <c r="H12" s="18">
        <v>248</v>
      </c>
      <c r="I12" s="18">
        <v>178</v>
      </c>
      <c r="J12" s="18">
        <f>SUM(L12:P12)</f>
        <v>12485</v>
      </c>
      <c r="K12" s="118">
        <f>(J12*1000/C12)</f>
        <v>1089.0614096301465</v>
      </c>
      <c r="L12" s="18">
        <v>4079</v>
      </c>
      <c r="M12" s="18">
        <v>4314</v>
      </c>
      <c r="N12" s="18">
        <v>2058</v>
      </c>
      <c r="O12" s="18">
        <v>992</v>
      </c>
      <c r="P12" s="18">
        <v>1042</v>
      </c>
    </row>
    <row r="13" spans="1:16" s="4" customFormat="1" ht="3" customHeight="1">
      <c r="A13" s="43"/>
      <c r="B13" s="13"/>
      <c r="C13" s="18"/>
      <c r="D13" s="18"/>
      <c r="E13" s="18"/>
      <c r="F13" s="18"/>
      <c r="G13" s="18"/>
      <c r="H13" s="18"/>
      <c r="I13" s="18"/>
      <c r="J13" s="18"/>
      <c r="K13" s="118"/>
      <c r="L13" s="18"/>
      <c r="M13" s="18"/>
      <c r="N13" s="18"/>
      <c r="O13" s="18"/>
      <c r="P13" s="18"/>
    </row>
    <row r="14" spans="1:16" s="4" customFormat="1" ht="9" customHeight="1">
      <c r="A14" s="43" t="s">
        <v>37</v>
      </c>
      <c r="B14" s="13"/>
      <c r="C14" s="18">
        <f>(D14+E14+F14+G14+H14+I14)</f>
        <v>16527</v>
      </c>
      <c r="D14" s="18">
        <v>6558</v>
      </c>
      <c r="E14" s="18">
        <v>5595</v>
      </c>
      <c r="F14" s="18">
        <v>2993</v>
      </c>
      <c r="G14" s="18">
        <v>905</v>
      </c>
      <c r="H14" s="18">
        <v>288</v>
      </c>
      <c r="I14" s="18">
        <v>188</v>
      </c>
      <c r="J14" s="18">
        <f>SUM(L14:P14)</f>
        <v>16528</v>
      </c>
      <c r="K14" s="118">
        <f>(J14*1000/C14)</f>
        <v>1000.0605070490712</v>
      </c>
      <c r="L14" s="18">
        <v>5595</v>
      </c>
      <c r="M14" s="18">
        <v>5986</v>
      </c>
      <c r="N14" s="18">
        <v>2715</v>
      </c>
      <c r="O14" s="18">
        <v>1152</v>
      </c>
      <c r="P14" s="18">
        <v>1080</v>
      </c>
    </row>
    <row r="15" spans="1:16" s="4" customFormat="1" ht="3.75" customHeight="1">
      <c r="A15" s="43"/>
      <c r="B15" s="13"/>
      <c r="C15" s="18"/>
      <c r="D15" s="18"/>
      <c r="E15" s="18"/>
      <c r="F15" s="18"/>
      <c r="G15" s="18"/>
      <c r="H15" s="18"/>
      <c r="I15" s="18"/>
      <c r="J15" s="18"/>
      <c r="K15" s="118"/>
      <c r="L15" s="18"/>
      <c r="M15" s="18"/>
      <c r="N15" s="18"/>
      <c r="O15" s="18"/>
      <c r="P15" s="18"/>
    </row>
    <row r="16" spans="1:16" s="4" customFormat="1" ht="9" customHeight="1">
      <c r="A16" s="43" t="s">
        <v>38</v>
      </c>
      <c r="B16" s="13"/>
      <c r="C16" s="18">
        <v>13408</v>
      </c>
      <c r="D16" s="18">
        <v>6178</v>
      </c>
      <c r="E16" s="18">
        <v>4376</v>
      </c>
      <c r="F16" s="18">
        <v>2164</v>
      </c>
      <c r="G16" s="18">
        <v>526</v>
      </c>
      <c r="H16" s="18">
        <v>130</v>
      </c>
      <c r="I16" s="18">
        <v>34</v>
      </c>
      <c r="J16" s="18">
        <v>11002</v>
      </c>
      <c r="K16" s="118">
        <v>821</v>
      </c>
      <c r="L16" s="18">
        <v>4376</v>
      </c>
      <c r="M16" s="18">
        <v>4328</v>
      </c>
      <c r="N16" s="18">
        <v>1578</v>
      </c>
      <c r="O16" s="18">
        <v>520</v>
      </c>
      <c r="P16" s="18">
        <v>200</v>
      </c>
    </row>
    <row r="17" spans="1:16" s="4" customFormat="1" ht="3" customHeight="1">
      <c r="A17" s="119"/>
      <c r="B17" s="13"/>
      <c r="C17" s="18"/>
      <c r="D17" s="18"/>
      <c r="E17" s="18"/>
      <c r="F17" s="18"/>
      <c r="G17" s="18"/>
      <c r="H17" s="18"/>
      <c r="I17" s="18"/>
      <c r="J17" s="18"/>
      <c r="K17" s="118"/>
      <c r="L17" s="18"/>
      <c r="M17" s="18"/>
      <c r="N17" s="18"/>
      <c r="O17" s="18"/>
      <c r="P17" s="18"/>
    </row>
    <row r="18" spans="1:16" s="4" customFormat="1" ht="9" customHeight="1">
      <c r="A18" s="119" t="s">
        <v>39</v>
      </c>
      <c r="B18" s="13"/>
      <c r="C18" s="18">
        <f>(D18+E18+F18+G18+H18+I18)</f>
        <v>19252</v>
      </c>
      <c r="D18" s="18">
        <v>8856</v>
      </c>
      <c r="E18" s="18">
        <v>6808</v>
      </c>
      <c r="F18" s="18">
        <v>2936</v>
      </c>
      <c r="G18" s="18">
        <v>522</v>
      </c>
      <c r="H18" s="18">
        <v>103</v>
      </c>
      <c r="I18" s="18">
        <v>27</v>
      </c>
      <c r="J18" s="18">
        <f>SUM(L18:P18)</f>
        <v>14819</v>
      </c>
      <c r="K18" s="118">
        <f>(J18*1000/C18)</f>
        <v>769.7382090172449</v>
      </c>
      <c r="L18" s="18">
        <v>6808</v>
      </c>
      <c r="M18" s="18">
        <v>5872</v>
      </c>
      <c r="N18" s="18">
        <v>1566</v>
      </c>
      <c r="O18" s="18">
        <v>412</v>
      </c>
      <c r="P18" s="18">
        <v>161</v>
      </c>
    </row>
    <row r="19" spans="1:16" s="4" customFormat="1" ht="3" customHeight="1">
      <c r="A19" s="119"/>
      <c r="B19" s="13"/>
      <c r="C19" s="18"/>
      <c r="D19" s="18"/>
      <c r="E19" s="18"/>
      <c r="F19" s="18"/>
      <c r="G19" s="18"/>
      <c r="H19" s="18"/>
      <c r="I19" s="18"/>
      <c r="J19" s="18"/>
      <c r="K19" s="118"/>
      <c r="L19" s="18"/>
      <c r="M19" s="18"/>
      <c r="N19" s="18"/>
      <c r="O19" s="18"/>
      <c r="P19" s="18"/>
    </row>
    <row r="20" spans="1:16" s="4" customFormat="1" ht="9" customHeight="1">
      <c r="A20" s="119" t="s">
        <v>44</v>
      </c>
      <c r="B20" s="13"/>
      <c r="C20" s="18">
        <f>(D20+E20+F20+G20+H20+I20)</f>
        <v>19168</v>
      </c>
      <c r="D20" s="18">
        <v>9672</v>
      </c>
      <c r="E20" s="18">
        <v>5857</v>
      </c>
      <c r="F20" s="18">
        <v>3009</v>
      </c>
      <c r="G20" s="18">
        <v>522</v>
      </c>
      <c r="H20" s="18">
        <v>89</v>
      </c>
      <c r="I20" s="18">
        <v>19</v>
      </c>
      <c r="J20" s="18">
        <f>SUM(L20:P20)</f>
        <v>13901</v>
      </c>
      <c r="K20" s="118">
        <f>(J20*1000/C20)</f>
        <v>725.2191151919866</v>
      </c>
      <c r="L20" s="18">
        <v>5857</v>
      </c>
      <c r="M20" s="18">
        <v>6018</v>
      </c>
      <c r="N20" s="18">
        <v>1566</v>
      </c>
      <c r="O20" s="18">
        <v>356</v>
      </c>
      <c r="P20" s="18">
        <v>104</v>
      </c>
    </row>
    <row r="21" spans="1:16" s="4" customFormat="1" ht="3" customHeight="1">
      <c r="A21" s="119"/>
      <c r="B21" s="13"/>
      <c r="C21" s="18"/>
      <c r="D21" s="18"/>
      <c r="E21" s="18"/>
      <c r="F21" s="18"/>
      <c r="G21" s="18"/>
      <c r="H21" s="18"/>
      <c r="I21" s="18"/>
      <c r="J21" s="18"/>
      <c r="K21" s="118"/>
      <c r="L21" s="18"/>
      <c r="M21" s="18"/>
      <c r="N21" s="18"/>
      <c r="O21" s="18"/>
      <c r="P21" s="18"/>
    </row>
    <row r="22" spans="1:16" s="4" customFormat="1" ht="9" customHeight="1">
      <c r="A22" s="119" t="s">
        <v>45</v>
      </c>
      <c r="B22" s="11"/>
      <c r="C22" s="18">
        <f>(D22+E22+F22+G22+H22+I22)</f>
        <v>23434</v>
      </c>
      <c r="D22" s="18">
        <v>10978</v>
      </c>
      <c r="E22" s="18">
        <v>6947</v>
      </c>
      <c r="F22" s="18">
        <v>4459</v>
      </c>
      <c r="G22" s="18">
        <v>864</v>
      </c>
      <c r="H22" s="18">
        <v>143</v>
      </c>
      <c r="I22" s="18">
        <v>43</v>
      </c>
      <c r="J22" s="18">
        <f>SUM(L22:P22)</f>
        <v>19257</v>
      </c>
      <c r="K22" s="118">
        <f>(J22*1000/C22)</f>
        <v>821.7547153708288</v>
      </c>
      <c r="L22" s="18">
        <v>6947</v>
      </c>
      <c r="M22" s="18">
        <v>8918</v>
      </c>
      <c r="N22" s="18">
        <v>2592</v>
      </c>
      <c r="O22" s="18">
        <v>572</v>
      </c>
      <c r="P22" s="18">
        <v>228</v>
      </c>
    </row>
    <row r="23" spans="1:16" s="4" customFormat="1" ht="3" customHeight="1">
      <c r="A23" s="119"/>
      <c r="B23" s="11"/>
      <c r="C23" s="18"/>
      <c r="D23" s="18"/>
      <c r="E23" s="18"/>
      <c r="F23" s="18"/>
      <c r="G23" s="18"/>
      <c r="H23" s="18"/>
      <c r="I23" s="18"/>
      <c r="J23" s="18"/>
      <c r="K23" s="18"/>
      <c r="L23" s="18"/>
      <c r="M23" s="18"/>
      <c r="N23" s="18"/>
      <c r="O23" s="18"/>
      <c r="P23" s="18"/>
    </row>
    <row r="24" spans="1:16" s="4" customFormat="1" ht="9" customHeight="1">
      <c r="A24" s="119" t="s">
        <v>46</v>
      </c>
      <c r="B24" s="11"/>
      <c r="C24" s="18">
        <v>24259</v>
      </c>
      <c r="D24" s="18">
        <v>11027</v>
      </c>
      <c r="E24" s="18">
        <v>7387</v>
      </c>
      <c r="F24" s="18">
        <v>4716</v>
      </c>
      <c r="G24" s="18">
        <v>919</v>
      </c>
      <c r="H24" s="18">
        <v>173</v>
      </c>
      <c r="I24" s="18">
        <v>37</v>
      </c>
      <c r="J24" s="18">
        <v>20469</v>
      </c>
      <c r="K24" s="118">
        <v>844</v>
      </c>
      <c r="L24" s="18">
        <v>7387</v>
      </c>
      <c r="M24" s="18">
        <v>9432</v>
      </c>
      <c r="N24" s="18">
        <v>2757</v>
      </c>
      <c r="O24" s="18">
        <v>692</v>
      </c>
      <c r="P24" s="18">
        <v>201</v>
      </c>
    </row>
    <row r="25" spans="1:16" s="4" customFormat="1" ht="3" customHeight="1">
      <c r="A25" s="119"/>
      <c r="B25" s="11"/>
      <c r="C25" s="18"/>
      <c r="D25" s="18"/>
      <c r="E25" s="18"/>
      <c r="F25" s="18"/>
      <c r="G25" s="18"/>
      <c r="H25" s="18"/>
      <c r="I25" s="18"/>
      <c r="J25" s="18"/>
      <c r="K25" s="118"/>
      <c r="L25" s="18"/>
      <c r="M25" s="18"/>
      <c r="N25" s="18"/>
      <c r="O25" s="18"/>
      <c r="P25" s="18"/>
    </row>
    <row r="26" spans="1:16" s="4" customFormat="1" ht="9" customHeight="1">
      <c r="A26" s="119" t="s">
        <v>47</v>
      </c>
      <c r="B26" s="11"/>
      <c r="C26" s="18">
        <v>26046</v>
      </c>
      <c r="D26" s="18">
        <v>11891</v>
      </c>
      <c r="E26" s="18">
        <v>7783</v>
      </c>
      <c r="F26" s="18">
        <v>5127</v>
      </c>
      <c r="G26" s="18">
        <v>1011</v>
      </c>
      <c r="H26" s="18">
        <v>200</v>
      </c>
      <c r="I26" s="18">
        <v>34</v>
      </c>
      <c r="J26" s="18">
        <v>22051</v>
      </c>
      <c r="K26" s="118">
        <v>847</v>
      </c>
      <c r="L26" s="18">
        <v>7783</v>
      </c>
      <c r="M26" s="18">
        <v>10254</v>
      </c>
      <c r="N26" s="18">
        <v>3033</v>
      </c>
      <c r="O26" s="18">
        <v>800</v>
      </c>
      <c r="P26" s="18">
        <v>181</v>
      </c>
    </row>
    <row r="27" spans="1:16" s="4" customFormat="1" ht="3" customHeight="1">
      <c r="A27" s="119"/>
      <c r="B27" s="11"/>
      <c r="C27" s="18"/>
      <c r="D27" s="18"/>
      <c r="E27" s="18"/>
      <c r="F27" s="18"/>
      <c r="G27" s="18"/>
      <c r="H27" s="18"/>
      <c r="I27" s="18"/>
      <c r="J27" s="18"/>
      <c r="K27" s="118"/>
      <c r="L27" s="18"/>
      <c r="M27" s="18"/>
      <c r="N27" s="18"/>
      <c r="O27" s="18"/>
      <c r="P27" s="18"/>
    </row>
    <row r="28" spans="1:16" s="4" customFormat="1" ht="9" customHeight="1">
      <c r="A28" s="119" t="s">
        <v>48</v>
      </c>
      <c r="B28" s="11"/>
      <c r="C28" s="18">
        <v>26553</v>
      </c>
      <c r="D28" s="18">
        <v>12491</v>
      </c>
      <c r="E28" s="18">
        <v>7750</v>
      </c>
      <c r="F28" s="18">
        <v>5061</v>
      </c>
      <c r="G28" s="18">
        <v>1042</v>
      </c>
      <c r="H28" s="18">
        <v>176</v>
      </c>
      <c r="I28" s="18">
        <v>33</v>
      </c>
      <c r="J28" s="18">
        <v>21880</v>
      </c>
      <c r="K28" s="118">
        <v>824</v>
      </c>
      <c r="L28" s="18">
        <v>7750</v>
      </c>
      <c r="M28" s="18">
        <v>10122</v>
      </c>
      <c r="N28" s="18">
        <v>3126</v>
      </c>
      <c r="O28" s="18">
        <v>704</v>
      </c>
      <c r="P28" s="18">
        <v>178</v>
      </c>
    </row>
    <row r="29" spans="1:16" s="4" customFormat="1" ht="3" customHeight="1">
      <c r="A29" s="119"/>
      <c r="B29" s="11"/>
      <c r="C29" s="18"/>
      <c r="D29" s="18"/>
      <c r="E29" s="18"/>
      <c r="F29" s="18"/>
      <c r="G29" s="18"/>
      <c r="H29" s="18"/>
      <c r="I29" s="18"/>
      <c r="J29" s="18"/>
      <c r="K29" s="118"/>
      <c r="L29" s="18"/>
      <c r="M29" s="18"/>
      <c r="N29" s="18"/>
      <c r="O29" s="18"/>
      <c r="P29" s="18"/>
    </row>
    <row r="30" spans="1:34" s="4" customFormat="1" ht="9" customHeight="1">
      <c r="A30" s="119" t="s">
        <v>49</v>
      </c>
      <c r="B30" s="11"/>
      <c r="C30" s="18">
        <v>25438</v>
      </c>
      <c r="D30" s="18">
        <v>11992</v>
      </c>
      <c r="E30" s="18">
        <v>7228</v>
      </c>
      <c r="F30" s="18">
        <v>4928</v>
      </c>
      <c r="G30" s="18">
        <v>1065</v>
      </c>
      <c r="H30" s="18">
        <v>170</v>
      </c>
      <c r="I30" s="18">
        <v>55</v>
      </c>
      <c r="J30" s="18">
        <v>21250</v>
      </c>
      <c r="K30" s="118">
        <v>835</v>
      </c>
      <c r="L30" s="18">
        <v>7228</v>
      </c>
      <c r="M30" s="18">
        <v>9856</v>
      </c>
      <c r="N30" s="18">
        <v>3195</v>
      </c>
      <c r="O30" s="18">
        <v>680</v>
      </c>
      <c r="P30" s="18">
        <v>291</v>
      </c>
      <c r="S30" s="2"/>
      <c r="T30" s="10"/>
      <c r="U30" s="3"/>
      <c r="V30" s="3"/>
      <c r="W30" s="3"/>
      <c r="X30" s="3"/>
      <c r="Y30" s="3"/>
      <c r="Z30" s="3"/>
      <c r="AA30" s="3"/>
      <c r="AB30" s="3"/>
      <c r="AC30" s="3"/>
      <c r="AD30" s="3"/>
      <c r="AE30" s="3"/>
      <c r="AF30" s="3"/>
      <c r="AG30" s="3"/>
      <c r="AH30" s="3"/>
    </row>
    <row r="31" spans="1:16" s="4" customFormat="1" ht="3" customHeight="1">
      <c r="A31" s="119"/>
      <c r="B31" s="11"/>
      <c r="C31" s="18"/>
      <c r="D31" s="18"/>
      <c r="E31" s="18"/>
      <c r="F31" s="18"/>
      <c r="G31" s="18"/>
      <c r="H31" s="18"/>
      <c r="I31" s="18"/>
      <c r="J31" s="18"/>
      <c r="K31" s="118"/>
      <c r="L31" s="18"/>
      <c r="M31" s="18"/>
      <c r="N31" s="18"/>
      <c r="O31" s="18"/>
      <c r="P31" s="18"/>
    </row>
    <row r="32" spans="1:16" s="4" customFormat="1" ht="9" customHeight="1">
      <c r="A32" s="119" t="s">
        <v>50</v>
      </c>
      <c r="B32" s="11"/>
      <c r="C32" s="18">
        <f>SUM(D32:I32)</f>
        <v>27250</v>
      </c>
      <c r="D32" s="18">
        <v>12902</v>
      </c>
      <c r="E32" s="18">
        <v>7856</v>
      </c>
      <c r="F32" s="18">
        <v>5166</v>
      </c>
      <c r="G32" s="18">
        <v>1087</v>
      </c>
      <c r="H32" s="18">
        <v>193</v>
      </c>
      <c r="I32" s="18">
        <v>46</v>
      </c>
      <c r="J32" s="18">
        <f>SUM(L32:P32)</f>
        <v>22469</v>
      </c>
      <c r="K32" s="118">
        <v>825</v>
      </c>
      <c r="L32" s="18">
        <v>7856</v>
      </c>
      <c r="M32" s="18">
        <v>10332</v>
      </c>
      <c r="N32" s="18">
        <f>3*1087</f>
        <v>3261</v>
      </c>
      <c r="O32" s="18">
        <v>772</v>
      </c>
      <c r="P32" s="18">
        <v>248</v>
      </c>
    </row>
    <row r="33" spans="1:16" s="4" customFormat="1" ht="3" customHeight="1">
      <c r="A33" s="119"/>
      <c r="B33" s="11"/>
      <c r="C33" s="18"/>
      <c r="D33" s="18"/>
      <c r="E33" s="18"/>
      <c r="F33" s="18"/>
      <c r="G33" s="18"/>
      <c r="H33" s="18"/>
      <c r="I33" s="18"/>
      <c r="J33" s="18"/>
      <c r="K33" s="118"/>
      <c r="L33" s="18"/>
      <c r="M33" s="18"/>
      <c r="N33" s="18"/>
      <c r="O33" s="18"/>
      <c r="P33" s="18"/>
    </row>
    <row r="34" spans="1:16" ht="9" customHeight="1">
      <c r="A34" s="119" t="s">
        <v>51</v>
      </c>
      <c r="B34" s="10"/>
      <c r="C34" s="29">
        <v>28347</v>
      </c>
      <c r="D34" s="18">
        <v>13772</v>
      </c>
      <c r="E34" s="18">
        <v>7774</v>
      </c>
      <c r="F34" s="18">
        <v>5481</v>
      </c>
      <c r="G34" s="18">
        <v>1085</v>
      </c>
      <c r="H34" s="18">
        <v>193</v>
      </c>
      <c r="I34" s="18">
        <v>42</v>
      </c>
      <c r="J34" s="18">
        <v>22985</v>
      </c>
      <c r="K34" s="118">
        <v>811</v>
      </c>
      <c r="L34" s="18">
        <v>7774</v>
      </c>
      <c r="M34" s="18">
        <v>10962</v>
      </c>
      <c r="N34" s="18">
        <v>3255</v>
      </c>
      <c r="O34" s="18">
        <v>772</v>
      </c>
      <c r="P34" s="18">
        <v>222</v>
      </c>
    </row>
    <row r="35" spans="1:16" ht="2.25" customHeight="1">
      <c r="A35" s="119"/>
      <c r="B35" s="10"/>
      <c r="C35" s="29"/>
      <c r="D35" s="18"/>
      <c r="E35" s="18"/>
      <c r="F35" s="18"/>
      <c r="G35" s="18"/>
      <c r="H35" s="18"/>
      <c r="I35" s="18"/>
      <c r="J35" s="18"/>
      <c r="K35" s="118"/>
      <c r="L35" s="18"/>
      <c r="M35" s="18"/>
      <c r="N35" s="18"/>
      <c r="O35" s="18"/>
      <c r="P35" s="18"/>
    </row>
    <row r="36" spans="1:16" ht="9" customHeight="1">
      <c r="A36" s="119" t="s">
        <v>52</v>
      </c>
      <c r="B36" s="10"/>
      <c r="C36" s="29">
        <v>29503</v>
      </c>
      <c r="D36" s="18">
        <v>14156</v>
      </c>
      <c r="E36" s="18">
        <v>8317</v>
      </c>
      <c r="F36" s="18">
        <v>5685</v>
      </c>
      <c r="G36" s="18">
        <v>1102</v>
      </c>
      <c r="H36" s="18">
        <v>201</v>
      </c>
      <c r="I36" s="18">
        <v>42</v>
      </c>
      <c r="J36" s="18">
        <v>24025</v>
      </c>
      <c r="K36" s="118">
        <f>J36*1000/C36</f>
        <v>814.3239670541979</v>
      </c>
      <c r="L36" s="18">
        <v>8317</v>
      </c>
      <c r="M36" s="18">
        <f>F36*2</f>
        <v>11370</v>
      </c>
      <c r="N36" s="18">
        <f>G36*3</f>
        <v>3306</v>
      </c>
      <c r="O36" s="18">
        <f>H36*4</f>
        <v>804</v>
      </c>
      <c r="P36" s="18">
        <v>228</v>
      </c>
    </row>
    <row r="37" spans="1:16" ht="2.25" customHeight="1">
      <c r="A37" s="119"/>
      <c r="B37" s="10"/>
      <c r="C37" s="29"/>
      <c r="D37" s="18"/>
      <c r="E37" s="18"/>
      <c r="F37" s="18"/>
      <c r="G37" s="18"/>
      <c r="H37" s="18"/>
      <c r="I37" s="18"/>
      <c r="J37" s="18"/>
      <c r="K37" s="118"/>
      <c r="L37" s="18"/>
      <c r="M37" s="18"/>
      <c r="N37" s="18"/>
      <c r="O37" s="18"/>
      <c r="P37" s="18"/>
    </row>
    <row r="38" spans="1:16" ht="9" customHeight="1">
      <c r="A38" s="119" t="s">
        <v>53</v>
      </c>
      <c r="C38" s="29">
        <v>29992</v>
      </c>
      <c r="D38" s="34">
        <v>14101</v>
      </c>
      <c r="E38" s="34">
        <v>8531</v>
      </c>
      <c r="F38" s="34">
        <v>5975</v>
      </c>
      <c r="G38" s="34">
        <v>1151</v>
      </c>
      <c r="H38" s="34">
        <v>195</v>
      </c>
      <c r="I38" s="34">
        <v>39</v>
      </c>
      <c r="J38" s="34">
        <v>24940</v>
      </c>
      <c r="K38" s="32">
        <v>831</v>
      </c>
      <c r="L38" s="34">
        <v>8531</v>
      </c>
      <c r="M38" s="34">
        <v>11950</v>
      </c>
      <c r="N38" s="34">
        <v>3453</v>
      </c>
      <c r="O38" s="34">
        <v>780</v>
      </c>
      <c r="P38" s="34">
        <v>226</v>
      </c>
    </row>
    <row r="39" spans="2:16" ht="2.25" customHeight="1">
      <c r="B39" s="10"/>
      <c r="C39" s="29"/>
      <c r="D39" s="18"/>
      <c r="E39" s="18"/>
      <c r="F39" s="18"/>
      <c r="G39" s="18"/>
      <c r="H39" s="18"/>
      <c r="I39" s="18"/>
      <c r="J39" s="18"/>
      <c r="K39" s="118"/>
      <c r="L39" s="18"/>
      <c r="M39" s="18"/>
      <c r="N39" s="18"/>
      <c r="O39" s="18"/>
      <c r="P39" s="18"/>
    </row>
    <row r="40" spans="1:16" ht="9" customHeight="1">
      <c r="A40" s="119" t="s">
        <v>54</v>
      </c>
      <c r="B40" s="10"/>
      <c r="C40" s="29">
        <v>29748</v>
      </c>
      <c r="D40" s="34">
        <v>14147</v>
      </c>
      <c r="E40" s="34">
        <v>8363</v>
      </c>
      <c r="F40" s="34">
        <v>5877</v>
      </c>
      <c r="G40" s="34">
        <v>1120</v>
      </c>
      <c r="H40" s="34">
        <v>200</v>
      </c>
      <c r="I40" s="34">
        <v>41</v>
      </c>
      <c r="J40" s="34">
        <v>24493</v>
      </c>
      <c r="K40" s="32">
        <v>823</v>
      </c>
      <c r="L40" s="34">
        <v>8363</v>
      </c>
      <c r="M40" s="34">
        <v>11754</v>
      </c>
      <c r="N40" s="34">
        <v>3360</v>
      </c>
      <c r="O40" s="34">
        <v>800</v>
      </c>
      <c r="P40" s="34">
        <v>216</v>
      </c>
    </row>
    <row r="41" spans="2:16" ht="2.25" customHeight="1">
      <c r="B41" s="10"/>
      <c r="C41" s="29"/>
      <c r="D41" s="18"/>
      <c r="E41" s="18"/>
      <c r="F41" s="18"/>
      <c r="G41" s="18"/>
      <c r="H41" s="18"/>
      <c r="I41" s="18"/>
      <c r="J41" s="18"/>
      <c r="K41" s="118"/>
      <c r="L41" s="18"/>
      <c r="M41" s="18"/>
      <c r="N41" s="18"/>
      <c r="O41" s="18"/>
      <c r="P41" s="18"/>
    </row>
    <row r="42" spans="1:17" ht="9" customHeight="1">
      <c r="A42" s="119" t="s">
        <v>55</v>
      </c>
      <c r="B42" s="10"/>
      <c r="C42" s="29">
        <v>28417</v>
      </c>
      <c r="D42" s="34">
        <v>13704</v>
      </c>
      <c r="E42" s="34">
        <v>7900</v>
      </c>
      <c r="F42" s="34">
        <v>5512</v>
      </c>
      <c r="G42" s="34">
        <v>1092</v>
      </c>
      <c r="H42" s="34">
        <v>174</v>
      </c>
      <c r="I42" s="34">
        <v>35</v>
      </c>
      <c r="J42" s="34">
        <v>23093</v>
      </c>
      <c r="K42" s="32">
        <v>813</v>
      </c>
      <c r="L42" s="34">
        <v>7900</v>
      </c>
      <c r="M42" s="34">
        <v>11024</v>
      </c>
      <c r="N42" s="34">
        <v>3276</v>
      </c>
      <c r="O42" s="34">
        <v>696</v>
      </c>
      <c r="P42" s="34">
        <v>197</v>
      </c>
      <c r="Q42" s="120"/>
    </row>
    <row r="43" spans="1:17" ht="2.25" customHeight="1">
      <c r="A43" s="119"/>
      <c r="B43" s="11"/>
      <c r="C43" s="34"/>
      <c r="D43" s="34"/>
      <c r="E43" s="34"/>
      <c r="F43" s="34"/>
      <c r="G43" s="34"/>
      <c r="H43" s="34"/>
      <c r="I43" s="34"/>
      <c r="J43" s="34"/>
      <c r="K43" s="32"/>
      <c r="L43" s="34"/>
      <c r="M43" s="34"/>
      <c r="N43" s="34"/>
      <c r="O43" s="34"/>
      <c r="P43" s="34"/>
      <c r="Q43" s="120"/>
    </row>
    <row r="44" spans="1:19" ht="9" customHeight="1">
      <c r="A44" s="122" t="s">
        <v>56</v>
      </c>
      <c r="B44" s="11"/>
      <c r="C44" s="34">
        <v>27259</v>
      </c>
      <c r="D44" s="34">
        <v>13340</v>
      </c>
      <c r="E44" s="34">
        <v>7509</v>
      </c>
      <c r="F44" s="34">
        <v>5184</v>
      </c>
      <c r="G44" s="34">
        <v>1020</v>
      </c>
      <c r="H44" s="34">
        <v>159</v>
      </c>
      <c r="I44" s="34">
        <v>47</v>
      </c>
      <c r="J44" s="34">
        <v>21832</v>
      </c>
      <c r="K44" s="32">
        <f>21832*1000/27259</f>
        <v>800.9097912616016</v>
      </c>
      <c r="L44" s="34">
        <v>7509</v>
      </c>
      <c r="M44" s="34">
        <v>10368</v>
      </c>
      <c r="N44" s="34">
        <v>3060</v>
      </c>
      <c r="O44" s="34">
        <v>636</v>
      </c>
      <c r="P44" s="34">
        <v>259</v>
      </c>
      <c r="Q44" s="120"/>
      <c r="S44" s="121"/>
    </row>
    <row r="45" spans="1:17" ht="2.25" customHeight="1">
      <c r="A45" s="122"/>
      <c r="B45" s="10"/>
      <c r="C45" s="29"/>
      <c r="D45" s="34"/>
      <c r="E45" s="34"/>
      <c r="F45" s="34"/>
      <c r="G45" s="34"/>
      <c r="H45" s="34"/>
      <c r="I45" s="34"/>
      <c r="J45" s="34"/>
      <c r="K45" s="32"/>
      <c r="L45" s="34"/>
      <c r="M45" s="34"/>
      <c r="N45" s="34"/>
      <c r="O45" s="34"/>
      <c r="P45" s="34"/>
      <c r="Q45" s="120"/>
    </row>
    <row r="46" spans="1:17" ht="9" customHeight="1">
      <c r="A46" s="122" t="s">
        <v>57</v>
      </c>
      <c r="B46" s="11"/>
      <c r="C46" s="36">
        <v>27154</v>
      </c>
      <c r="D46" s="36">
        <v>13306</v>
      </c>
      <c r="E46" s="36">
        <v>7484</v>
      </c>
      <c r="F46" s="36">
        <v>5140</v>
      </c>
      <c r="G46" s="36">
        <v>1024</v>
      </c>
      <c r="H46" s="36">
        <v>159</v>
      </c>
      <c r="I46" s="36">
        <v>41</v>
      </c>
      <c r="J46" s="36">
        <v>21703</v>
      </c>
      <c r="K46" s="38">
        <f>(J46*1000/C46)</f>
        <v>799.256094866318</v>
      </c>
      <c r="L46" s="36">
        <v>7484</v>
      </c>
      <c r="M46" s="36">
        <v>10280</v>
      </c>
      <c r="N46" s="36">
        <v>3072</v>
      </c>
      <c r="O46" s="36">
        <v>636</v>
      </c>
      <c r="P46" s="36">
        <v>231</v>
      </c>
      <c r="Q46" s="120"/>
    </row>
    <row r="47" spans="1:16" ht="2.25" customHeight="1">
      <c r="A47" s="122"/>
      <c r="B47" s="11"/>
      <c r="C47" s="36"/>
      <c r="D47" s="36"/>
      <c r="E47" s="36"/>
      <c r="F47" s="36"/>
      <c r="G47" s="36"/>
      <c r="H47" s="36"/>
      <c r="I47" s="36"/>
      <c r="J47" s="36"/>
      <c r="K47" s="38"/>
      <c r="L47" s="36"/>
      <c r="M47" s="36"/>
      <c r="N47" s="36"/>
      <c r="O47" s="36"/>
      <c r="P47" s="36"/>
    </row>
    <row r="48" spans="1:16" ht="9" customHeight="1">
      <c r="A48" s="122" t="s">
        <v>58</v>
      </c>
      <c r="B48" s="11"/>
      <c r="C48" s="36">
        <v>27566</v>
      </c>
      <c r="D48" s="36">
        <v>13223</v>
      </c>
      <c r="E48" s="36">
        <v>7679</v>
      </c>
      <c r="F48" s="36">
        <v>5379</v>
      </c>
      <c r="G48" s="36">
        <v>1067</v>
      </c>
      <c r="H48" s="36">
        <v>167</v>
      </c>
      <c r="I48" s="36">
        <v>51</v>
      </c>
      <c r="J48" s="36">
        <v>22583</v>
      </c>
      <c r="K48" s="38">
        <v>819</v>
      </c>
      <c r="L48" s="36">
        <v>7679</v>
      </c>
      <c r="M48" s="36">
        <v>10758</v>
      </c>
      <c r="N48" s="36">
        <v>3201</v>
      </c>
      <c r="O48" s="36">
        <v>668</v>
      </c>
      <c r="P48" s="36">
        <v>277</v>
      </c>
    </row>
    <row r="49" spans="1:16" ht="2.25" customHeight="1">
      <c r="A49" s="122"/>
      <c r="B49" s="11"/>
      <c r="C49" s="36"/>
      <c r="D49" s="36"/>
      <c r="E49" s="36"/>
      <c r="F49" s="36"/>
      <c r="G49" s="36"/>
      <c r="H49" s="36"/>
      <c r="I49" s="36"/>
      <c r="J49" s="36"/>
      <c r="K49" s="38"/>
      <c r="L49" s="36"/>
      <c r="M49" s="36"/>
      <c r="N49" s="36"/>
      <c r="O49" s="36"/>
      <c r="P49" s="36"/>
    </row>
    <row r="50" spans="1:16" s="4" customFormat="1" ht="9" customHeight="1">
      <c r="A50" s="123" t="s">
        <v>75</v>
      </c>
      <c r="B50" s="11"/>
      <c r="C50" s="36">
        <v>25427</v>
      </c>
      <c r="D50" s="36">
        <v>12377</v>
      </c>
      <c r="E50" s="36">
        <v>7055</v>
      </c>
      <c r="F50" s="36">
        <v>4875</v>
      </c>
      <c r="G50" s="36">
        <v>948</v>
      </c>
      <c r="H50" s="36">
        <v>136</v>
      </c>
      <c r="I50" s="36">
        <v>36</v>
      </c>
      <c r="J50" s="36">
        <v>20385</v>
      </c>
      <c r="K50" s="38">
        <v>801.7068470523459</v>
      </c>
      <c r="L50" s="36">
        <v>7055</v>
      </c>
      <c r="M50" s="36">
        <v>9750</v>
      </c>
      <c r="N50" s="36">
        <v>2844</v>
      </c>
      <c r="O50" s="36">
        <v>544</v>
      </c>
      <c r="P50" s="36">
        <v>192</v>
      </c>
    </row>
    <row r="51" spans="2:32" s="4" customFormat="1" ht="2.25" customHeight="1">
      <c r="B51" s="11"/>
      <c r="C51" s="58"/>
      <c r="D51" s="67"/>
      <c r="E51" s="57"/>
      <c r="F51" s="57"/>
      <c r="G51" s="57"/>
      <c r="H51" s="57"/>
      <c r="I51" s="57"/>
      <c r="J51" s="124"/>
      <c r="K51" s="125"/>
      <c r="L51" s="57"/>
      <c r="M51" s="57"/>
      <c r="N51" s="57"/>
      <c r="O51" s="57"/>
      <c r="P51" s="57"/>
      <c r="Q51" s="1"/>
      <c r="R51" s="1"/>
      <c r="S51" s="1"/>
      <c r="T51" s="1"/>
      <c r="U51" s="1"/>
      <c r="V51" s="1"/>
      <c r="W51" s="1"/>
      <c r="X51" s="1"/>
      <c r="Y51" s="1"/>
      <c r="Z51" s="1"/>
      <c r="AA51" s="1"/>
      <c r="AB51" s="1"/>
      <c r="AC51" s="1"/>
      <c r="AD51" s="1"/>
      <c r="AE51" s="1"/>
      <c r="AF51" s="1"/>
    </row>
    <row r="52" spans="1:16" s="4" customFormat="1" ht="9" customHeight="1">
      <c r="A52" s="122" t="s">
        <v>60</v>
      </c>
      <c r="B52" s="11"/>
      <c r="C52" s="36">
        <v>26807</v>
      </c>
      <c r="D52" s="36">
        <v>13553</v>
      </c>
      <c r="E52" s="36">
        <v>7255</v>
      </c>
      <c r="F52" s="36">
        <v>4898</v>
      </c>
      <c r="G52" s="36">
        <v>925</v>
      </c>
      <c r="H52" s="36">
        <v>151</v>
      </c>
      <c r="I52" s="36">
        <v>25</v>
      </c>
      <c r="J52" s="36">
        <v>20562</v>
      </c>
      <c r="K52" s="38">
        <v>767.0384601037042</v>
      </c>
      <c r="L52" s="36">
        <v>7255</v>
      </c>
      <c r="M52" s="36">
        <v>9796</v>
      </c>
      <c r="N52" s="36">
        <v>2775</v>
      </c>
      <c r="O52" s="36">
        <v>604</v>
      </c>
      <c r="P52" s="36">
        <v>132</v>
      </c>
    </row>
    <row r="53" s="4" customFormat="1" ht="2.25" customHeight="1">
      <c r="B53" s="249"/>
    </row>
    <row r="54" spans="1:16" s="2" customFormat="1" ht="8.25" customHeight="1">
      <c r="A54" s="241" t="s">
        <v>290</v>
      </c>
      <c r="B54" s="240"/>
      <c r="C54" s="242">
        <v>27004</v>
      </c>
      <c r="D54" s="242">
        <v>13101</v>
      </c>
      <c r="E54" s="242">
        <v>7520</v>
      </c>
      <c r="F54" s="242">
        <v>5224</v>
      </c>
      <c r="G54" s="242">
        <v>964</v>
      </c>
      <c r="H54" s="242">
        <v>155</v>
      </c>
      <c r="I54" s="242">
        <v>40</v>
      </c>
      <c r="J54" s="242">
        <v>21695</v>
      </c>
      <c r="K54" s="243">
        <v>803.399496370908</v>
      </c>
      <c r="L54" s="242">
        <v>7520</v>
      </c>
      <c r="M54" s="242">
        <v>10448</v>
      </c>
      <c r="N54" s="242">
        <v>2892</v>
      </c>
      <c r="O54" s="242">
        <v>620</v>
      </c>
      <c r="P54" s="242">
        <v>215</v>
      </c>
    </row>
    <row r="55" s="2" customFormat="1" ht="2.25" customHeight="1">
      <c r="B55" s="294"/>
    </row>
    <row r="56" spans="1:16" s="2" customFormat="1" ht="8.25" customHeight="1">
      <c r="A56" s="321" t="s">
        <v>298</v>
      </c>
      <c r="B56" s="320"/>
      <c r="C56" s="322">
        <v>25644</v>
      </c>
      <c r="D56" s="322">
        <v>12576</v>
      </c>
      <c r="E56" s="322">
        <v>7089</v>
      </c>
      <c r="F56" s="322">
        <v>4923</v>
      </c>
      <c r="G56" s="322">
        <v>885</v>
      </c>
      <c r="H56" s="322">
        <v>147</v>
      </c>
      <c r="I56" s="322">
        <v>24</v>
      </c>
      <c r="J56" s="322">
        <v>20305</v>
      </c>
      <c r="K56" s="323">
        <v>791.8031508345032</v>
      </c>
      <c r="L56" s="322">
        <v>7089</v>
      </c>
      <c r="M56" s="322">
        <v>9846</v>
      </c>
      <c r="N56" s="322">
        <v>2655</v>
      </c>
      <c r="O56" s="322">
        <v>588</v>
      </c>
      <c r="P56" s="322">
        <v>127</v>
      </c>
    </row>
    <row r="57" s="2" customFormat="1" ht="2.25" customHeight="1"/>
    <row r="58" s="4" customFormat="1" ht="8.25" customHeight="1">
      <c r="U58" s="46"/>
    </row>
    <row r="59" s="4" customFormat="1" ht="2.25" customHeight="1">
      <c r="U59" s="46"/>
    </row>
    <row r="60" s="4" customFormat="1" ht="8.25" customHeight="1">
      <c r="U60" s="46"/>
    </row>
    <row r="61" spans="1:21" s="4" customFormat="1" ht="2.25" customHeight="1">
      <c r="A61" s="122"/>
      <c r="B61" s="3"/>
      <c r="C61" s="58"/>
      <c r="D61" s="67"/>
      <c r="E61" s="57"/>
      <c r="F61" s="57"/>
      <c r="G61" s="57"/>
      <c r="H61" s="57"/>
      <c r="I61" s="57"/>
      <c r="J61" s="124"/>
      <c r="K61" s="57"/>
      <c r="L61" s="57"/>
      <c r="M61" s="57"/>
      <c r="N61" s="57"/>
      <c r="O61" s="57"/>
      <c r="P61" s="57"/>
      <c r="U61" s="46"/>
    </row>
    <row r="62" spans="1:21" s="4" customFormat="1" ht="9" customHeight="1">
      <c r="A62" s="122"/>
      <c r="B62" s="3"/>
      <c r="C62" s="58"/>
      <c r="D62" s="67"/>
      <c r="E62" s="57"/>
      <c r="F62" s="57"/>
      <c r="G62" s="57"/>
      <c r="H62" s="57"/>
      <c r="I62" s="57"/>
      <c r="J62" s="124"/>
      <c r="K62" s="57"/>
      <c r="L62" s="57"/>
      <c r="M62" s="57"/>
      <c r="N62" s="57"/>
      <c r="O62" s="57"/>
      <c r="P62" s="57"/>
      <c r="U62" s="46"/>
    </row>
    <row r="63" spans="1:16" s="4" customFormat="1" ht="14.25" customHeight="1">
      <c r="A63" s="489" t="s">
        <v>115</v>
      </c>
      <c r="B63" s="489"/>
      <c r="C63" s="489"/>
      <c r="D63" s="489"/>
      <c r="E63" s="489"/>
      <c r="F63" s="489"/>
      <c r="G63" s="489"/>
      <c r="H63" s="489"/>
      <c r="I63" s="489"/>
      <c r="J63" s="489"/>
      <c r="K63" s="489"/>
      <c r="L63" s="489"/>
      <c r="M63" s="489"/>
      <c r="N63" s="489"/>
      <c r="O63" s="489"/>
      <c r="P63" s="489"/>
    </row>
    <row r="64" s="4" customFormat="1" ht="3.75" customHeight="1"/>
    <row r="65" spans="1:16" s="4" customFormat="1" ht="10.5" customHeight="1">
      <c r="A65" s="500" t="s">
        <v>19</v>
      </c>
      <c r="B65" s="501"/>
      <c r="C65" s="508" t="s">
        <v>312</v>
      </c>
      <c r="D65" s="510"/>
      <c r="E65" s="497" t="s">
        <v>116</v>
      </c>
      <c r="F65" s="498"/>
      <c r="G65" s="498"/>
      <c r="H65" s="498"/>
      <c r="I65" s="498"/>
      <c r="J65" s="498"/>
      <c r="K65" s="498"/>
      <c r="L65" s="498"/>
      <c r="M65" s="498"/>
      <c r="N65" s="498"/>
      <c r="O65" s="498"/>
      <c r="P65" s="498"/>
    </row>
    <row r="66" spans="1:16" s="4" customFormat="1" ht="10.5" customHeight="1">
      <c r="A66" s="503"/>
      <c r="B66" s="504"/>
      <c r="C66" s="525"/>
      <c r="D66" s="526"/>
      <c r="E66" s="499" t="s">
        <v>117</v>
      </c>
      <c r="F66" s="501"/>
      <c r="G66" s="508" t="s">
        <v>118</v>
      </c>
      <c r="H66" s="510"/>
      <c r="I66" s="508" t="s">
        <v>119</v>
      </c>
      <c r="J66" s="510"/>
      <c r="K66" s="508" t="s">
        <v>120</v>
      </c>
      <c r="L66" s="510"/>
      <c r="M66" s="508" t="s">
        <v>121</v>
      </c>
      <c r="N66" s="510"/>
      <c r="O66" s="499" t="s">
        <v>122</v>
      </c>
      <c r="P66" s="500"/>
    </row>
    <row r="67" spans="1:16" s="4" customFormat="1" ht="10.5" customHeight="1">
      <c r="A67" s="503"/>
      <c r="B67" s="504"/>
      <c r="C67" s="511"/>
      <c r="D67" s="513"/>
      <c r="E67" s="505"/>
      <c r="F67" s="507"/>
      <c r="G67" s="511"/>
      <c r="H67" s="513"/>
      <c r="I67" s="511"/>
      <c r="J67" s="513"/>
      <c r="K67" s="511"/>
      <c r="L67" s="513"/>
      <c r="M67" s="511"/>
      <c r="N67" s="513"/>
      <c r="O67" s="505"/>
      <c r="P67" s="506"/>
    </row>
    <row r="68" spans="1:16" s="4" customFormat="1" ht="10.5" customHeight="1">
      <c r="A68" s="506"/>
      <c r="B68" s="507"/>
      <c r="C68" s="8" t="s">
        <v>28</v>
      </c>
      <c r="D68" s="8" t="s">
        <v>27</v>
      </c>
      <c r="E68" s="8" t="s">
        <v>28</v>
      </c>
      <c r="F68" s="8" t="s">
        <v>27</v>
      </c>
      <c r="G68" s="8" t="s">
        <v>28</v>
      </c>
      <c r="H68" s="8" t="s">
        <v>27</v>
      </c>
      <c r="I68" s="8" t="s">
        <v>28</v>
      </c>
      <c r="J68" s="8" t="s">
        <v>27</v>
      </c>
      <c r="K68" s="8" t="s">
        <v>28</v>
      </c>
      <c r="L68" s="8" t="s">
        <v>27</v>
      </c>
      <c r="M68" s="8" t="s">
        <v>28</v>
      </c>
      <c r="N68" s="8" t="s">
        <v>27</v>
      </c>
      <c r="O68" s="8" t="s">
        <v>28</v>
      </c>
      <c r="P68" s="126" t="s">
        <v>27</v>
      </c>
    </row>
    <row r="69" spans="2:10" s="4" customFormat="1" ht="6" customHeight="1">
      <c r="B69" s="13"/>
      <c r="C69" s="18"/>
      <c r="E69" s="18"/>
      <c r="J69" s="127"/>
    </row>
    <row r="70" spans="1:16" s="4" customFormat="1" ht="9" customHeight="1">
      <c r="A70" s="43" t="s">
        <v>34</v>
      </c>
      <c r="B70" s="13"/>
      <c r="C70" s="18">
        <f>(E70+G70+I70+K70+M70+O70)</f>
        <v>13311</v>
      </c>
      <c r="D70" s="128">
        <v>100</v>
      </c>
      <c r="E70" s="18">
        <v>2726</v>
      </c>
      <c r="F70" s="26">
        <f>(E70*100/C70)</f>
        <v>20.47930283224401</v>
      </c>
      <c r="G70" s="18">
        <v>4044</v>
      </c>
      <c r="H70" s="26">
        <f>(G70*100/C70)</f>
        <v>30.38088798737886</v>
      </c>
      <c r="I70" s="18">
        <v>3146</v>
      </c>
      <c r="J70" s="26">
        <f>(I70*100/C70)</f>
        <v>23.634587934790776</v>
      </c>
      <c r="K70" s="18">
        <v>1714</v>
      </c>
      <c r="L70" s="26">
        <f>(K70*100/C70)</f>
        <v>12.876568251821801</v>
      </c>
      <c r="M70" s="18">
        <v>909</v>
      </c>
      <c r="N70" s="26">
        <f>(M70*100/C70)</f>
        <v>6.8289384719405</v>
      </c>
      <c r="O70" s="18">
        <v>772</v>
      </c>
      <c r="P70" s="26">
        <f>(O70*100/C70)</f>
        <v>5.799714521824055</v>
      </c>
    </row>
    <row r="71" spans="1:16" s="4" customFormat="1" ht="3" customHeight="1">
      <c r="A71" s="43"/>
      <c r="B71" s="13"/>
      <c r="C71" s="18"/>
      <c r="D71" s="128"/>
      <c r="E71" s="18"/>
      <c r="F71" s="26"/>
      <c r="G71" s="18"/>
      <c r="H71" s="26"/>
      <c r="I71" s="18"/>
      <c r="J71" s="26"/>
      <c r="K71" s="18"/>
      <c r="L71" s="26"/>
      <c r="M71" s="18"/>
      <c r="N71" s="26"/>
      <c r="O71" s="18"/>
      <c r="P71" s="26"/>
    </row>
    <row r="72" spans="1:16" s="4" customFormat="1" ht="9" customHeight="1">
      <c r="A72" s="43" t="s">
        <v>35</v>
      </c>
      <c r="B72" s="13"/>
      <c r="C72" s="18">
        <f>(E72+G72+I72+K72+M72+O72)</f>
        <v>6944</v>
      </c>
      <c r="D72" s="128">
        <v>100</v>
      </c>
      <c r="E72" s="18">
        <v>2041</v>
      </c>
      <c r="F72" s="26">
        <f>(E72*100/C72)</f>
        <v>29.392281105990783</v>
      </c>
      <c r="G72" s="18">
        <v>2022</v>
      </c>
      <c r="H72" s="26">
        <f>(G72*100/C72)</f>
        <v>29.118663594470046</v>
      </c>
      <c r="I72" s="18">
        <v>1271</v>
      </c>
      <c r="J72" s="26">
        <f>(I72*100/C72)</f>
        <v>18.303571428571427</v>
      </c>
      <c r="K72" s="18">
        <v>626</v>
      </c>
      <c r="L72" s="26">
        <f>(K72*100/C72)</f>
        <v>9.014976958525345</v>
      </c>
      <c r="M72" s="18">
        <v>554</v>
      </c>
      <c r="N72" s="26">
        <f>(M72*100/C72)</f>
        <v>7.978110599078341</v>
      </c>
      <c r="O72" s="18">
        <v>430</v>
      </c>
      <c r="P72" s="26">
        <f>(O72*100/C72)</f>
        <v>6.192396313364055</v>
      </c>
    </row>
    <row r="73" spans="1:16" s="4" customFormat="1" ht="3" customHeight="1">
      <c r="A73" s="43"/>
      <c r="B73" s="13"/>
      <c r="C73" s="18"/>
      <c r="D73" s="128"/>
      <c r="E73" s="18"/>
      <c r="F73" s="26"/>
      <c r="G73" s="18"/>
      <c r="H73" s="26"/>
      <c r="I73" s="18"/>
      <c r="J73" s="26"/>
      <c r="K73" s="18"/>
      <c r="L73" s="26"/>
      <c r="M73" s="18"/>
      <c r="N73" s="26"/>
      <c r="O73" s="18"/>
      <c r="P73" s="26"/>
    </row>
    <row r="74" spans="1:16" s="4" customFormat="1" ht="9" customHeight="1">
      <c r="A74" s="43" t="s">
        <v>36</v>
      </c>
      <c r="B74" s="13"/>
      <c r="C74" s="18">
        <f>(E74+G74+I74+K74+M74+O74)</f>
        <v>11464</v>
      </c>
      <c r="D74" s="128">
        <v>100</v>
      </c>
      <c r="E74" s="18">
        <v>3584</v>
      </c>
      <c r="F74" s="26">
        <f>(E74*100/C74)</f>
        <v>31.263084438241453</v>
      </c>
      <c r="G74" s="18">
        <v>3551</v>
      </c>
      <c r="H74" s="26">
        <f>(G74*100/C74)</f>
        <v>30.97522679692952</v>
      </c>
      <c r="I74" s="18">
        <v>1939</v>
      </c>
      <c r="J74" s="26">
        <f>(I74*100/C74)</f>
        <v>16.913817166782973</v>
      </c>
      <c r="K74" s="18">
        <v>1051</v>
      </c>
      <c r="L74" s="26">
        <f>(K74*100/C74)</f>
        <v>9.167829727843685</v>
      </c>
      <c r="M74" s="18">
        <v>723</v>
      </c>
      <c r="N74" s="26">
        <f>(M74*100/C74)</f>
        <v>6.306699232379623</v>
      </c>
      <c r="O74" s="18">
        <v>616</v>
      </c>
      <c r="P74" s="26">
        <f>(O74*100/C74)</f>
        <v>5.373342637822749</v>
      </c>
    </row>
    <row r="75" spans="1:16" s="4" customFormat="1" ht="3" customHeight="1">
      <c r="A75" s="43"/>
      <c r="B75" s="13"/>
      <c r="C75" s="18"/>
      <c r="D75" s="128"/>
      <c r="E75" s="18"/>
      <c r="F75" s="26"/>
      <c r="G75" s="18"/>
      <c r="H75" s="26"/>
      <c r="I75" s="18"/>
      <c r="J75" s="26"/>
      <c r="K75" s="18"/>
      <c r="L75" s="26"/>
      <c r="M75" s="18"/>
      <c r="N75" s="26"/>
      <c r="O75" s="18"/>
      <c r="P75" s="26"/>
    </row>
    <row r="76" spans="1:16" s="4" customFormat="1" ht="9" customHeight="1">
      <c r="A76" s="43" t="s">
        <v>37</v>
      </c>
      <c r="B76" s="13"/>
      <c r="C76" s="18">
        <f>(E76+G76+I76+K76+M76+O76)</f>
        <v>16527</v>
      </c>
      <c r="D76" s="128">
        <v>100</v>
      </c>
      <c r="E76" s="18">
        <v>4576</v>
      </c>
      <c r="F76" s="26">
        <f>(E76*100/C76)</f>
        <v>27.688025654988806</v>
      </c>
      <c r="G76" s="18">
        <v>5096</v>
      </c>
      <c r="H76" s="26">
        <f>(G76*100/C76)</f>
        <v>30.83439220669208</v>
      </c>
      <c r="I76" s="18">
        <v>3198</v>
      </c>
      <c r="J76" s="26">
        <f>(I76*100/C76)</f>
        <v>19.35015429297513</v>
      </c>
      <c r="K76" s="18">
        <v>1842</v>
      </c>
      <c r="L76" s="26">
        <f>(K76*100/C76)</f>
        <v>11.145398438918134</v>
      </c>
      <c r="M76" s="18">
        <v>887</v>
      </c>
      <c r="N76" s="26">
        <f>(M76*100/C76)</f>
        <v>5.36697525261693</v>
      </c>
      <c r="O76" s="18">
        <v>928</v>
      </c>
      <c r="P76" s="26">
        <f>(O76*100/C76)</f>
        <v>5.615054153808919</v>
      </c>
    </row>
    <row r="77" spans="1:16" s="4" customFormat="1" ht="3" customHeight="1">
      <c r="A77" s="43"/>
      <c r="B77" s="13"/>
      <c r="C77" s="18"/>
      <c r="D77" s="128"/>
      <c r="E77" s="18"/>
      <c r="F77" s="26"/>
      <c r="G77" s="18"/>
      <c r="H77" s="26"/>
      <c r="I77" s="18"/>
      <c r="J77" s="26"/>
      <c r="K77" s="18"/>
      <c r="L77" s="26"/>
      <c r="M77" s="18"/>
      <c r="N77" s="26"/>
      <c r="O77" s="18"/>
      <c r="P77" s="26"/>
    </row>
    <row r="78" spans="1:16" s="4" customFormat="1" ht="9" customHeight="1">
      <c r="A78" s="43" t="s">
        <v>38</v>
      </c>
      <c r="B78" s="13"/>
      <c r="C78" s="18">
        <f>(E78+G78+I78+K78+M78+O78)</f>
        <v>13408</v>
      </c>
      <c r="D78" s="128">
        <v>100</v>
      </c>
      <c r="E78" s="18">
        <v>2533</v>
      </c>
      <c r="F78" s="26">
        <f>(E78*100/C78)</f>
        <v>18.89170644391408</v>
      </c>
      <c r="G78" s="18">
        <v>4143</v>
      </c>
      <c r="H78" s="26">
        <f>(G78*100/C78)</f>
        <v>30.899463007159905</v>
      </c>
      <c r="I78" s="18">
        <v>2842</v>
      </c>
      <c r="J78" s="26">
        <f>(I78*100/C78)</f>
        <v>21.196300715990454</v>
      </c>
      <c r="K78" s="18">
        <v>1894</v>
      </c>
      <c r="L78" s="26">
        <f>(K78*100/C78)</f>
        <v>14.125894988066825</v>
      </c>
      <c r="M78" s="18">
        <v>1102</v>
      </c>
      <c r="N78" s="26">
        <f>(M78*100/C78)</f>
        <v>8.218973747016706</v>
      </c>
      <c r="O78" s="18">
        <v>894</v>
      </c>
      <c r="P78" s="26">
        <f>(O78*100/C78)</f>
        <v>6.6676610978520285</v>
      </c>
    </row>
    <row r="79" spans="1:16" s="4" customFormat="1" ht="3" customHeight="1">
      <c r="A79" s="43"/>
      <c r="B79" s="13"/>
      <c r="C79" s="18"/>
      <c r="D79" s="128"/>
      <c r="E79" s="18"/>
      <c r="F79" s="26"/>
      <c r="G79" s="18"/>
      <c r="H79" s="26"/>
      <c r="I79" s="18"/>
      <c r="J79" s="26"/>
      <c r="K79" s="18"/>
      <c r="L79" s="26"/>
      <c r="M79" s="18"/>
      <c r="N79" s="26"/>
      <c r="O79" s="18"/>
      <c r="P79" s="26"/>
    </row>
    <row r="80" spans="1:16" s="4" customFormat="1" ht="9" customHeight="1">
      <c r="A80" s="119" t="s">
        <v>39</v>
      </c>
      <c r="B80" s="13"/>
      <c r="C80" s="18">
        <f>(E80+G80+I80+K80+M80+O80)</f>
        <v>19252</v>
      </c>
      <c r="D80" s="128">
        <v>100</v>
      </c>
      <c r="E80" s="18">
        <v>3625</v>
      </c>
      <c r="F80" s="26">
        <f>(E80*100/C80)</f>
        <v>18.829212549345524</v>
      </c>
      <c r="G80" s="18">
        <v>5467</v>
      </c>
      <c r="H80" s="26">
        <f>(G80*100/C80)</f>
        <v>28.397049657178474</v>
      </c>
      <c r="I80" s="18">
        <v>3659</v>
      </c>
      <c r="J80" s="26">
        <f>(I80*100/C80)</f>
        <v>19.005817577394556</v>
      </c>
      <c r="K80" s="18">
        <v>2884</v>
      </c>
      <c r="L80" s="26">
        <f>(K80*100/C80)</f>
        <v>14.980261790982755</v>
      </c>
      <c r="M80" s="18">
        <v>2147</v>
      </c>
      <c r="N80" s="26">
        <f>(M80*100/C80)</f>
        <v>11.152088094743403</v>
      </c>
      <c r="O80" s="18">
        <v>1470</v>
      </c>
      <c r="P80" s="26">
        <f>(O80*100/C80)</f>
        <v>7.6355703303552875</v>
      </c>
    </row>
    <row r="81" spans="1:16" s="4" customFormat="1" ht="3" customHeight="1">
      <c r="A81" s="119"/>
      <c r="B81" s="13"/>
      <c r="C81" s="18"/>
      <c r="D81" s="128"/>
      <c r="E81" s="18"/>
      <c r="F81" s="26"/>
      <c r="G81" s="18"/>
      <c r="H81" s="26"/>
      <c r="I81" s="18"/>
      <c r="J81" s="26"/>
      <c r="K81" s="18"/>
      <c r="L81" s="26"/>
      <c r="M81" s="18"/>
      <c r="N81" s="26"/>
      <c r="O81" s="18"/>
      <c r="P81" s="26"/>
    </row>
    <row r="82" spans="1:16" s="4" customFormat="1" ht="9" customHeight="1">
      <c r="A82" s="119" t="s">
        <v>44</v>
      </c>
      <c r="B82" s="13"/>
      <c r="C82" s="18">
        <f>(E82+G82+I82+K82+M82+O82)</f>
        <v>19168</v>
      </c>
      <c r="D82" s="128">
        <v>100</v>
      </c>
      <c r="E82" s="18">
        <v>3981</v>
      </c>
      <c r="F82" s="26">
        <f>(E82*100/C82)</f>
        <v>20.76898998330551</v>
      </c>
      <c r="G82" s="18">
        <v>5458</v>
      </c>
      <c r="H82" s="26">
        <f>(G82*100/C82)</f>
        <v>28.474540901502504</v>
      </c>
      <c r="I82" s="18">
        <v>3292</v>
      </c>
      <c r="J82" s="26">
        <f>(I82*100/C82)</f>
        <v>17.174457429048413</v>
      </c>
      <c r="K82" s="18">
        <v>2430</v>
      </c>
      <c r="L82" s="26">
        <f>(K82*100/C82)</f>
        <v>12.67737896494157</v>
      </c>
      <c r="M82" s="18">
        <v>1955</v>
      </c>
      <c r="N82" s="26">
        <f>(M82*100/C82)</f>
        <v>10.199290484140233</v>
      </c>
      <c r="O82" s="18">
        <v>2052</v>
      </c>
      <c r="P82" s="26">
        <f>(O82*100/C82)</f>
        <v>10.70534223706177</v>
      </c>
    </row>
    <row r="83" spans="1:16" s="4" customFormat="1" ht="3" customHeight="1">
      <c r="A83" s="119"/>
      <c r="B83" s="13"/>
      <c r="C83" s="18"/>
      <c r="D83" s="128"/>
      <c r="E83" s="18"/>
      <c r="F83" s="26"/>
      <c r="G83" s="18"/>
      <c r="H83" s="26"/>
      <c r="I83" s="18"/>
      <c r="J83" s="26"/>
      <c r="K83" s="18"/>
      <c r="L83" s="26"/>
      <c r="M83" s="18"/>
      <c r="N83" s="26"/>
      <c r="O83" s="18"/>
      <c r="P83" s="26"/>
    </row>
    <row r="84" spans="1:16" s="4" customFormat="1" ht="9" customHeight="1">
      <c r="A84" s="119" t="s">
        <v>45</v>
      </c>
      <c r="B84" s="11"/>
      <c r="C84" s="18">
        <f>(E84+G84+I84+K84+M84+O84)</f>
        <v>23434</v>
      </c>
      <c r="D84" s="128">
        <v>100</v>
      </c>
      <c r="E84" s="18">
        <v>4432</v>
      </c>
      <c r="F84" s="26">
        <f>(E84*100/C84)</f>
        <v>18.912690961850302</v>
      </c>
      <c r="G84" s="18">
        <v>7608</v>
      </c>
      <c r="H84" s="26">
        <f>(G84*100/C84)</f>
        <v>32.46564820346505</v>
      </c>
      <c r="I84" s="18">
        <v>4249</v>
      </c>
      <c r="J84" s="26">
        <f>(I84*100/C84)</f>
        <v>18.13177434496885</v>
      </c>
      <c r="K84" s="18">
        <v>2740</v>
      </c>
      <c r="L84" s="26">
        <f>(K84*100/C84)</f>
        <v>11.692412733634889</v>
      </c>
      <c r="M84" s="18">
        <v>1967</v>
      </c>
      <c r="N84" s="26">
        <f>(M84*100/C84)</f>
        <v>8.393786805496287</v>
      </c>
      <c r="O84" s="18">
        <v>2438</v>
      </c>
      <c r="P84" s="26">
        <f>(O84*100/C84)</f>
        <v>10.403686950584621</v>
      </c>
    </row>
    <row r="85" spans="1:16" s="4" customFormat="1" ht="3" customHeight="1">
      <c r="A85" s="119"/>
      <c r="B85" s="11"/>
      <c r="C85" s="18"/>
      <c r="D85" s="128"/>
      <c r="E85" s="18"/>
      <c r="F85" s="26"/>
      <c r="G85" s="18"/>
      <c r="H85" s="26"/>
      <c r="I85" s="18"/>
      <c r="J85" s="26"/>
      <c r="K85" s="18"/>
      <c r="L85" s="26"/>
      <c r="M85" s="18"/>
      <c r="N85" s="26"/>
      <c r="O85" s="18"/>
      <c r="P85" s="26"/>
    </row>
    <row r="86" spans="1:16" s="4" customFormat="1" ht="9" customHeight="1">
      <c r="A86" s="119" t="s">
        <v>46</v>
      </c>
      <c r="B86" s="11"/>
      <c r="C86" s="18">
        <v>24259</v>
      </c>
      <c r="D86" s="128">
        <v>100</v>
      </c>
      <c r="E86" s="18">
        <v>4270</v>
      </c>
      <c r="F86" s="26">
        <v>17.6</v>
      </c>
      <c r="G86" s="18">
        <v>7848</v>
      </c>
      <c r="H86" s="26">
        <v>32.4</v>
      </c>
      <c r="I86" s="18">
        <v>4595</v>
      </c>
      <c r="J86" s="26">
        <v>18.9</v>
      </c>
      <c r="K86" s="18">
        <v>2943</v>
      </c>
      <c r="L86" s="26">
        <v>12.1</v>
      </c>
      <c r="M86" s="18">
        <v>2062</v>
      </c>
      <c r="N86" s="26">
        <v>8.5</v>
      </c>
      <c r="O86" s="18">
        <v>2541</v>
      </c>
      <c r="P86" s="26">
        <v>10.5</v>
      </c>
    </row>
    <row r="87" spans="1:16" s="4" customFormat="1" ht="3" customHeight="1">
      <c r="A87" s="119"/>
      <c r="B87" s="129"/>
      <c r="C87" s="18"/>
      <c r="D87" s="128"/>
      <c r="E87" s="3"/>
      <c r="F87" s="26"/>
      <c r="G87" s="3"/>
      <c r="H87" s="3"/>
      <c r="I87" s="3"/>
      <c r="J87" s="3"/>
      <c r="K87" s="3"/>
      <c r="L87" s="3"/>
      <c r="M87" s="3"/>
      <c r="N87" s="3"/>
      <c r="O87" s="3"/>
      <c r="P87" s="3"/>
    </row>
    <row r="88" spans="1:16" s="4" customFormat="1" ht="9" customHeight="1">
      <c r="A88" s="119" t="s">
        <v>47</v>
      </c>
      <c r="B88" s="11"/>
      <c r="C88" s="18">
        <v>26046</v>
      </c>
      <c r="D88" s="128">
        <v>100</v>
      </c>
      <c r="E88" s="18">
        <v>4235</v>
      </c>
      <c r="F88" s="26">
        <v>16.3</v>
      </c>
      <c r="G88" s="18">
        <v>8555</v>
      </c>
      <c r="H88" s="26">
        <v>32.8</v>
      </c>
      <c r="I88" s="18">
        <v>5088</v>
      </c>
      <c r="J88" s="26">
        <v>19.5</v>
      </c>
      <c r="K88" s="18">
        <v>3257</v>
      </c>
      <c r="L88" s="26">
        <v>12.5</v>
      </c>
      <c r="M88" s="18">
        <v>2177</v>
      </c>
      <c r="N88" s="26">
        <v>8.4</v>
      </c>
      <c r="O88" s="18">
        <v>2734</v>
      </c>
      <c r="P88" s="26">
        <v>10.5</v>
      </c>
    </row>
    <row r="89" spans="1:16" s="4" customFormat="1" ht="3" customHeight="1">
      <c r="A89" s="119"/>
      <c r="B89" s="11"/>
      <c r="C89" s="18"/>
      <c r="D89" s="128"/>
      <c r="E89" s="18"/>
      <c r="F89" s="26"/>
      <c r="G89" s="18"/>
      <c r="H89" s="26"/>
      <c r="I89" s="18"/>
      <c r="J89" s="26"/>
      <c r="K89" s="18"/>
      <c r="L89" s="26"/>
      <c r="M89" s="18"/>
      <c r="N89" s="26"/>
      <c r="O89" s="18"/>
      <c r="P89" s="26"/>
    </row>
    <row r="90" spans="1:16" s="4" customFormat="1" ht="9" customHeight="1">
      <c r="A90" s="119" t="s">
        <v>48</v>
      </c>
      <c r="B90" s="11"/>
      <c r="C90" s="18">
        <v>26553</v>
      </c>
      <c r="D90" s="128">
        <v>100</v>
      </c>
      <c r="E90" s="18">
        <v>4303</v>
      </c>
      <c r="F90" s="26">
        <v>16.2</v>
      </c>
      <c r="G90" s="18">
        <v>8552</v>
      </c>
      <c r="H90" s="26">
        <v>32.2</v>
      </c>
      <c r="I90" s="18">
        <v>5219</v>
      </c>
      <c r="J90" s="26">
        <v>19.7</v>
      </c>
      <c r="K90" s="18">
        <v>3429</v>
      </c>
      <c r="L90" s="26">
        <v>12.9</v>
      </c>
      <c r="M90" s="18">
        <v>2200</v>
      </c>
      <c r="N90" s="26">
        <v>8.3</v>
      </c>
      <c r="O90" s="18">
        <v>2850</v>
      </c>
      <c r="P90" s="26">
        <v>10.7</v>
      </c>
    </row>
    <row r="91" spans="1:16" s="4" customFormat="1" ht="3" customHeight="1">
      <c r="A91" s="119"/>
      <c r="B91" s="11"/>
      <c r="C91" s="18"/>
      <c r="D91" s="128"/>
      <c r="E91" s="18"/>
      <c r="F91" s="26"/>
      <c r="G91" s="18"/>
      <c r="H91" s="26"/>
      <c r="I91" s="18"/>
      <c r="J91" s="26"/>
      <c r="K91" s="18"/>
      <c r="L91" s="26"/>
      <c r="M91" s="18"/>
      <c r="N91" s="26"/>
      <c r="O91" s="18"/>
      <c r="P91" s="26"/>
    </row>
    <row r="92" spans="1:16" s="4" customFormat="1" ht="9" customHeight="1">
      <c r="A92" s="119" t="s">
        <v>49</v>
      </c>
      <c r="B92" s="11"/>
      <c r="C92" s="18">
        <v>25438</v>
      </c>
      <c r="D92" s="128">
        <v>100</v>
      </c>
      <c r="E92" s="18">
        <v>4001</v>
      </c>
      <c r="F92" s="26">
        <v>15.7</v>
      </c>
      <c r="G92" s="18">
        <v>7998</v>
      </c>
      <c r="H92" s="26">
        <v>31.4</v>
      </c>
      <c r="I92" s="18">
        <v>5160</v>
      </c>
      <c r="J92" s="26">
        <v>20.3</v>
      </c>
      <c r="K92" s="18">
        <v>3334</v>
      </c>
      <c r="L92" s="26">
        <v>13.1</v>
      </c>
      <c r="M92" s="18">
        <v>2233</v>
      </c>
      <c r="N92" s="26">
        <v>8.8</v>
      </c>
      <c r="O92" s="18">
        <v>2712</v>
      </c>
      <c r="P92" s="26">
        <v>10.7</v>
      </c>
    </row>
    <row r="93" spans="1:16" s="4" customFormat="1" ht="3" customHeight="1">
      <c r="A93" s="119"/>
      <c r="B93" s="11"/>
      <c r="C93" s="18"/>
      <c r="D93" s="128"/>
      <c r="E93" s="18"/>
      <c r="F93" s="26"/>
      <c r="G93" s="18"/>
      <c r="H93" s="26"/>
      <c r="I93" s="18"/>
      <c r="J93" s="26"/>
      <c r="K93" s="18"/>
      <c r="L93" s="26"/>
      <c r="M93" s="18"/>
      <c r="N93" s="26"/>
      <c r="O93" s="18"/>
      <c r="P93" s="26"/>
    </row>
    <row r="94" spans="1:16" s="4" customFormat="1" ht="9" customHeight="1">
      <c r="A94" s="119" t="s">
        <v>50</v>
      </c>
      <c r="B94" s="11"/>
      <c r="C94" s="18">
        <f>SUM(E94,G94,I94,O94,M94,K94)</f>
        <v>27250</v>
      </c>
      <c r="D94" s="128">
        <f>SUM(F94,H94,J94,L94,N94,P94)</f>
        <v>99.99999999999999</v>
      </c>
      <c r="E94" s="18">
        <v>4086</v>
      </c>
      <c r="F94" s="26">
        <f>(E94*100)/$C$94</f>
        <v>14.994495412844037</v>
      </c>
      <c r="G94" s="18">
        <v>8357</v>
      </c>
      <c r="H94" s="26">
        <f>(G94*100)/$C$94</f>
        <v>30.667889908256882</v>
      </c>
      <c r="I94" s="18">
        <v>5714</v>
      </c>
      <c r="J94" s="26">
        <f>(I94*100)/$C$94</f>
        <v>20.96880733944954</v>
      </c>
      <c r="K94" s="18">
        <v>3584</v>
      </c>
      <c r="L94" s="26">
        <f>(K94*100)/$C$94</f>
        <v>13.152293577981652</v>
      </c>
      <c r="M94" s="18">
        <v>2508</v>
      </c>
      <c r="N94" s="26">
        <f>(M94*100)/$C$94</f>
        <v>9.203669724770641</v>
      </c>
      <c r="O94" s="18">
        <v>3001</v>
      </c>
      <c r="P94" s="26">
        <f>(O94*100)/$C$94</f>
        <v>11.012844036697247</v>
      </c>
    </row>
    <row r="95" spans="1:16" s="4" customFormat="1" ht="3" customHeight="1">
      <c r="A95" s="119"/>
      <c r="B95" s="11"/>
      <c r="C95" s="18"/>
      <c r="D95" s="128"/>
      <c r="E95" s="18"/>
      <c r="F95" s="26"/>
      <c r="G95" s="18"/>
      <c r="H95" s="26"/>
      <c r="I95" s="18"/>
      <c r="J95" s="26"/>
      <c r="K95" s="18"/>
      <c r="L95" s="26"/>
      <c r="M95" s="18"/>
      <c r="N95" s="26"/>
      <c r="O95" s="18"/>
      <c r="P95" s="26"/>
    </row>
    <row r="96" spans="1:16" s="4" customFormat="1" ht="9" customHeight="1">
      <c r="A96" s="119" t="s">
        <v>51</v>
      </c>
      <c r="B96" s="11"/>
      <c r="C96" s="18">
        <f>SUM(E96,G96,I96,O96,M96,K96)</f>
        <v>28347</v>
      </c>
      <c r="D96" s="128">
        <f>SUM(F96,H96,J96,L96,N96,P96)</f>
        <v>100</v>
      </c>
      <c r="E96" s="18">
        <f>6297-1922</f>
        <v>4375</v>
      </c>
      <c r="F96" s="26">
        <f>(E96*100)/$C$96</f>
        <v>15.43373196458179</v>
      </c>
      <c r="G96" s="18">
        <v>8764</v>
      </c>
      <c r="H96" s="26">
        <f>G96*100/C96</f>
        <v>30.91685187145024</v>
      </c>
      <c r="I96" s="18">
        <v>5996</v>
      </c>
      <c r="J96" s="26">
        <f>(I96*100)/$C$96</f>
        <v>21.152150139344553</v>
      </c>
      <c r="K96" s="18">
        <v>3782</v>
      </c>
      <c r="L96" s="26">
        <f>(K96*100)/$C$96</f>
        <v>13.341799837725333</v>
      </c>
      <c r="M96" s="18">
        <v>2517</v>
      </c>
      <c r="N96" s="26">
        <f>(M96*100)/$C$96</f>
        <v>8.879246481109112</v>
      </c>
      <c r="O96" s="18">
        <v>2913</v>
      </c>
      <c r="P96" s="26">
        <f>(O96*100)/$C$96</f>
        <v>10.276219705788973</v>
      </c>
    </row>
    <row r="97" spans="1:4" s="4" customFormat="1" ht="2.25" customHeight="1">
      <c r="A97" s="119"/>
      <c r="B97" s="11"/>
      <c r="C97" s="18"/>
      <c r="D97" s="128"/>
    </row>
    <row r="98" spans="1:16" s="4" customFormat="1" ht="9.75" customHeight="1">
      <c r="A98" s="119" t="s">
        <v>52</v>
      </c>
      <c r="B98" s="11"/>
      <c r="C98" s="18">
        <v>29503</v>
      </c>
      <c r="D98" s="128">
        <f>SUM(F98,H98,J98,L98,N98,P98)</f>
        <v>99.99999999999999</v>
      </c>
      <c r="E98" s="18">
        <v>4387</v>
      </c>
      <c r="F98" s="26">
        <f>(E98*100)/$C$98</f>
        <v>14.869674270413178</v>
      </c>
      <c r="G98" s="18">
        <v>9303</v>
      </c>
      <c r="H98" s="26">
        <f>(G98*100)/$C$98</f>
        <v>31.532386536962342</v>
      </c>
      <c r="I98" s="18">
        <v>6127</v>
      </c>
      <c r="J98" s="26">
        <f>(I98*100)/$C$98</f>
        <v>20.767379588516423</v>
      </c>
      <c r="K98" s="18">
        <v>4109</v>
      </c>
      <c r="L98" s="26">
        <f>(K98*100)/$C$98</f>
        <v>13.92739721384266</v>
      </c>
      <c r="M98" s="18">
        <v>2653</v>
      </c>
      <c r="N98" s="26">
        <f>(M98*100)/$C$98</f>
        <v>8.992305867199946</v>
      </c>
      <c r="O98" s="18">
        <v>2924</v>
      </c>
      <c r="P98" s="26">
        <f>(O98*100)/$C$98</f>
        <v>9.910856523065451</v>
      </c>
    </row>
    <row r="99" spans="1:16" s="4" customFormat="1" ht="2.25" customHeight="1">
      <c r="A99" s="119"/>
      <c r="B99" s="11"/>
      <c r="C99" s="18"/>
      <c r="D99" s="128"/>
      <c r="E99" s="18"/>
      <c r="F99" s="26"/>
      <c r="G99" s="18"/>
      <c r="H99" s="26"/>
      <c r="I99" s="18"/>
      <c r="J99" s="26"/>
      <c r="K99" s="18"/>
      <c r="L99" s="26"/>
      <c r="M99" s="18"/>
      <c r="N99" s="26"/>
      <c r="O99" s="18"/>
      <c r="P99" s="26"/>
    </row>
    <row r="100" spans="1:16" s="4" customFormat="1" ht="9" customHeight="1">
      <c r="A100" s="119" t="s">
        <v>53</v>
      </c>
      <c r="B100" s="13"/>
      <c r="C100" s="29">
        <v>29992</v>
      </c>
      <c r="D100" s="128">
        <v>100</v>
      </c>
      <c r="E100" s="18">
        <v>4425</v>
      </c>
      <c r="F100" s="26">
        <f>(E100*100)/$C$100</f>
        <v>14.753934382502</v>
      </c>
      <c r="G100" s="18">
        <v>9023</v>
      </c>
      <c r="H100" s="26">
        <f>(G100*100)/$C$100</f>
        <v>30.08468925046679</v>
      </c>
      <c r="I100" s="18">
        <v>6143</v>
      </c>
      <c r="J100" s="26">
        <f>(I100*100)/$C$100</f>
        <v>20.48212856761803</v>
      </c>
      <c r="K100" s="18">
        <v>4340</v>
      </c>
      <c r="L100" s="26">
        <f>(K100*100)/$C$100</f>
        <v>14.47052547345959</v>
      </c>
      <c r="M100" s="18">
        <v>2880</v>
      </c>
      <c r="N100" s="26">
        <f>(M100*100)/$C$100</f>
        <v>9.60256068284876</v>
      </c>
      <c r="O100" s="18">
        <v>3178</v>
      </c>
      <c r="P100" s="26">
        <f>(O100*100)/$C$100</f>
        <v>10.59615897572686</v>
      </c>
    </row>
    <row r="101" spans="1:16" s="4" customFormat="1" ht="2.25" customHeight="1">
      <c r="A101" s="119"/>
      <c r="B101" s="11"/>
      <c r="C101" s="29"/>
      <c r="F101" s="26"/>
      <c r="H101" s="26"/>
      <c r="J101" s="26"/>
      <c r="L101" s="26"/>
      <c r="N101" s="26"/>
      <c r="P101" s="26"/>
    </row>
    <row r="102" spans="1:16" s="4" customFormat="1" ht="9" customHeight="1">
      <c r="A102" s="119" t="s">
        <v>54</v>
      </c>
      <c r="B102" s="11"/>
      <c r="C102" s="34">
        <v>29748</v>
      </c>
      <c r="D102" s="128">
        <v>100</v>
      </c>
      <c r="E102" s="18">
        <v>4372</v>
      </c>
      <c r="F102" s="26">
        <f>(E102*100)/$C$102</f>
        <v>14.696786338577382</v>
      </c>
      <c r="G102" s="18">
        <v>8716</v>
      </c>
      <c r="H102" s="26">
        <f>(G102*100)/$C$102</f>
        <v>29.29944870243378</v>
      </c>
      <c r="I102" s="18">
        <v>5926</v>
      </c>
      <c r="J102" s="26">
        <f>(I102*100)/$C$102</f>
        <v>19.92066693559231</v>
      </c>
      <c r="K102" s="18">
        <v>4482</v>
      </c>
      <c r="L102" s="26">
        <f>(K102*100)/$C$102</f>
        <v>15.066559096409843</v>
      </c>
      <c r="M102" s="18">
        <v>2936</v>
      </c>
      <c r="N102" s="26">
        <f>(M102*100)/$C$102</f>
        <v>9.869571063600914</v>
      </c>
      <c r="O102" s="18">
        <v>3316</v>
      </c>
      <c r="P102" s="26">
        <f>(O102*100)/$C$102</f>
        <v>11.146967863385774</v>
      </c>
    </row>
    <row r="103" spans="2:16" s="4" customFormat="1" ht="2.25" customHeight="1">
      <c r="B103" s="11"/>
      <c r="C103" s="34"/>
      <c r="D103" s="128"/>
      <c r="F103" s="26"/>
      <c r="H103" s="26"/>
      <c r="J103" s="26"/>
      <c r="L103" s="26"/>
      <c r="N103" s="26"/>
      <c r="P103" s="26"/>
    </row>
    <row r="104" spans="1:16" s="4" customFormat="1" ht="9" customHeight="1">
      <c r="A104" s="119" t="s">
        <v>55</v>
      </c>
      <c r="B104" s="11"/>
      <c r="C104" s="34">
        <v>28417</v>
      </c>
      <c r="D104" s="128">
        <v>100</v>
      </c>
      <c r="E104" s="34">
        <v>3874</v>
      </c>
      <c r="F104" s="26">
        <f>(E104*100)/C104</f>
        <v>13.632684660590492</v>
      </c>
      <c r="G104" s="34">
        <v>8341</v>
      </c>
      <c r="H104" s="26">
        <f>(G104*100)/C104</f>
        <v>29.35214836189605</v>
      </c>
      <c r="I104" s="34">
        <v>5565</v>
      </c>
      <c r="J104" s="26">
        <f>(I104*100)/C104</f>
        <v>19.583347995917936</v>
      </c>
      <c r="K104" s="34">
        <v>4305</v>
      </c>
      <c r="L104" s="26">
        <f>(K104*100)/C104</f>
        <v>15.149382411936516</v>
      </c>
      <c r="M104" s="34">
        <v>2971</v>
      </c>
      <c r="N104" s="26">
        <f>(M104*100)/C104</f>
        <v>10.455009325403807</v>
      </c>
      <c r="O104" s="34">
        <v>3361</v>
      </c>
      <c r="P104" s="26">
        <f>(O104*100)/C104</f>
        <v>11.8274272442552</v>
      </c>
    </row>
    <row r="105" spans="2:16" s="4" customFormat="1" ht="2.25" customHeight="1">
      <c r="B105" s="11"/>
      <c r="C105" s="34"/>
      <c r="D105" s="128"/>
      <c r="F105" s="26"/>
      <c r="H105" s="26"/>
      <c r="J105" s="26"/>
      <c r="L105" s="26"/>
      <c r="N105" s="26"/>
      <c r="P105" s="26"/>
    </row>
    <row r="106" spans="1:16" s="4" customFormat="1" ht="10.5" customHeight="1">
      <c r="A106" s="122" t="s">
        <v>56</v>
      </c>
      <c r="B106" s="11"/>
      <c r="C106" s="34">
        <v>27259</v>
      </c>
      <c r="D106" s="128">
        <v>100</v>
      </c>
      <c r="E106" s="34">
        <v>3693</v>
      </c>
      <c r="F106" s="26">
        <f>(E106*100)/C106</f>
        <v>13.547819068931362</v>
      </c>
      <c r="G106" s="34">
        <v>7689</v>
      </c>
      <c r="H106" s="26">
        <f>(G106*100)/C106</f>
        <v>28.207197622803477</v>
      </c>
      <c r="I106" s="34">
        <v>5407</v>
      </c>
      <c r="J106" s="26">
        <f>(I106*100)/C106</f>
        <v>19.83565061080744</v>
      </c>
      <c r="K106" s="34">
        <v>4285</v>
      </c>
      <c r="L106" s="26">
        <f>(K106*100)/C106</f>
        <v>15.719578854690194</v>
      </c>
      <c r="M106" s="34">
        <v>2837</v>
      </c>
      <c r="N106" s="26">
        <f>(M106*100)/C106</f>
        <v>10.407571811144942</v>
      </c>
      <c r="O106" s="34">
        <v>3348</v>
      </c>
      <c r="P106" s="26">
        <f>(O106*100)/C106</f>
        <v>12.282182031622582</v>
      </c>
    </row>
    <row r="107" spans="1:16" s="4" customFormat="1" ht="2.25" customHeight="1">
      <c r="A107" s="122"/>
      <c r="B107" s="11"/>
      <c r="C107" s="34"/>
      <c r="D107" s="128"/>
      <c r="E107" s="34"/>
      <c r="F107" s="26"/>
      <c r="G107" s="34"/>
      <c r="H107" s="26"/>
      <c r="I107" s="34"/>
      <c r="J107" s="26"/>
      <c r="K107" s="34"/>
      <c r="L107" s="26"/>
      <c r="M107" s="34"/>
      <c r="N107" s="26"/>
      <c r="O107" s="34"/>
      <c r="P107" s="26"/>
    </row>
    <row r="108" spans="1:16" s="4" customFormat="1" ht="9" customHeight="1">
      <c r="A108" s="130" t="s">
        <v>57</v>
      </c>
      <c r="B108" s="11"/>
      <c r="C108" s="34">
        <v>27154</v>
      </c>
      <c r="D108" s="128">
        <v>100</v>
      </c>
      <c r="E108" s="34">
        <v>3418</v>
      </c>
      <c r="F108" s="26">
        <f>(E108*100)/C108</f>
        <v>12.587464093687855</v>
      </c>
      <c r="G108" s="34">
        <v>7770</v>
      </c>
      <c r="H108" s="26">
        <f>(G108*100)/C108</f>
        <v>28.614568755984386</v>
      </c>
      <c r="I108" s="34">
        <v>5274</v>
      </c>
      <c r="J108" s="26">
        <f>(I108*100)/C108</f>
        <v>19.42255284672608</v>
      </c>
      <c r="K108" s="34">
        <v>4322</v>
      </c>
      <c r="L108" s="26">
        <f>(K108*100)/C108</f>
        <v>15.916623701848716</v>
      </c>
      <c r="M108" s="34">
        <v>2916</v>
      </c>
      <c r="N108" s="26">
        <f>(M108*100)/C108</f>
        <v>10.73874935552773</v>
      </c>
      <c r="O108" s="34">
        <v>3454</v>
      </c>
      <c r="P108" s="26">
        <f>(O108*100)/C108</f>
        <v>12.720041246225234</v>
      </c>
    </row>
    <row r="109" spans="1:16" s="4" customFormat="1" ht="2.25" customHeight="1">
      <c r="A109" s="130"/>
      <c r="B109" s="11"/>
      <c r="C109" s="34"/>
      <c r="D109" s="128"/>
      <c r="E109" s="34"/>
      <c r="F109" s="26"/>
      <c r="G109" s="34"/>
      <c r="H109" s="26"/>
      <c r="I109" s="34"/>
      <c r="J109" s="26"/>
      <c r="K109" s="34"/>
      <c r="L109" s="26"/>
      <c r="M109" s="34"/>
      <c r="N109" s="26"/>
      <c r="O109" s="34"/>
      <c r="P109" s="26"/>
    </row>
    <row r="110" spans="1:16" s="4" customFormat="1" ht="9" customHeight="1">
      <c r="A110" s="130" t="s">
        <v>58</v>
      </c>
      <c r="B110" s="11"/>
      <c r="C110" s="36">
        <v>27566</v>
      </c>
      <c r="D110" s="132">
        <v>100</v>
      </c>
      <c r="E110" s="36">
        <v>3499</v>
      </c>
      <c r="F110" s="133">
        <v>12.7</v>
      </c>
      <c r="G110" s="36">
        <v>7603</v>
      </c>
      <c r="H110" s="133">
        <v>27.6</v>
      </c>
      <c r="I110" s="36">
        <v>5354</v>
      </c>
      <c r="J110" s="133">
        <v>19.4</v>
      </c>
      <c r="K110" s="36">
        <v>4326</v>
      </c>
      <c r="L110" s="133">
        <v>15.7</v>
      </c>
      <c r="M110" s="36">
        <v>3061</v>
      </c>
      <c r="N110" s="133">
        <v>11.1</v>
      </c>
      <c r="O110" s="36">
        <v>3723</v>
      </c>
      <c r="P110" s="133">
        <v>13.5</v>
      </c>
    </row>
    <row r="111" spans="1:2" s="4" customFormat="1" ht="2.25" customHeight="1">
      <c r="A111" s="130"/>
      <c r="B111" s="13"/>
    </row>
    <row r="112" spans="1:16" s="4" customFormat="1" ht="9" customHeight="1">
      <c r="A112" s="123" t="s">
        <v>75</v>
      </c>
      <c r="B112" s="11"/>
      <c r="C112" s="36">
        <v>25427</v>
      </c>
      <c r="D112" s="132">
        <v>100</v>
      </c>
      <c r="E112" s="36">
        <v>3182</v>
      </c>
      <c r="F112" s="133">
        <v>12.51425649899713</v>
      </c>
      <c r="G112" s="36">
        <v>6571</v>
      </c>
      <c r="H112" s="133">
        <v>25.842608251071695</v>
      </c>
      <c r="I112" s="36">
        <v>5122</v>
      </c>
      <c r="J112" s="133">
        <v>20.143941479529634</v>
      </c>
      <c r="K112" s="36">
        <v>3965</v>
      </c>
      <c r="L112" s="133">
        <v>15.593660282377002</v>
      </c>
      <c r="M112" s="36">
        <v>3067</v>
      </c>
      <c r="N112" s="133">
        <v>12.061981358398553</v>
      </c>
      <c r="O112" s="36">
        <v>3520</v>
      </c>
      <c r="P112" s="133">
        <v>13.843552129625989</v>
      </c>
    </row>
    <row r="113" spans="2:18" s="4" customFormat="1" ht="2.25" customHeight="1">
      <c r="B113" s="11"/>
      <c r="C113" s="58"/>
      <c r="R113" s="10"/>
    </row>
    <row r="114" spans="1:16" s="4" customFormat="1" ht="9" customHeight="1">
      <c r="A114" s="122" t="s">
        <v>60</v>
      </c>
      <c r="B114" s="11"/>
      <c r="C114" s="36">
        <v>26807</v>
      </c>
      <c r="D114" s="132">
        <v>100</v>
      </c>
      <c r="E114" s="36">
        <v>3733</v>
      </c>
      <c r="F114" s="133">
        <v>13.92546722870892</v>
      </c>
      <c r="G114" s="36">
        <v>6864</v>
      </c>
      <c r="H114" s="133">
        <v>25.60525235945835</v>
      </c>
      <c r="I114" s="36">
        <v>5108</v>
      </c>
      <c r="J114" s="133">
        <v>19.05472451225426</v>
      </c>
      <c r="K114" s="36">
        <v>4112</v>
      </c>
      <c r="L114" s="133">
        <v>15.33927705450069</v>
      </c>
      <c r="M114" s="36">
        <v>3126</v>
      </c>
      <c r="N114" s="133">
        <v>11.661133286081993</v>
      </c>
      <c r="O114" s="36">
        <v>3864</v>
      </c>
      <c r="P114" s="133">
        <v>14.414145558995784</v>
      </c>
    </row>
    <row r="115" s="4" customFormat="1" ht="2.25" customHeight="1">
      <c r="B115" s="249"/>
    </row>
    <row r="116" spans="1:17" s="4" customFormat="1" ht="9" customHeight="1">
      <c r="A116" s="245" t="s">
        <v>290</v>
      </c>
      <c r="B116" s="244"/>
      <c r="C116" s="246">
        <v>27004</v>
      </c>
      <c r="D116" s="247">
        <v>100</v>
      </c>
      <c r="E116" s="246">
        <v>3387</v>
      </c>
      <c r="F116" s="248">
        <v>12.542586283513554</v>
      </c>
      <c r="G116" s="246">
        <v>6778</v>
      </c>
      <c r="H116" s="248">
        <v>25.099985187379648</v>
      </c>
      <c r="I116" s="246">
        <v>5287</v>
      </c>
      <c r="J116" s="248">
        <v>19.578580950970228</v>
      </c>
      <c r="K116" s="246">
        <v>4257</v>
      </c>
      <c r="L116" s="248">
        <v>15.764331210191083</v>
      </c>
      <c r="M116" s="246">
        <v>3391</v>
      </c>
      <c r="N116" s="248">
        <v>12.557398903866094</v>
      </c>
      <c r="O116" s="246">
        <v>3904</v>
      </c>
      <c r="P116" s="248">
        <v>14.457117464079396</v>
      </c>
      <c r="Q116" s="131"/>
    </row>
    <row r="117" spans="2:17" s="4" customFormat="1" ht="3" customHeight="1">
      <c r="B117" s="330"/>
      <c r="Q117" s="131"/>
    </row>
    <row r="118" spans="1:17" s="4" customFormat="1" ht="9" customHeight="1">
      <c r="A118" s="326" t="s">
        <v>298</v>
      </c>
      <c r="B118" s="324"/>
      <c r="C118" s="325">
        <v>25644</v>
      </c>
      <c r="D118" s="328">
        <v>100.00000000000001</v>
      </c>
      <c r="E118" s="325">
        <v>3198</v>
      </c>
      <c r="F118" s="329">
        <v>12.470753392606458</v>
      </c>
      <c r="G118" s="325">
        <v>6597</v>
      </c>
      <c r="H118" s="329">
        <v>25.72531586335985</v>
      </c>
      <c r="I118" s="325">
        <v>4856</v>
      </c>
      <c r="J118" s="329">
        <v>18.936203400405553</v>
      </c>
      <c r="K118" s="325">
        <v>3985</v>
      </c>
      <c r="L118" s="329">
        <v>15.539697395102168</v>
      </c>
      <c r="M118" s="327">
        <v>3238</v>
      </c>
      <c r="N118" s="329">
        <v>12.62673529870535</v>
      </c>
      <c r="O118" s="325">
        <v>3770</v>
      </c>
      <c r="P118" s="329">
        <v>14.701294649820621</v>
      </c>
      <c r="Q118" s="131"/>
    </row>
    <row r="119" s="4" customFormat="1" ht="2.25" customHeight="1">
      <c r="Q119" s="131"/>
    </row>
    <row r="120" s="4" customFormat="1" ht="9" customHeight="1">
      <c r="Q120" s="131"/>
    </row>
    <row r="121" s="4" customFormat="1" ht="3" customHeight="1">
      <c r="Q121" s="131"/>
    </row>
    <row r="122" s="4" customFormat="1" ht="9" customHeight="1">
      <c r="Q122" s="131"/>
    </row>
    <row r="123" spans="1:17" s="4" customFormat="1" ht="9" customHeight="1">
      <c r="A123" s="250"/>
      <c r="Q123" s="131"/>
    </row>
    <row r="124" spans="1:17" s="4" customFormat="1" ht="26.25" customHeight="1">
      <c r="A124" s="520" t="s">
        <v>71</v>
      </c>
      <c r="B124" s="520"/>
      <c r="C124" s="520"/>
      <c r="D124" s="520"/>
      <c r="E124" s="520"/>
      <c r="F124" s="520"/>
      <c r="G124" s="520"/>
      <c r="H124" s="520"/>
      <c r="I124" s="520"/>
      <c r="J124" s="520"/>
      <c r="K124" s="520"/>
      <c r="L124" s="520"/>
      <c r="M124" s="520"/>
      <c r="N124" s="520"/>
      <c r="O124" s="520"/>
      <c r="P124" s="520"/>
      <c r="Q124" s="131"/>
    </row>
    <row r="125" s="4" customFormat="1" ht="9" customHeight="1">
      <c r="Q125" s="131"/>
    </row>
    <row r="126" s="4" customFormat="1" ht="9" customHeight="1">
      <c r="Q126" s="131"/>
    </row>
    <row r="127" s="4" customFormat="1" ht="9" customHeight="1">
      <c r="Q127" s="131"/>
    </row>
    <row r="128" s="4" customFormat="1" ht="9" customHeight="1">
      <c r="Q128" s="131"/>
    </row>
    <row r="129" s="4" customFormat="1" ht="9" customHeight="1">
      <c r="Q129" s="131"/>
    </row>
    <row r="130" s="4" customFormat="1" ht="9" customHeight="1">
      <c r="Q130" s="131"/>
    </row>
    <row r="131" s="4" customFormat="1" ht="9" customHeight="1">
      <c r="Q131" s="131"/>
    </row>
    <row r="132" s="4" customFormat="1" ht="9" customHeight="1">
      <c r="Q132" s="131"/>
    </row>
    <row r="133" s="4" customFormat="1" ht="9" customHeight="1">
      <c r="Q133" s="131"/>
    </row>
    <row r="134" s="4" customFormat="1" ht="9" customHeight="1">
      <c r="Q134" s="131"/>
    </row>
    <row r="135" s="4" customFormat="1" ht="9" customHeight="1">
      <c r="Q135" s="131"/>
    </row>
    <row r="136" s="4" customFormat="1" ht="9" customHeight="1">
      <c r="Q136" s="131"/>
    </row>
    <row r="137" s="4" customFormat="1" ht="9" customHeight="1">
      <c r="Q137" s="131"/>
    </row>
    <row r="138" s="4" customFormat="1" ht="9" customHeight="1">
      <c r="Q138" s="131"/>
    </row>
    <row r="139" s="4" customFormat="1" ht="9" customHeight="1">
      <c r="Q139" s="131"/>
    </row>
    <row r="140" s="4" customFormat="1" ht="9" customHeight="1">
      <c r="Q140" s="131"/>
    </row>
    <row r="141" s="4" customFormat="1" ht="9" customHeight="1">
      <c r="Q141" s="131"/>
    </row>
    <row r="142" s="4" customFormat="1" ht="9" customHeight="1">
      <c r="Q142" s="131"/>
    </row>
    <row r="143" s="4" customFormat="1" ht="9" customHeight="1"/>
    <row r="144" s="4" customFormat="1" ht="9" customHeight="1"/>
    <row r="145" s="4" customFormat="1" ht="9" customHeight="1"/>
    <row r="146" s="4" customFormat="1" ht="9" customHeight="1"/>
    <row r="147" s="4" customFormat="1" ht="9" customHeight="1"/>
    <row r="148" s="4" customFormat="1" ht="9" customHeight="1"/>
    <row r="149" s="4" customFormat="1" ht="9" customHeight="1"/>
    <row r="150" s="4" customFormat="1" ht="9" customHeight="1"/>
    <row r="151" s="4" customFormat="1" ht="9" customHeight="1"/>
    <row r="152" s="4" customFormat="1" ht="9" customHeight="1"/>
    <row r="153" s="4" customFormat="1" ht="9" customHeight="1"/>
    <row r="154" s="4" customFormat="1" ht="9" customHeight="1"/>
    <row r="155" s="4" customFormat="1" ht="9" customHeight="1"/>
    <row r="156" s="4" customFormat="1" ht="9" customHeight="1"/>
    <row r="157" s="4" customFormat="1" ht="9" customHeight="1"/>
    <row r="158" s="4" customFormat="1" ht="9" customHeight="1"/>
    <row r="159" s="4" customFormat="1" ht="9" customHeight="1"/>
    <row r="160" s="4" customFormat="1" ht="9" customHeight="1"/>
    <row r="161" s="4" customFormat="1" ht="9" customHeight="1"/>
    <row r="162" s="4" customFormat="1" ht="9" customHeight="1"/>
    <row r="163" s="4" customFormat="1" ht="9" customHeight="1"/>
    <row r="164" s="4" customFormat="1" ht="9" customHeight="1"/>
    <row r="165" s="4" customFormat="1" ht="9" customHeight="1"/>
    <row r="166" s="4" customFormat="1" ht="9" customHeight="1"/>
    <row r="167" s="4" customFormat="1" ht="9" customHeight="1"/>
    <row r="168" s="4" customFormat="1" ht="9" customHeight="1"/>
    <row r="169" s="4" customFormat="1" ht="9" customHeight="1"/>
    <row r="170" s="4" customFormat="1" ht="9" customHeight="1"/>
    <row r="171" s="4" customFormat="1" ht="9" customHeight="1"/>
    <row r="172" s="4" customFormat="1" ht="9" customHeight="1"/>
    <row r="173" s="4" customFormat="1" ht="9" customHeight="1"/>
    <row r="174" s="4" customFormat="1" ht="9" customHeight="1"/>
    <row r="175" s="4" customFormat="1" ht="9" customHeight="1"/>
    <row r="176" s="4" customFormat="1" ht="9" customHeight="1"/>
    <row r="177" s="4" customFormat="1" ht="9" customHeight="1"/>
    <row r="178" spans="1:16" ht="12.75">
      <c r="A178" s="4"/>
      <c r="B178" s="4"/>
      <c r="C178" s="4"/>
      <c r="D178" s="4"/>
      <c r="E178" s="4"/>
      <c r="F178" s="4"/>
      <c r="G178" s="4"/>
      <c r="H178" s="4"/>
      <c r="I178" s="4"/>
      <c r="J178" s="4"/>
      <c r="K178" s="4"/>
      <c r="L178" s="4"/>
      <c r="M178" s="4"/>
      <c r="N178" s="4"/>
      <c r="O178" s="4"/>
      <c r="P178" s="4"/>
    </row>
    <row r="179" ht="12.75">
      <c r="A179" s="4"/>
    </row>
  </sheetData>
  <sheetProtection/>
  <mergeCells count="21">
    <mergeCell ref="A124:P124"/>
    <mergeCell ref="A63:P63"/>
    <mergeCell ref="A65:B68"/>
    <mergeCell ref="C65:D67"/>
    <mergeCell ref="E65:P65"/>
    <mergeCell ref="E66:F67"/>
    <mergeCell ref="G66:H67"/>
    <mergeCell ref="I66:J67"/>
    <mergeCell ref="K66:L67"/>
    <mergeCell ref="M66:N67"/>
    <mergeCell ref="O66:P67"/>
    <mergeCell ref="A3:B6"/>
    <mergeCell ref="C3:I3"/>
    <mergeCell ref="J3:P3"/>
    <mergeCell ref="C4:C6"/>
    <mergeCell ref="D4:I4"/>
    <mergeCell ref="L4:P4"/>
    <mergeCell ref="J5:J6"/>
    <mergeCell ref="K5:K6"/>
    <mergeCell ref="D6:I6"/>
    <mergeCell ref="L6:P6"/>
  </mergeCells>
  <printOptions horizontalCentered="1"/>
  <pageMargins left="0.7874015748031497" right="0.7874015748031497" top="0.5905511811023623" bottom="0.7874015748031497" header="0.5118110236220472" footer="0.3937007874015748"/>
  <pageSetup horizontalDpi="600" verticalDpi="600" orientation="portrait" paperSize="9" scale="95"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AA81"/>
  <sheetViews>
    <sheetView zoomScalePageLayoutView="0" workbookViewId="0" topLeftCell="A1">
      <selection activeCell="A2" sqref="A2"/>
    </sheetView>
  </sheetViews>
  <sheetFormatPr defaultColWidth="8.8515625" defaultRowHeight="12.75"/>
  <cols>
    <col min="1" max="1" width="8.140625" style="161" customWidth="1"/>
    <col min="2" max="2" width="0.42578125" style="161" customWidth="1"/>
    <col min="3" max="3" width="6.57421875" style="161" customWidth="1"/>
    <col min="4" max="4" width="6.7109375" style="161" customWidth="1"/>
    <col min="5" max="5" width="6.28125" style="161" customWidth="1"/>
    <col min="6" max="6" width="4.421875" style="161" customWidth="1"/>
    <col min="7" max="8" width="4.28125" style="161" customWidth="1"/>
    <col min="9" max="9" width="6.7109375" style="161" customWidth="1"/>
    <col min="10" max="11" width="6.28125" style="161" customWidth="1"/>
    <col min="12" max="12" width="5.57421875" style="161" customWidth="1"/>
    <col min="13" max="13" width="5.8515625" style="161" customWidth="1"/>
    <col min="14" max="14" width="5.7109375" style="161" customWidth="1"/>
    <col min="15" max="15" width="4.57421875" style="161" customWidth="1"/>
    <col min="16" max="17" width="4.7109375" style="161" customWidth="1"/>
    <col min="18" max="18" width="3.7109375" style="161" customWidth="1"/>
    <col min="19" max="19" width="34.8515625" style="161" customWidth="1"/>
    <col min="20" max="20" width="0.85546875" style="161" customWidth="1"/>
    <col min="21" max="21" width="11.140625" style="161" customWidth="1"/>
    <col min="22" max="22" width="8.8515625" style="161" customWidth="1"/>
    <col min="23" max="24" width="7.7109375" style="161" customWidth="1"/>
    <col min="25" max="25" width="8.00390625" style="161" customWidth="1"/>
    <col min="26" max="26" width="8.28125" style="161" customWidth="1"/>
    <col min="27" max="16384" width="8.8515625" style="161" customWidth="1"/>
  </cols>
  <sheetData>
    <row r="1" spans="1:18" s="135" customFormat="1" ht="15" customHeight="1">
      <c r="A1" s="587" t="s">
        <v>302</v>
      </c>
      <c r="B1" s="587"/>
      <c r="C1" s="587"/>
      <c r="D1" s="587"/>
      <c r="E1" s="587"/>
      <c r="F1" s="587"/>
      <c r="G1" s="587"/>
      <c r="H1" s="587"/>
      <c r="I1" s="587"/>
      <c r="J1" s="587"/>
      <c r="K1" s="587"/>
      <c r="L1" s="587"/>
      <c r="M1" s="587"/>
      <c r="N1" s="587"/>
      <c r="O1" s="587"/>
      <c r="P1" s="587"/>
      <c r="Q1" s="587"/>
      <c r="R1" s="134"/>
    </row>
    <row r="2" spans="1:18" s="137" customFormat="1" ht="6" customHeight="1">
      <c r="A2" s="136"/>
      <c r="B2" s="136"/>
      <c r="C2" s="136"/>
      <c r="D2" s="136"/>
      <c r="E2" s="136"/>
      <c r="F2" s="136"/>
      <c r="G2" s="136"/>
      <c r="H2" s="136"/>
      <c r="I2" s="136"/>
      <c r="J2" s="136"/>
      <c r="K2" s="136"/>
      <c r="L2" s="136"/>
      <c r="M2" s="136"/>
      <c r="N2" s="136"/>
      <c r="O2" s="136"/>
      <c r="P2" s="136"/>
      <c r="Q2" s="136"/>
      <c r="R2" s="136"/>
    </row>
    <row r="3" spans="1:23" s="140" customFormat="1" ht="12.75" customHeight="1">
      <c r="A3" s="590" t="s">
        <v>123</v>
      </c>
      <c r="B3" s="591"/>
      <c r="C3" s="596" t="s">
        <v>106</v>
      </c>
      <c r="D3" s="597"/>
      <c r="E3" s="597"/>
      <c r="F3" s="597"/>
      <c r="G3" s="597"/>
      <c r="H3" s="597"/>
      <c r="I3" s="597"/>
      <c r="J3" s="597"/>
      <c r="K3" s="597"/>
      <c r="L3" s="597"/>
      <c r="M3" s="597"/>
      <c r="N3" s="597"/>
      <c r="O3" s="597"/>
      <c r="P3" s="597"/>
      <c r="Q3" s="597"/>
      <c r="R3" s="138"/>
      <c r="S3" s="139"/>
      <c r="T3" s="139"/>
      <c r="U3" s="139"/>
      <c r="V3" s="139"/>
      <c r="W3" s="139"/>
    </row>
    <row r="4" spans="1:23" s="140" customFormat="1" ht="12.75" customHeight="1">
      <c r="A4" s="592"/>
      <c r="B4" s="593"/>
      <c r="C4" s="596" t="s">
        <v>21</v>
      </c>
      <c r="D4" s="597"/>
      <c r="E4" s="598"/>
      <c r="F4" s="599" t="s">
        <v>124</v>
      </c>
      <c r="G4" s="597"/>
      <c r="H4" s="597"/>
      <c r="I4" s="597"/>
      <c r="J4" s="597"/>
      <c r="K4" s="597"/>
      <c r="L4" s="597"/>
      <c r="M4" s="597"/>
      <c r="N4" s="597"/>
      <c r="O4" s="597"/>
      <c r="P4" s="597"/>
      <c r="Q4" s="597"/>
      <c r="R4" s="138"/>
      <c r="S4" s="139"/>
      <c r="T4" s="139"/>
      <c r="U4" s="139"/>
      <c r="V4" s="139"/>
      <c r="W4" s="139"/>
    </row>
    <row r="5" spans="1:23" s="140" customFormat="1" ht="12.75" customHeight="1">
      <c r="A5" s="592"/>
      <c r="B5" s="593"/>
      <c r="C5" s="588">
        <v>2010</v>
      </c>
      <c r="D5" s="558">
        <v>2011</v>
      </c>
      <c r="E5" s="601">
        <v>2012</v>
      </c>
      <c r="F5" s="545" t="s">
        <v>125</v>
      </c>
      <c r="G5" s="546"/>
      <c r="H5" s="547"/>
      <c r="I5" s="545" t="s">
        <v>126</v>
      </c>
      <c r="J5" s="546"/>
      <c r="K5" s="547"/>
      <c r="L5" s="545" t="s">
        <v>127</v>
      </c>
      <c r="M5" s="546"/>
      <c r="N5" s="546"/>
      <c r="O5" s="545" t="s">
        <v>128</v>
      </c>
      <c r="P5" s="546"/>
      <c r="Q5" s="546"/>
      <c r="R5" s="138"/>
      <c r="S5" s="139"/>
      <c r="T5" s="139"/>
      <c r="U5" s="139"/>
      <c r="V5" s="139"/>
      <c r="W5" s="139"/>
    </row>
    <row r="6" spans="1:23" s="140" customFormat="1" ht="12.75" customHeight="1">
      <c r="A6" s="594"/>
      <c r="B6" s="595"/>
      <c r="C6" s="589"/>
      <c r="D6" s="600"/>
      <c r="E6" s="600"/>
      <c r="F6" s="251">
        <v>2010</v>
      </c>
      <c r="G6" s="60">
        <v>2011</v>
      </c>
      <c r="H6" s="141">
        <v>2012</v>
      </c>
      <c r="I6" s="252">
        <v>2010</v>
      </c>
      <c r="J6" s="60">
        <v>2011</v>
      </c>
      <c r="K6" s="141">
        <v>2012</v>
      </c>
      <c r="L6" s="253">
        <v>2010</v>
      </c>
      <c r="M6" s="60">
        <v>2011</v>
      </c>
      <c r="N6" s="141">
        <v>2012</v>
      </c>
      <c r="O6" s="254">
        <v>2010</v>
      </c>
      <c r="P6" s="60">
        <v>2011</v>
      </c>
      <c r="Q6" s="142">
        <v>2012</v>
      </c>
      <c r="R6" s="138"/>
      <c r="S6" s="139"/>
      <c r="T6" s="139"/>
      <c r="U6" s="139"/>
      <c r="V6" s="139"/>
      <c r="W6" s="139"/>
    </row>
    <row r="7" spans="1:18" s="140" customFormat="1" ht="6" customHeight="1">
      <c r="A7" s="143"/>
      <c r="B7" s="144"/>
      <c r="C7" s="143"/>
      <c r="D7" s="143"/>
      <c r="E7" s="143"/>
      <c r="F7" s="136"/>
      <c r="G7" s="136"/>
      <c r="H7" s="136"/>
      <c r="I7" s="136"/>
      <c r="J7" s="136"/>
      <c r="K7" s="136"/>
      <c r="L7" s="136"/>
      <c r="M7" s="136"/>
      <c r="N7" s="136"/>
      <c r="O7" s="136"/>
      <c r="P7" s="136"/>
      <c r="Q7" s="136"/>
      <c r="R7" s="136"/>
    </row>
    <row r="8" spans="1:18" s="140" customFormat="1" ht="11.25" customHeight="1">
      <c r="A8" s="145" t="s">
        <v>129</v>
      </c>
      <c r="B8" s="144"/>
      <c r="C8" s="331">
        <v>5</v>
      </c>
      <c r="D8" s="331">
        <v>4</v>
      </c>
      <c r="E8" s="331">
        <v>6</v>
      </c>
      <c r="F8" s="331">
        <v>3</v>
      </c>
      <c r="G8" s="331">
        <v>3</v>
      </c>
      <c r="H8" s="331">
        <v>3</v>
      </c>
      <c r="I8" s="333">
        <v>0</v>
      </c>
      <c r="J8" s="333">
        <v>0</v>
      </c>
      <c r="K8" s="333">
        <v>0</v>
      </c>
      <c r="L8" s="332">
        <v>0</v>
      </c>
      <c r="M8" s="333">
        <v>0</v>
      </c>
      <c r="N8" s="333">
        <v>0</v>
      </c>
      <c r="O8" s="332">
        <v>2</v>
      </c>
      <c r="P8" s="332">
        <v>1</v>
      </c>
      <c r="Q8" s="332">
        <v>3</v>
      </c>
      <c r="R8" s="147"/>
    </row>
    <row r="9" spans="1:18" s="140" customFormat="1" ht="11.25" customHeight="1">
      <c r="A9" s="145" t="s">
        <v>130</v>
      </c>
      <c r="B9" s="144"/>
      <c r="C9" s="331">
        <v>215</v>
      </c>
      <c r="D9" s="331">
        <v>209</v>
      </c>
      <c r="E9" s="331">
        <v>175</v>
      </c>
      <c r="F9" s="331">
        <v>22</v>
      </c>
      <c r="G9" s="331">
        <v>23</v>
      </c>
      <c r="H9" s="331">
        <v>31</v>
      </c>
      <c r="I9" s="331">
        <v>172</v>
      </c>
      <c r="J9" s="333">
        <v>169</v>
      </c>
      <c r="K9" s="333">
        <v>137</v>
      </c>
      <c r="L9" s="332">
        <v>0</v>
      </c>
      <c r="M9" s="333">
        <v>0</v>
      </c>
      <c r="N9" s="333">
        <v>0</v>
      </c>
      <c r="O9" s="332">
        <v>21</v>
      </c>
      <c r="P9" s="332">
        <v>17</v>
      </c>
      <c r="Q9" s="332">
        <v>7</v>
      </c>
      <c r="R9" s="147"/>
    </row>
    <row r="10" spans="1:18" s="140" customFormat="1" ht="11.25" customHeight="1">
      <c r="A10" s="145" t="s">
        <v>131</v>
      </c>
      <c r="B10" s="144"/>
      <c r="C10" s="331">
        <v>862</v>
      </c>
      <c r="D10" s="331">
        <v>819</v>
      </c>
      <c r="E10" s="331">
        <v>851</v>
      </c>
      <c r="F10" s="331">
        <v>19</v>
      </c>
      <c r="G10" s="331">
        <v>19</v>
      </c>
      <c r="H10" s="331">
        <v>22</v>
      </c>
      <c r="I10" s="331">
        <v>820</v>
      </c>
      <c r="J10" s="333">
        <v>779</v>
      </c>
      <c r="K10" s="333">
        <v>814</v>
      </c>
      <c r="L10" s="332">
        <v>0</v>
      </c>
      <c r="M10" s="333">
        <v>0</v>
      </c>
      <c r="N10" s="333">
        <v>0</v>
      </c>
      <c r="O10" s="332">
        <v>23</v>
      </c>
      <c r="P10" s="332">
        <v>21</v>
      </c>
      <c r="Q10" s="332">
        <v>15</v>
      </c>
      <c r="R10" s="147"/>
    </row>
    <row r="11" spans="1:18" s="140" customFormat="1" ht="11.25" customHeight="1">
      <c r="A11" s="145" t="s">
        <v>132</v>
      </c>
      <c r="B11" s="144"/>
      <c r="C11" s="331">
        <v>1291</v>
      </c>
      <c r="D11" s="331">
        <v>1123</v>
      </c>
      <c r="E11" s="331">
        <v>1043</v>
      </c>
      <c r="F11" s="331">
        <v>19</v>
      </c>
      <c r="G11" s="331">
        <v>16</v>
      </c>
      <c r="H11" s="331">
        <v>13</v>
      </c>
      <c r="I11" s="331">
        <v>1247</v>
      </c>
      <c r="J11" s="333">
        <v>1079</v>
      </c>
      <c r="K11" s="333">
        <v>1012</v>
      </c>
      <c r="L11" s="332">
        <v>6</v>
      </c>
      <c r="M11" s="333">
        <v>6</v>
      </c>
      <c r="N11" s="333">
        <v>4</v>
      </c>
      <c r="O11" s="331">
        <v>19</v>
      </c>
      <c r="P11" s="332">
        <v>22</v>
      </c>
      <c r="Q11" s="332">
        <v>14</v>
      </c>
      <c r="R11" s="146"/>
    </row>
    <row r="12" spans="1:18" s="140" customFormat="1" ht="11.25" customHeight="1">
      <c r="A12" s="145" t="s">
        <v>133</v>
      </c>
      <c r="B12" s="144"/>
      <c r="C12" s="331">
        <v>1360</v>
      </c>
      <c r="D12" s="331">
        <v>1232</v>
      </c>
      <c r="E12" s="331">
        <v>1123</v>
      </c>
      <c r="F12" s="331">
        <v>12</v>
      </c>
      <c r="G12" s="331">
        <v>12</v>
      </c>
      <c r="H12" s="331">
        <v>11</v>
      </c>
      <c r="I12" s="331">
        <v>1288</v>
      </c>
      <c r="J12" s="333">
        <v>1175</v>
      </c>
      <c r="K12" s="333">
        <v>1071</v>
      </c>
      <c r="L12" s="332">
        <v>44</v>
      </c>
      <c r="M12" s="333">
        <v>28</v>
      </c>
      <c r="N12" s="333">
        <v>31</v>
      </c>
      <c r="O12" s="331">
        <v>16</v>
      </c>
      <c r="P12" s="332">
        <v>17</v>
      </c>
      <c r="Q12" s="332">
        <v>10</v>
      </c>
      <c r="R12" s="146"/>
    </row>
    <row r="13" spans="1:18" s="140" customFormat="1" ht="11.25" customHeight="1">
      <c r="A13" s="145" t="s">
        <v>134</v>
      </c>
      <c r="B13" s="144"/>
      <c r="C13" s="331">
        <v>1548</v>
      </c>
      <c r="D13" s="331">
        <v>1379</v>
      </c>
      <c r="E13" s="331">
        <v>1347</v>
      </c>
      <c r="F13" s="331">
        <v>13</v>
      </c>
      <c r="G13" s="331">
        <v>7</v>
      </c>
      <c r="H13" s="331">
        <v>8</v>
      </c>
      <c r="I13" s="331">
        <v>1396</v>
      </c>
      <c r="J13" s="333">
        <v>1256</v>
      </c>
      <c r="K13" s="333">
        <v>1239</v>
      </c>
      <c r="L13" s="332">
        <v>112</v>
      </c>
      <c r="M13" s="333">
        <v>90</v>
      </c>
      <c r="N13" s="333">
        <v>80</v>
      </c>
      <c r="O13" s="331">
        <v>27</v>
      </c>
      <c r="P13" s="332">
        <v>26</v>
      </c>
      <c r="Q13" s="332">
        <v>20</v>
      </c>
      <c r="R13" s="146"/>
    </row>
    <row r="14" spans="1:18" s="140" customFormat="1" ht="11.25" customHeight="1">
      <c r="A14" s="145" t="s">
        <v>135</v>
      </c>
      <c r="B14" s="144"/>
      <c r="C14" s="331">
        <v>1421</v>
      </c>
      <c r="D14" s="331">
        <v>1494</v>
      </c>
      <c r="E14" s="331">
        <v>1433</v>
      </c>
      <c r="F14" s="331">
        <v>9</v>
      </c>
      <c r="G14" s="331">
        <v>9</v>
      </c>
      <c r="H14" s="331">
        <v>5</v>
      </c>
      <c r="I14" s="331">
        <v>1244</v>
      </c>
      <c r="J14" s="333">
        <v>1365</v>
      </c>
      <c r="K14" s="333">
        <v>1293</v>
      </c>
      <c r="L14" s="332">
        <v>144</v>
      </c>
      <c r="M14" s="333">
        <v>99</v>
      </c>
      <c r="N14" s="333">
        <v>114</v>
      </c>
      <c r="O14" s="331">
        <v>24</v>
      </c>
      <c r="P14" s="332">
        <v>21</v>
      </c>
      <c r="Q14" s="332">
        <v>21</v>
      </c>
      <c r="R14" s="146"/>
    </row>
    <row r="15" spans="1:18" s="140" customFormat="1" ht="11.25" customHeight="1">
      <c r="A15" s="145" t="s">
        <v>136</v>
      </c>
      <c r="B15" s="144"/>
      <c r="C15" s="331">
        <v>1401</v>
      </c>
      <c r="D15" s="331">
        <v>1375</v>
      </c>
      <c r="E15" s="331">
        <v>1331</v>
      </c>
      <c r="F15" s="331">
        <v>7</v>
      </c>
      <c r="G15" s="331">
        <v>8</v>
      </c>
      <c r="H15" s="331">
        <v>6</v>
      </c>
      <c r="I15" s="331">
        <v>1199</v>
      </c>
      <c r="J15" s="333">
        <v>1198</v>
      </c>
      <c r="K15" s="333">
        <v>1172</v>
      </c>
      <c r="L15" s="332">
        <v>169</v>
      </c>
      <c r="M15" s="333">
        <v>142</v>
      </c>
      <c r="N15" s="333">
        <v>138</v>
      </c>
      <c r="O15" s="331">
        <v>26</v>
      </c>
      <c r="P15" s="332">
        <v>27</v>
      </c>
      <c r="Q15" s="332">
        <v>15</v>
      </c>
      <c r="R15" s="146"/>
    </row>
    <row r="16" spans="1:18" s="140" customFormat="1" ht="11.25" customHeight="1">
      <c r="A16" s="145" t="s">
        <v>137</v>
      </c>
      <c r="B16" s="144"/>
      <c r="C16" s="331">
        <v>1302</v>
      </c>
      <c r="D16" s="331">
        <v>1312</v>
      </c>
      <c r="E16" s="331">
        <v>1310</v>
      </c>
      <c r="F16" s="331">
        <v>9</v>
      </c>
      <c r="G16" s="331">
        <v>8</v>
      </c>
      <c r="H16" s="331">
        <v>3</v>
      </c>
      <c r="I16" s="331">
        <v>1085</v>
      </c>
      <c r="J16" s="333">
        <v>1099</v>
      </c>
      <c r="K16" s="333">
        <v>1122</v>
      </c>
      <c r="L16" s="332">
        <v>189</v>
      </c>
      <c r="M16" s="333">
        <v>189</v>
      </c>
      <c r="N16" s="333">
        <v>174</v>
      </c>
      <c r="O16" s="331">
        <v>19</v>
      </c>
      <c r="P16" s="332">
        <v>16</v>
      </c>
      <c r="Q16" s="332">
        <v>11</v>
      </c>
      <c r="R16" s="146"/>
    </row>
    <row r="17" spans="1:18" s="140" customFormat="1" ht="11.25" customHeight="1">
      <c r="A17" s="145" t="s">
        <v>138</v>
      </c>
      <c r="B17" s="144"/>
      <c r="C17" s="331">
        <v>1192</v>
      </c>
      <c r="D17" s="331">
        <v>1218</v>
      </c>
      <c r="E17" s="331">
        <v>1176</v>
      </c>
      <c r="F17" s="331">
        <v>3</v>
      </c>
      <c r="G17" s="331">
        <v>4</v>
      </c>
      <c r="H17" s="331">
        <v>10</v>
      </c>
      <c r="I17" s="331">
        <v>969</v>
      </c>
      <c r="J17" s="333">
        <v>1015</v>
      </c>
      <c r="K17" s="333">
        <v>973</v>
      </c>
      <c r="L17" s="332">
        <v>194</v>
      </c>
      <c r="M17" s="333">
        <v>178</v>
      </c>
      <c r="N17" s="333">
        <v>181</v>
      </c>
      <c r="O17" s="331">
        <v>26</v>
      </c>
      <c r="P17" s="332">
        <v>21</v>
      </c>
      <c r="Q17" s="332">
        <v>12</v>
      </c>
      <c r="R17" s="146"/>
    </row>
    <row r="18" spans="1:18" s="140" customFormat="1" ht="11.25" customHeight="1">
      <c r="A18" s="145" t="s">
        <v>139</v>
      </c>
      <c r="B18" s="144"/>
      <c r="C18" s="331">
        <v>1161</v>
      </c>
      <c r="D18" s="331">
        <v>1151</v>
      </c>
      <c r="E18" s="331">
        <v>1101</v>
      </c>
      <c r="F18" s="331">
        <v>11</v>
      </c>
      <c r="G18" s="331">
        <v>4</v>
      </c>
      <c r="H18" s="331">
        <v>3</v>
      </c>
      <c r="I18" s="331">
        <v>943</v>
      </c>
      <c r="J18" s="333">
        <v>936</v>
      </c>
      <c r="K18" s="333">
        <v>927</v>
      </c>
      <c r="L18" s="332">
        <v>188</v>
      </c>
      <c r="M18" s="333">
        <v>196</v>
      </c>
      <c r="N18" s="333">
        <v>160</v>
      </c>
      <c r="O18" s="331">
        <v>19</v>
      </c>
      <c r="P18" s="332">
        <v>15</v>
      </c>
      <c r="Q18" s="332">
        <v>11</v>
      </c>
      <c r="R18" s="146"/>
    </row>
    <row r="19" spans="1:18" s="140" customFormat="1" ht="11.25" customHeight="1">
      <c r="A19" s="145" t="s">
        <v>140</v>
      </c>
      <c r="B19" s="144"/>
      <c r="C19" s="331">
        <v>1121</v>
      </c>
      <c r="D19" s="331">
        <v>1175</v>
      </c>
      <c r="E19" s="331">
        <v>978</v>
      </c>
      <c r="F19" s="331">
        <v>2</v>
      </c>
      <c r="G19" s="331">
        <v>2</v>
      </c>
      <c r="H19" s="331">
        <v>3</v>
      </c>
      <c r="I19" s="331">
        <v>908</v>
      </c>
      <c r="J19" s="333">
        <v>962</v>
      </c>
      <c r="K19" s="333">
        <v>807</v>
      </c>
      <c r="L19" s="332">
        <v>191</v>
      </c>
      <c r="M19" s="333">
        <v>193</v>
      </c>
      <c r="N19" s="333">
        <v>155</v>
      </c>
      <c r="O19" s="331">
        <v>20</v>
      </c>
      <c r="P19" s="332">
        <v>18</v>
      </c>
      <c r="Q19" s="332">
        <v>13</v>
      </c>
      <c r="R19" s="146"/>
    </row>
    <row r="20" spans="1:18" s="140" customFormat="1" ht="11.25" customHeight="1">
      <c r="A20" s="145" t="s">
        <v>141</v>
      </c>
      <c r="B20" s="144"/>
      <c r="C20" s="331">
        <v>995</v>
      </c>
      <c r="D20" s="331">
        <v>1070</v>
      </c>
      <c r="E20" s="331">
        <v>986</v>
      </c>
      <c r="F20" s="331">
        <v>4</v>
      </c>
      <c r="G20" s="331">
        <v>6</v>
      </c>
      <c r="H20" s="331">
        <v>8</v>
      </c>
      <c r="I20" s="331">
        <v>793</v>
      </c>
      <c r="J20" s="333">
        <v>857</v>
      </c>
      <c r="K20" s="333">
        <v>809</v>
      </c>
      <c r="L20" s="332">
        <v>182</v>
      </c>
      <c r="M20" s="333">
        <v>193</v>
      </c>
      <c r="N20" s="333">
        <v>164</v>
      </c>
      <c r="O20" s="331">
        <v>16</v>
      </c>
      <c r="P20" s="332">
        <v>14</v>
      </c>
      <c r="Q20" s="332">
        <v>5</v>
      </c>
      <c r="R20" s="146"/>
    </row>
    <row r="21" spans="1:18" s="140" customFormat="1" ht="11.25" customHeight="1">
      <c r="A21" s="145" t="s">
        <v>142</v>
      </c>
      <c r="B21" s="144"/>
      <c r="C21" s="331">
        <v>968</v>
      </c>
      <c r="D21" s="331">
        <v>904</v>
      </c>
      <c r="E21" s="331">
        <v>939</v>
      </c>
      <c r="F21" s="331">
        <v>3</v>
      </c>
      <c r="G21" s="331">
        <v>4</v>
      </c>
      <c r="H21" s="331">
        <v>6</v>
      </c>
      <c r="I21" s="331">
        <v>756</v>
      </c>
      <c r="J21" s="333">
        <v>732</v>
      </c>
      <c r="K21" s="333">
        <v>721</v>
      </c>
      <c r="L21" s="332">
        <v>197</v>
      </c>
      <c r="M21" s="333">
        <v>155</v>
      </c>
      <c r="N21" s="333">
        <v>203</v>
      </c>
      <c r="O21" s="331">
        <v>12</v>
      </c>
      <c r="P21" s="332">
        <v>13</v>
      </c>
      <c r="Q21" s="332">
        <v>9</v>
      </c>
      <c r="R21" s="146"/>
    </row>
    <row r="22" spans="1:18" s="140" customFormat="1" ht="11.25" customHeight="1">
      <c r="A22" s="145" t="s">
        <v>143</v>
      </c>
      <c r="B22" s="144"/>
      <c r="C22" s="331">
        <v>863</v>
      </c>
      <c r="D22" s="331">
        <v>987</v>
      </c>
      <c r="E22" s="331">
        <v>852</v>
      </c>
      <c r="F22" s="331">
        <v>3</v>
      </c>
      <c r="G22" s="331">
        <v>5</v>
      </c>
      <c r="H22" s="333">
        <v>0</v>
      </c>
      <c r="I22" s="331">
        <v>666</v>
      </c>
      <c r="J22" s="333">
        <v>786</v>
      </c>
      <c r="K22" s="333">
        <v>693</v>
      </c>
      <c r="L22" s="332">
        <v>174</v>
      </c>
      <c r="M22" s="333">
        <v>182</v>
      </c>
      <c r="N22" s="333">
        <v>146</v>
      </c>
      <c r="O22" s="331">
        <v>20</v>
      </c>
      <c r="P22" s="332">
        <v>14</v>
      </c>
      <c r="Q22" s="332">
        <v>13</v>
      </c>
      <c r="R22" s="146"/>
    </row>
    <row r="23" spans="1:18" s="140" customFormat="1" ht="11.25" customHeight="1">
      <c r="A23" s="145" t="s">
        <v>144</v>
      </c>
      <c r="B23" s="144"/>
      <c r="C23" s="331">
        <v>914</v>
      </c>
      <c r="D23" s="331">
        <v>933</v>
      </c>
      <c r="E23" s="331">
        <v>857</v>
      </c>
      <c r="F23" s="331">
        <v>6</v>
      </c>
      <c r="G23" s="331">
        <v>4</v>
      </c>
      <c r="H23" s="331">
        <v>3</v>
      </c>
      <c r="I23" s="331">
        <v>734</v>
      </c>
      <c r="J23" s="333">
        <v>719</v>
      </c>
      <c r="K23" s="333">
        <v>678</v>
      </c>
      <c r="L23" s="332">
        <v>159</v>
      </c>
      <c r="M23" s="333">
        <v>194</v>
      </c>
      <c r="N23" s="333">
        <v>162</v>
      </c>
      <c r="O23" s="331">
        <v>15</v>
      </c>
      <c r="P23" s="332">
        <v>16</v>
      </c>
      <c r="Q23" s="332">
        <v>14</v>
      </c>
      <c r="R23" s="146"/>
    </row>
    <row r="24" spans="1:18" s="140" customFormat="1" ht="11.25" customHeight="1">
      <c r="A24" s="145" t="s">
        <v>145</v>
      </c>
      <c r="B24" s="144"/>
      <c r="C24" s="331">
        <v>854</v>
      </c>
      <c r="D24" s="331">
        <v>841</v>
      </c>
      <c r="E24" s="331">
        <v>810</v>
      </c>
      <c r="F24" s="331">
        <v>6</v>
      </c>
      <c r="G24" s="331">
        <v>3</v>
      </c>
      <c r="H24" s="331">
        <v>4</v>
      </c>
      <c r="I24" s="331">
        <v>659</v>
      </c>
      <c r="J24" s="333">
        <v>649</v>
      </c>
      <c r="K24" s="333">
        <v>614</v>
      </c>
      <c r="L24" s="332">
        <v>174</v>
      </c>
      <c r="M24" s="333">
        <v>175</v>
      </c>
      <c r="N24" s="333">
        <v>173</v>
      </c>
      <c r="O24" s="331">
        <v>15</v>
      </c>
      <c r="P24" s="332">
        <v>14</v>
      </c>
      <c r="Q24" s="332">
        <v>19</v>
      </c>
      <c r="R24" s="146"/>
    </row>
    <row r="25" spans="1:18" s="140" customFormat="1" ht="11.25" customHeight="1">
      <c r="A25" s="145" t="s">
        <v>146</v>
      </c>
      <c r="B25" s="144"/>
      <c r="C25" s="331">
        <v>777</v>
      </c>
      <c r="D25" s="331">
        <v>853</v>
      </c>
      <c r="E25" s="331">
        <v>781</v>
      </c>
      <c r="F25" s="331">
        <v>5</v>
      </c>
      <c r="G25" s="331">
        <v>5</v>
      </c>
      <c r="H25" s="333">
        <v>0</v>
      </c>
      <c r="I25" s="331">
        <v>575</v>
      </c>
      <c r="J25" s="333">
        <v>679</v>
      </c>
      <c r="K25" s="333">
        <v>607</v>
      </c>
      <c r="L25" s="332">
        <v>187</v>
      </c>
      <c r="M25" s="333">
        <v>157</v>
      </c>
      <c r="N25" s="333">
        <v>164</v>
      </c>
      <c r="O25" s="331">
        <v>10</v>
      </c>
      <c r="P25" s="332">
        <v>12</v>
      </c>
      <c r="Q25" s="332">
        <v>10</v>
      </c>
      <c r="R25" s="146"/>
    </row>
    <row r="26" spans="1:18" s="140" customFormat="1" ht="11.25" customHeight="1">
      <c r="A26" s="145" t="s">
        <v>147</v>
      </c>
      <c r="B26" s="144"/>
      <c r="C26" s="331">
        <v>782</v>
      </c>
      <c r="D26" s="331">
        <v>805</v>
      </c>
      <c r="E26" s="331">
        <v>792</v>
      </c>
      <c r="F26" s="331">
        <v>3</v>
      </c>
      <c r="G26" s="331">
        <v>4</v>
      </c>
      <c r="H26" s="331">
        <v>1</v>
      </c>
      <c r="I26" s="331">
        <v>589</v>
      </c>
      <c r="J26" s="333">
        <v>623</v>
      </c>
      <c r="K26" s="333">
        <v>619</v>
      </c>
      <c r="L26" s="332">
        <v>168</v>
      </c>
      <c r="M26" s="333">
        <v>171</v>
      </c>
      <c r="N26" s="333">
        <v>163</v>
      </c>
      <c r="O26" s="331">
        <v>22</v>
      </c>
      <c r="P26" s="332">
        <v>7</v>
      </c>
      <c r="Q26" s="332">
        <v>9</v>
      </c>
      <c r="R26" s="146"/>
    </row>
    <row r="27" spans="1:18" s="140" customFormat="1" ht="11.25" customHeight="1">
      <c r="A27" s="145" t="s">
        <v>148</v>
      </c>
      <c r="B27" s="144"/>
      <c r="C27" s="331">
        <v>785</v>
      </c>
      <c r="D27" s="331">
        <v>825</v>
      </c>
      <c r="E27" s="331">
        <v>745</v>
      </c>
      <c r="F27" s="331">
        <v>5</v>
      </c>
      <c r="G27" s="331">
        <v>2</v>
      </c>
      <c r="H27" s="333">
        <v>0</v>
      </c>
      <c r="I27" s="331">
        <v>606</v>
      </c>
      <c r="J27" s="333">
        <v>640</v>
      </c>
      <c r="K27" s="333">
        <v>578</v>
      </c>
      <c r="L27" s="332">
        <v>166</v>
      </c>
      <c r="M27" s="333">
        <v>171</v>
      </c>
      <c r="N27" s="333">
        <v>155</v>
      </c>
      <c r="O27" s="331">
        <v>8</v>
      </c>
      <c r="P27" s="332">
        <v>12</v>
      </c>
      <c r="Q27" s="332">
        <v>12</v>
      </c>
      <c r="R27" s="146"/>
    </row>
    <row r="28" spans="1:18" s="140" customFormat="1" ht="11.25" customHeight="1">
      <c r="A28" s="145" t="s">
        <v>77</v>
      </c>
      <c r="B28" s="144"/>
      <c r="C28" s="331">
        <v>778</v>
      </c>
      <c r="D28" s="331">
        <v>726</v>
      </c>
      <c r="E28" s="331">
        <v>712</v>
      </c>
      <c r="F28" s="331">
        <v>1</v>
      </c>
      <c r="G28" s="331">
        <v>2</v>
      </c>
      <c r="H28" s="331">
        <v>3</v>
      </c>
      <c r="I28" s="331">
        <v>595</v>
      </c>
      <c r="J28" s="333">
        <v>556</v>
      </c>
      <c r="K28" s="333">
        <v>553</v>
      </c>
      <c r="L28" s="332">
        <v>171</v>
      </c>
      <c r="M28" s="333">
        <v>151</v>
      </c>
      <c r="N28" s="333">
        <v>146</v>
      </c>
      <c r="O28" s="331">
        <v>11</v>
      </c>
      <c r="P28" s="332">
        <v>17</v>
      </c>
      <c r="Q28" s="332">
        <v>10</v>
      </c>
      <c r="R28" s="146"/>
    </row>
    <row r="29" spans="1:18" s="140" customFormat="1" ht="11.25" customHeight="1">
      <c r="A29" s="145" t="s">
        <v>149</v>
      </c>
      <c r="B29" s="144"/>
      <c r="C29" s="331">
        <v>677</v>
      </c>
      <c r="D29" s="331">
        <v>758</v>
      </c>
      <c r="E29" s="331">
        <v>648</v>
      </c>
      <c r="F29" s="331">
        <v>1</v>
      </c>
      <c r="G29" s="331">
        <v>2</v>
      </c>
      <c r="H29" s="331">
        <v>1</v>
      </c>
      <c r="I29" s="331">
        <v>513</v>
      </c>
      <c r="J29" s="333">
        <v>578</v>
      </c>
      <c r="K29" s="333">
        <v>505</v>
      </c>
      <c r="L29" s="332">
        <v>146</v>
      </c>
      <c r="M29" s="333">
        <v>166</v>
      </c>
      <c r="N29" s="333">
        <v>126</v>
      </c>
      <c r="O29" s="332">
        <v>17</v>
      </c>
      <c r="P29" s="332">
        <v>12</v>
      </c>
      <c r="Q29" s="332">
        <v>16</v>
      </c>
      <c r="R29" s="147"/>
    </row>
    <row r="30" spans="1:18" s="140" customFormat="1" ht="11.25" customHeight="1">
      <c r="A30" s="145" t="s">
        <v>150</v>
      </c>
      <c r="B30" s="144"/>
      <c r="C30" s="331">
        <v>600</v>
      </c>
      <c r="D30" s="331">
        <v>690</v>
      </c>
      <c r="E30" s="331">
        <v>678</v>
      </c>
      <c r="F30" s="331">
        <v>6</v>
      </c>
      <c r="G30" s="331">
        <v>3</v>
      </c>
      <c r="H30" s="331">
        <v>3</v>
      </c>
      <c r="I30" s="331">
        <v>443</v>
      </c>
      <c r="J30" s="333">
        <v>517</v>
      </c>
      <c r="K30" s="333">
        <v>538</v>
      </c>
      <c r="L30" s="332">
        <v>145</v>
      </c>
      <c r="M30" s="333">
        <v>162</v>
      </c>
      <c r="N30" s="333">
        <v>130</v>
      </c>
      <c r="O30" s="331">
        <v>6</v>
      </c>
      <c r="P30" s="332">
        <v>8</v>
      </c>
      <c r="Q30" s="332">
        <v>7</v>
      </c>
      <c r="R30" s="146"/>
    </row>
    <row r="31" spans="1:18" s="140" customFormat="1" ht="11.25" customHeight="1">
      <c r="A31" s="145" t="s">
        <v>151</v>
      </c>
      <c r="B31" s="144"/>
      <c r="C31" s="331">
        <v>559</v>
      </c>
      <c r="D31" s="331">
        <v>632</v>
      </c>
      <c r="E31" s="331">
        <v>611</v>
      </c>
      <c r="F31" s="331">
        <v>2</v>
      </c>
      <c r="G31" s="331">
        <v>5</v>
      </c>
      <c r="H31" s="331">
        <v>2</v>
      </c>
      <c r="I31" s="331">
        <v>410</v>
      </c>
      <c r="J31" s="333">
        <v>464</v>
      </c>
      <c r="K31" s="333">
        <v>471</v>
      </c>
      <c r="L31" s="332">
        <v>134</v>
      </c>
      <c r="M31" s="333">
        <v>157</v>
      </c>
      <c r="N31" s="333">
        <v>129</v>
      </c>
      <c r="O31" s="334">
        <v>13</v>
      </c>
      <c r="P31" s="332">
        <v>6</v>
      </c>
      <c r="Q31" s="332">
        <v>9</v>
      </c>
      <c r="R31" s="148"/>
    </row>
    <row r="32" spans="1:18" s="140" customFormat="1" ht="11.25" customHeight="1">
      <c r="A32" s="145" t="s">
        <v>152</v>
      </c>
      <c r="B32" s="144"/>
      <c r="C32" s="331">
        <v>512</v>
      </c>
      <c r="D32" s="331">
        <v>585</v>
      </c>
      <c r="E32" s="331">
        <v>589</v>
      </c>
      <c r="F32" s="331">
        <v>3</v>
      </c>
      <c r="G32" s="333">
        <v>0</v>
      </c>
      <c r="H32" s="331">
        <v>2</v>
      </c>
      <c r="I32" s="331">
        <v>382</v>
      </c>
      <c r="J32" s="333">
        <v>429</v>
      </c>
      <c r="K32" s="333">
        <v>451</v>
      </c>
      <c r="L32" s="332">
        <v>120</v>
      </c>
      <c r="M32" s="333">
        <v>143</v>
      </c>
      <c r="N32" s="333">
        <v>132</v>
      </c>
      <c r="O32" s="331">
        <v>7</v>
      </c>
      <c r="P32" s="332">
        <v>13</v>
      </c>
      <c r="Q32" s="332">
        <v>4</v>
      </c>
      <c r="R32" s="146"/>
    </row>
    <row r="33" spans="1:18" s="140" customFormat="1" ht="11.25" customHeight="1">
      <c r="A33" s="145" t="s">
        <v>153</v>
      </c>
      <c r="B33" s="144"/>
      <c r="C33" s="331">
        <v>3864</v>
      </c>
      <c r="D33" s="331">
        <v>3904</v>
      </c>
      <c r="E33" s="331">
        <v>3770</v>
      </c>
      <c r="F33" s="331">
        <v>12</v>
      </c>
      <c r="G33" s="331">
        <v>18</v>
      </c>
      <c r="H33" s="331">
        <v>14</v>
      </c>
      <c r="I33" s="331">
        <v>2504</v>
      </c>
      <c r="J33" s="333">
        <v>2508</v>
      </c>
      <c r="K33" s="333">
        <v>2470</v>
      </c>
      <c r="L33" s="332">
        <v>1315</v>
      </c>
      <c r="M33" s="333">
        <v>1330</v>
      </c>
      <c r="N33" s="333">
        <v>1236</v>
      </c>
      <c r="O33" s="331">
        <v>33</v>
      </c>
      <c r="P33" s="332">
        <v>48</v>
      </c>
      <c r="Q33" s="332">
        <v>50</v>
      </c>
      <c r="R33" s="146"/>
    </row>
    <row r="34" spans="1:18" s="152" customFormat="1" ht="13.5" customHeight="1">
      <c r="A34" s="149" t="s">
        <v>87</v>
      </c>
      <c r="B34" s="150"/>
      <c r="C34" s="335">
        <v>26807</v>
      </c>
      <c r="D34" s="335">
        <v>27004</v>
      </c>
      <c r="E34" s="335">
        <v>25644</v>
      </c>
      <c r="F34" s="335">
        <v>189</v>
      </c>
      <c r="G34" s="335">
        <v>178</v>
      </c>
      <c r="H34" s="335">
        <v>165</v>
      </c>
      <c r="I34" s="335">
        <v>21496</v>
      </c>
      <c r="J34" s="335">
        <v>21770</v>
      </c>
      <c r="K34" s="335">
        <v>20874</v>
      </c>
      <c r="L34" s="335">
        <v>4675</v>
      </c>
      <c r="M34" s="335">
        <v>4628</v>
      </c>
      <c r="N34" s="335">
        <v>4266</v>
      </c>
      <c r="O34" s="335">
        <v>447</v>
      </c>
      <c r="P34" s="336">
        <v>428</v>
      </c>
      <c r="Q34" s="336">
        <v>339</v>
      </c>
      <c r="R34" s="151"/>
    </row>
    <row r="35" spans="5:18" s="140" customFormat="1" ht="12.75" customHeight="1">
      <c r="E35" s="153"/>
      <c r="O35" s="153"/>
      <c r="P35" s="153"/>
      <c r="Q35" s="153"/>
      <c r="R35" s="153"/>
    </row>
    <row r="36" spans="19:26" s="140" customFormat="1" ht="12" customHeight="1">
      <c r="S36" s="137"/>
      <c r="T36" s="137"/>
      <c r="U36" s="137"/>
      <c r="V36" s="137"/>
      <c r="W36" s="137"/>
      <c r="X36" s="137"/>
      <c r="Y36" s="137"/>
      <c r="Z36" s="137"/>
    </row>
    <row r="37" spans="19:26" s="140" customFormat="1" ht="18" customHeight="1">
      <c r="S37" s="257" t="s">
        <v>303</v>
      </c>
      <c r="T37" s="257"/>
      <c r="U37" s="257"/>
      <c r="V37" s="257"/>
      <c r="W37" s="258"/>
      <c r="X37" s="258"/>
      <c r="Y37" s="258"/>
      <c r="Z37" s="258"/>
    </row>
    <row r="38" spans="19:26" s="140" customFormat="1" ht="6" customHeight="1">
      <c r="S38" s="256"/>
      <c r="T38" s="256"/>
      <c r="U38" s="256"/>
      <c r="V38" s="256"/>
      <c r="W38" s="256"/>
      <c r="X38" s="256"/>
      <c r="Y38" s="256"/>
      <c r="Z38" s="256"/>
    </row>
    <row r="39" spans="19:26" s="140" customFormat="1" ht="11.25" customHeight="1">
      <c r="S39" s="572" t="s">
        <v>154</v>
      </c>
      <c r="T39" s="573"/>
      <c r="U39" s="578" t="s">
        <v>155</v>
      </c>
      <c r="V39" s="581" t="s">
        <v>156</v>
      </c>
      <c r="W39" s="582"/>
      <c r="X39" s="582"/>
      <c r="Y39" s="582"/>
      <c r="Z39" s="582"/>
    </row>
    <row r="40" spans="19:27" s="140" customFormat="1" ht="11.25" customHeight="1">
      <c r="S40" s="574"/>
      <c r="T40" s="575"/>
      <c r="U40" s="579"/>
      <c r="V40" s="581" t="s">
        <v>157</v>
      </c>
      <c r="W40" s="583"/>
      <c r="X40" s="581" t="s">
        <v>158</v>
      </c>
      <c r="Y40" s="583"/>
      <c r="Z40" s="584" t="s">
        <v>159</v>
      </c>
      <c r="AA40" s="139"/>
    </row>
    <row r="41" spans="19:26" s="140" customFormat="1" ht="11.25" customHeight="1">
      <c r="S41" s="574"/>
      <c r="T41" s="575"/>
      <c r="U41" s="579"/>
      <c r="V41" s="259" t="s">
        <v>160</v>
      </c>
      <c r="W41" s="259" t="s">
        <v>161</v>
      </c>
      <c r="X41" s="259" t="s">
        <v>162</v>
      </c>
      <c r="Y41" s="259" t="s">
        <v>161</v>
      </c>
      <c r="Z41" s="585"/>
    </row>
    <row r="42" spans="19:27" s="154" customFormat="1" ht="11.25" customHeight="1">
      <c r="S42" s="576"/>
      <c r="T42" s="577"/>
      <c r="U42" s="580"/>
      <c r="V42" s="581" t="s">
        <v>163</v>
      </c>
      <c r="W42" s="583"/>
      <c r="X42" s="581" t="s">
        <v>164</v>
      </c>
      <c r="Y42" s="583"/>
      <c r="Z42" s="586"/>
      <c r="AA42" s="155"/>
    </row>
    <row r="43" spans="19:26" s="140" customFormat="1" ht="6" customHeight="1">
      <c r="S43" s="256"/>
      <c r="T43" s="256"/>
      <c r="U43" s="256"/>
      <c r="V43" s="256"/>
      <c r="W43" s="256"/>
      <c r="X43" s="256"/>
      <c r="Y43" s="256"/>
      <c r="Z43" s="256"/>
    </row>
    <row r="44" spans="16:26" s="152" customFormat="1" ht="13.5" customHeight="1">
      <c r="P44" s="156"/>
      <c r="Q44" s="156"/>
      <c r="R44" s="156"/>
      <c r="S44" s="570">
        <v>2010</v>
      </c>
      <c r="T44" s="570"/>
      <c r="U44" s="570"/>
      <c r="V44" s="570"/>
      <c r="W44" s="570"/>
      <c r="X44" s="570"/>
      <c r="Y44" s="570"/>
      <c r="Z44" s="570"/>
    </row>
    <row r="45" spans="19:26" s="140" customFormat="1" ht="6.75" customHeight="1">
      <c r="S45" s="255"/>
      <c r="T45" s="255"/>
      <c r="U45" s="255"/>
      <c r="V45" s="255"/>
      <c r="W45" s="255"/>
      <c r="X45" s="255"/>
      <c r="Y45" s="255"/>
      <c r="Z45" s="255"/>
    </row>
    <row r="46" spans="19:26" s="140" customFormat="1" ht="11.25" customHeight="1">
      <c r="S46" s="475" t="s">
        <v>165</v>
      </c>
      <c r="T46" s="476"/>
      <c r="U46" s="477">
        <v>189</v>
      </c>
      <c r="V46" s="477">
        <v>4</v>
      </c>
      <c r="W46" s="477">
        <v>78</v>
      </c>
      <c r="X46" s="477">
        <v>6</v>
      </c>
      <c r="Y46" s="477">
        <v>87</v>
      </c>
      <c r="Z46" s="477">
        <v>14</v>
      </c>
    </row>
    <row r="47" spans="19:26" s="140" customFormat="1" ht="11.25" customHeight="1">
      <c r="S47" s="475" t="s">
        <v>126</v>
      </c>
      <c r="T47" s="476"/>
      <c r="U47" s="477">
        <v>21496</v>
      </c>
      <c r="V47" s="477">
        <v>197</v>
      </c>
      <c r="W47" s="477">
        <v>8308</v>
      </c>
      <c r="X47" s="477">
        <v>341</v>
      </c>
      <c r="Y47" s="477">
        <v>10724</v>
      </c>
      <c r="Z47" s="477">
        <v>1926</v>
      </c>
    </row>
    <row r="48" spans="19:26" s="140" customFormat="1" ht="11.25" customHeight="1">
      <c r="S48" s="475" t="s">
        <v>166</v>
      </c>
      <c r="T48" s="476"/>
      <c r="U48" s="477">
        <v>4675</v>
      </c>
      <c r="V48" s="477">
        <v>92</v>
      </c>
      <c r="W48" s="477">
        <v>1871</v>
      </c>
      <c r="X48" s="477">
        <v>187</v>
      </c>
      <c r="Y48" s="477">
        <v>2120</v>
      </c>
      <c r="Z48" s="477">
        <v>405</v>
      </c>
    </row>
    <row r="49" spans="19:26" s="140" customFormat="1" ht="11.25" customHeight="1">
      <c r="S49" s="475" t="s">
        <v>167</v>
      </c>
      <c r="T49" s="476"/>
      <c r="U49" s="477">
        <v>447</v>
      </c>
      <c r="V49" s="477">
        <v>17</v>
      </c>
      <c r="W49" s="477">
        <v>117</v>
      </c>
      <c r="X49" s="477">
        <v>41</v>
      </c>
      <c r="Y49" s="477">
        <v>249</v>
      </c>
      <c r="Z49" s="477">
        <v>23</v>
      </c>
    </row>
    <row r="50" spans="19:27" s="140" customFormat="1" ht="6" customHeight="1">
      <c r="S50" s="478"/>
      <c r="T50" s="476"/>
      <c r="U50" s="479"/>
      <c r="V50" s="479"/>
      <c r="W50" s="479"/>
      <c r="X50" s="479"/>
      <c r="Y50" s="479"/>
      <c r="Z50" s="479"/>
      <c r="AA50" s="157"/>
    </row>
    <row r="51" spans="19:27" s="157" customFormat="1" ht="11.25" customHeight="1">
      <c r="S51" s="480" t="s">
        <v>87</v>
      </c>
      <c r="T51" s="481"/>
      <c r="U51" s="482">
        <v>26807</v>
      </c>
      <c r="V51" s="482">
        <v>310</v>
      </c>
      <c r="W51" s="482">
        <v>10374</v>
      </c>
      <c r="X51" s="482">
        <v>575</v>
      </c>
      <c r="Y51" s="482">
        <v>13180</v>
      </c>
      <c r="Z51" s="482">
        <v>2368</v>
      </c>
      <c r="AA51" s="155"/>
    </row>
    <row r="52" spans="19:26" s="140" customFormat="1" ht="6" customHeight="1">
      <c r="S52" s="483"/>
      <c r="T52" s="483"/>
      <c r="U52" s="483"/>
      <c r="V52" s="483"/>
      <c r="W52" s="483"/>
      <c r="X52" s="483"/>
      <c r="Y52" s="483"/>
      <c r="Z52" s="483"/>
    </row>
    <row r="53" spans="19:26" s="152" customFormat="1" ht="9" customHeight="1">
      <c r="S53" s="483"/>
      <c r="T53" s="483"/>
      <c r="U53" s="483"/>
      <c r="V53" s="483"/>
      <c r="W53" s="483"/>
      <c r="X53" s="483"/>
      <c r="Y53" s="483"/>
      <c r="Z53" s="483"/>
    </row>
    <row r="54" spans="19:26" s="140" customFormat="1" ht="13.5" customHeight="1">
      <c r="S54" s="570">
        <v>2011</v>
      </c>
      <c r="T54" s="570"/>
      <c r="U54" s="570"/>
      <c r="V54" s="570"/>
      <c r="W54" s="570"/>
      <c r="X54" s="570"/>
      <c r="Y54" s="570"/>
      <c r="Z54" s="570"/>
    </row>
    <row r="55" spans="19:26" s="140" customFormat="1" ht="6" customHeight="1">
      <c r="S55" s="484"/>
      <c r="T55" s="484"/>
      <c r="U55" s="484"/>
      <c r="V55" s="484"/>
      <c r="W55" s="484"/>
      <c r="X55" s="484"/>
      <c r="Y55" s="484"/>
      <c r="Z55" s="484"/>
    </row>
    <row r="56" spans="19:26" s="140" customFormat="1" ht="11.25" customHeight="1">
      <c r="S56" s="475" t="s">
        <v>165</v>
      </c>
      <c r="T56" s="485"/>
      <c r="U56" s="477">
        <v>178</v>
      </c>
      <c r="V56" s="477">
        <v>3</v>
      </c>
      <c r="W56" s="477">
        <v>52</v>
      </c>
      <c r="X56" s="477">
        <v>12</v>
      </c>
      <c r="Y56" s="477">
        <v>99</v>
      </c>
      <c r="Z56" s="477">
        <v>12</v>
      </c>
    </row>
    <row r="57" spans="19:26" s="140" customFormat="1" ht="11.25" customHeight="1">
      <c r="S57" s="475" t="s">
        <v>126</v>
      </c>
      <c r="T57" s="485"/>
      <c r="U57" s="477">
        <v>21770</v>
      </c>
      <c r="V57" s="477">
        <v>185</v>
      </c>
      <c r="W57" s="477">
        <v>8550</v>
      </c>
      <c r="X57" s="477">
        <v>328</v>
      </c>
      <c r="Y57" s="477">
        <v>10764</v>
      </c>
      <c r="Z57" s="477">
        <v>1943</v>
      </c>
    </row>
    <row r="58" spans="19:26" s="140" customFormat="1" ht="11.25" customHeight="1">
      <c r="S58" s="475" t="s">
        <v>166</v>
      </c>
      <c r="T58" s="485"/>
      <c r="U58" s="477">
        <v>4628</v>
      </c>
      <c r="V58" s="477">
        <v>101</v>
      </c>
      <c r="W58" s="477">
        <v>1866</v>
      </c>
      <c r="X58" s="477">
        <v>169</v>
      </c>
      <c r="Y58" s="477">
        <v>2126</v>
      </c>
      <c r="Z58" s="477">
        <v>366</v>
      </c>
    </row>
    <row r="59" spans="19:26" s="140" customFormat="1" ht="11.25" customHeight="1">
      <c r="S59" s="475" t="s">
        <v>167</v>
      </c>
      <c r="T59" s="485"/>
      <c r="U59" s="477">
        <v>428</v>
      </c>
      <c r="V59" s="477">
        <v>8</v>
      </c>
      <c r="W59" s="477">
        <v>112</v>
      </c>
      <c r="X59" s="477">
        <v>25</v>
      </c>
      <c r="Y59" s="477">
        <v>254</v>
      </c>
      <c r="Z59" s="477">
        <v>29</v>
      </c>
    </row>
    <row r="60" spans="19:26" s="157" customFormat="1" ht="6" customHeight="1">
      <c r="S60" s="478"/>
      <c r="T60" s="476"/>
      <c r="U60" s="479"/>
      <c r="V60" s="479"/>
      <c r="W60" s="479"/>
      <c r="X60" s="479"/>
      <c r="Y60" s="479"/>
      <c r="Z60" s="479"/>
    </row>
    <row r="61" spans="19:27" s="154" customFormat="1" ht="11.25" customHeight="1">
      <c r="S61" s="480" t="s">
        <v>87</v>
      </c>
      <c r="T61" s="476"/>
      <c r="U61" s="482">
        <v>27004</v>
      </c>
      <c r="V61" s="482">
        <v>297</v>
      </c>
      <c r="W61" s="482">
        <v>10580</v>
      </c>
      <c r="X61" s="482">
        <v>534</v>
      </c>
      <c r="Y61" s="482">
        <v>13243</v>
      </c>
      <c r="Z61" s="482">
        <v>2350</v>
      </c>
      <c r="AA61" s="158"/>
    </row>
    <row r="62" spans="19:26" s="152" customFormat="1" ht="6" customHeight="1">
      <c r="S62" s="483"/>
      <c r="T62" s="483"/>
      <c r="U62" s="483"/>
      <c r="V62" s="483"/>
      <c r="W62" s="483"/>
      <c r="X62" s="483"/>
      <c r="Y62" s="483"/>
      <c r="Z62" s="483"/>
    </row>
    <row r="63" spans="19:26" s="140" customFormat="1" ht="9" customHeight="1">
      <c r="S63" s="483"/>
      <c r="T63" s="483"/>
      <c r="U63" s="483"/>
      <c r="V63" s="483"/>
      <c r="W63" s="483"/>
      <c r="X63" s="483"/>
      <c r="Y63" s="483"/>
      <c r="Z63" s="483"/>
    </row>
    <row r="64" spans="19:26" s="140" customFormat="1" ht="16.5" customHeight="1">
      <c r="S64" s="570">
        <v>2012</v>
      </c>
      <c r="T64" s="570"/>
      <c r="U64" s="570"/>
      <c r="V64" s="570"/>
      <c r="W64" s="570"/>
      <c r="X64" s="570"/>
      <c r="Y64" s="570"/>
      <c r="Z64" s="570"/>
    </row>
    <row r="65" spans="19:26" s="140" customFormat="1" ht="6" customHeight="1">
      <c r="S65" s="484"/>
      <c r="T65" s="484"/>
      <c r="U65" s="484"/>
      <c r="V65" s="484"/>
      <c r="W65" s="484"/>
      <c r="X65" s="484"/>
      <c r="Y65" s="484"/>
      <c r="Z65" s="484"/>
    </row>
    <row r="66" spans="19:27" s="140" customFormat="1" ht="11.25" customHeight="1">
      <c r="S66" s="475" t="s">
        <v>165</v>
      </c>
      <c r="T66" s="485"/>
      <c r="U66" s="431">
        <v>165</v>
      </c>
      <c r="V66" s="431">
        <v>2</v>
      </c>
      <c r="W66" s="431">
        <v>54</v>
      </c>
      <c r="X66" s="431">
        <v>8</v>
      </c>
      <c r="Y66" s="431">
        <v>94</v>
      </c>
      <c r="Z66" s="431">
        <v>7</v>
      </c>
      <c r="AA66" s="159"/>
    </row>
    <row r="67" spans="19:27" s="140" customFormat="1" ht="11.25" customHeight="1">
      <c r="S67" s="475" t="s">
        <v>126</v>
      </c>
      <c r="T67" s="485"/>
      <c r="U67" s="431">
        <v>20874</v>
      </c>
      <c r="V67" s="431">
        <v>153</v>
      </c>
      <c r="W67" s="431">
        <v>8221</v>
      </c>
      <c r="X67" s="431">
        <v>338</v>
      </c>
      <c r="Y67" s="431">
        <v>10266</v>
      </c>
      <c r="Z67" s="431">
        <v>1896</v>
      </c>
      <c r="AA67" s="159"/>
    </row>
    <row r="68" spans="19:27" s="137" customFormat="1" ht="11.25" customHeight="1">
      <c r="S68" s="475" t="s">
        <v>166</v>
      </c>
      <c r="T68" s="485"/>
      <c r="U68" s="431">
        <v>4266</v>
      </c>
      <c r="V68" s="431">
        <v>75</v>
      </c>
      <c r="W68" s="431">
        <v>1727</v>
      </c>
      <c r="X68" s="431">
        <v>153</v>
      </c>
      <c r="Y68" s="431">
        <v>1953</v>
      </c>
      <c r="Z68" s="431">
        <v>358</v>
      </c>
      <c r="AA68" s="159"/>
    </row>
    <row r="69" spans="19:27" s="160" customFormat="1" ht="11.25" customHeight="1">
      <c r="S69" s="475" t="s">
        <v>167</v>
      </c>
      <c r="T69" s="485"/>
      <c r="U69" s="431">
        <v>339</v>
      </c>
      <c r="V69" s="431">
        <v>8</v>
      </c>
      <c r="W69" s="431">
        <v>91</v>
      </c>
      <c r="X69" s="431">
        <v>32</v>
      </c>
      <c r="Y69" s="431">
        <v>187</v>
      </c>
      <c r="Z69" s="431">
        <v>21</v>
      </c>
      <c r="AA69" s="159"/>
    </row>
    <row r="70" spans="19:27" s="137" customFormat="1" ht="6" customHeight="1">
      <c r="S70" s="478"/>
      <c r="T70" s="476"/>
      <c r="U70" s="486"/>
      <c r="V70" s="486"/>
      <c r="W70" s="486"/>
      <c r="X70" s="486"/>
      <c r="Y70" s="486"/>
      <c r="Z70" s="486"/>
      <c r="AA70" s="159"/>
    </row>
    <row r="71" spans="19:27" s="137" customFormat="1" ht="11.25" customHeight="1">
      <c r="S71" s="480" t="s">
        <v>87</v>
      </c>
      <c r="T71" s="476"/>
      <c r="U71" s="446">
        <v>25644</v>
      </c>
      <c r="V71" s="446">
        <v>238</v>
      </c>
      <c r="W71" s="446">
        <v>10093</v>
      </c>
      <c r="X71" s="446">
        <v>531</v>
      </c>
      <c r="Y71" s="446">
        <v>12500</v>
      </c>
      <c r="Z71" s="446">
        <v>2282</v>
      </c>
      <c r="AA71" s="159"/>
    </row>
    <row r="72" spans="19:27" s="137" customFormat="1" ht="12.75" customHeight="1">
      <c r="S72" s="260"/>
      <c r="T72" s="261"/>
      <c r="U72" s="262"/>
      <c r="V72" s="262"/>
      <c r="W72" s="262"/>
      <c r="X72" s="262"/>
      <c r="Y72" s="262"/>
      <c r="Z72" s="262"/>
      <c r="AA72" s="159"/>
    </row>
    <row r="73" spans="19:26" s="137" customFormat="1" ht="12" customHeight="1">
      <c r="S73" s="571"/>
      <c r="T73" s="571"/>
      <c r="U73" s="571"/>
      <c r="V73" s="571"/>
      <c r="W73" s="571"/>
      <c r="X73" s="571"/>
      <c r="Y73" s="571"/>
      <c r="Z73" s="571"/>
    </row>
    <row r="74" s="137" customFormat="1" ht="9" customHeight="1"/>
    <row r="75" s="137" customFormat="1" ht="9" customHeight="1"/>
    <row r="76" s="137" customFormat="1" ht="12.75"/>
    <row r="77" s="137" customFormat="1" ht="12.75"/>
    <row r="78" s="137" customFormat="1" ht="12.75"/>
    <row r="79" s="137" customFormat="1" ht="12.75"/>
    <row r="80" spans="19:26" s="137" customFormat="1" ht="12.75">
      <c r="S80" s="108"/>
      <c r="T80" s="108"/>
      <c r="U80" s="108"/>
      <c r="V80" s="108"/>
      <c r="W80" s="108"/>
      <c r="X80" s="108"/>
      <c r="Y80" s="108"/>
      <c r="Z80" s="108"/>
    </row>
    <row r="81" spans="19:26" s="137" customFormat="1" ht="12.75">
      <c r="S81" s="108"/>
      <c r="T81" s="108"/>
      <c r="U81" s="108"/>
      <c r="V81" s="108"/>
      <c r="W81" s="108"/>
      <c r="X81" s="108"/>
      <c r="Y81" s="108"/>
      <c r="Z81" s="108"/>
    </row>
    <row r="82" s="137" customFormat="1" ht="12.75"/>
  </sheetData>
  <sheetProtection/>
  <mergeCells count="24">
    <mergeCell ref="A1:Q1"/>
    <mergeCell ref="C5:C6"/>
    <mergeCell ref="L5:N5"/>
    <mergeCell ref="O5:Q5"/>
    <mergeCell ref="A3:B6"/>
    <mergeCell ref="C3:Q3"/>
    <mergeCell ref="C4:E4"/>
    <mergeCell ref="F4:Q4"/>
    <mergeCell ref="D5:D6"/>
    <mergeCell ref="E5:E6"/>
    <mergeCell ref="F5:H5"/>
    <mergeCell ref="I5:K5"/>
    <mergeCell ref="S44:Z44"/>
    <mergeCell ref="S54:Z54"/>
    <mergeCell ref="S64:Z64"/>
    <mergeCell ref="S73:Z73"/>
    <mergeCell ref="S39:T42"/>
    <mergeCell ref="U39:U42"/>
    <mergeCell ref="V39:Z39"/>
    <mergeCell ref="V40:W40"/>
    <mergeCell ref="Z40:Z42"/>
    <mergeCell ref="V42:W42"/>
    <mergeCell ref="X42:Y42"/>
    <mergeCell ref="X40:Y40"/>
  </mergeCells>
  <printOptions/>
  <pageMargins left="0.7874015748031497" right="0.7874015748031497" top="0.5905511811023623" bottom="0.7874015748031497" header="0.5118110236220472" footer="0.3937007874015748"/>
  <pageSetup horizontalDpi="600" verticalDpi="600" orientation="portrait" paperSize="9" scale="95"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N89"/>
  <sheetViews>
    <sheetView zoomScalePageLayoutView="0" workbookViewId="0" topLeftCell="A1">
      <selection activeCell="A2" sqref="A2"/>
    </sheetView>
  </sheetViews>
  <sheetFormatPr defaultColWidth="8.8515625" defaultRowHeight="12.75"/>
  <cols>
    <col min="1" max="1" width="17.7109375" style="403" customWidth="1"/>
    <col min="2" max="2" width="0.9921875" style="403" customWidth="1"/>
    <col min="3" max="4" width="7.00390625" style="403" customWidth="1"/>
    <col min="5" max="5" width="7.00390625" style="350" customWidth="1"/>
    <col min="6" max="7" width="5.140625" style="403" customWidth="1"/>
    <col min="8" max="8" width="5.140625" style="350" customWidth="1"/>
    <col min="9" max="11" width="7.00390625" style="350" customWidth="1"/>
    <col min="12" max="14" width="5.140625" style="350" customWidth="1"/>
    <col min="15" max="16384" width="8.8515625" style="403" customWidth="1"/>
  </cols>
  <sheetData>
    <row r="1" spans="1:14" s="338" customFormat="1" ht="15" customHeight="1">
      <c r="A1" s="605" t="s">
        <v>306</v>
      </c>
      <c r="B1" s="605"/>
      <c r="C1" s="605"/>
      <c r="D1" s="605"/>
      <c r="E1" s="605"/>
      <c r="F1" s="605"/>
      <c r="G1" s="605"/>
      <c r="H1" s="605"/>
      <c r="I1" s="605"/>
      <c r="J1" s="605"/>
      <c r="K1" s="605"/>
      <c r="L1" s="605"/>
      <c r="M1" s="605"/>
      <c r="N1" s="605"/>
    </row>
    <row r="2" spans="5:14" s="376" customFormat="1" ht="6" customHeight="1">
      <c r="E2" s="377"/>
      <c r="H2" s="377"/>
      <c r="I2" s="377"/>
      <c r="J2" s="377"/>
      <c r="K2" s="377"/>
      <c r="L2" s="377"/>
      <c r="M2" s="377"/>
      <c r="N2" s="377"/>
    </row>
    <row r="3" spans="1:14" s="404" customFormat="1" ht="12" customHeight="1">
      <c r="A3" s="606" t="s">
        <v>168</v>
      </c>
      <c r="B3" s="607"/>
      <c r="C3" s="612" t="s">
        <v>169</v>
      </c>
      <c r="D3" s="613"/>
      <c r="E3" s="613"/>
      <c r="F3" s="613"/>
      <c r="G3" s="613"/>
      <c r="H3" s="614"/>
      <c r="I3" s="612" t="s">
        <v>106</v>
      </c>
      <c r="J3" s="613"/>
      <c r="K3" s="613"/>
      <c r="L3" s="613"/>
      <c r="M3" s="613"/>
      <c r="N3" s="613"/>
    </row>
    <row r="4" spans="1:14" s="404" customFormat="1" ht="12" customHeight="1">
      <c r="A4" s="608"/>
      <c r="B4" s="609"/>
      <c r="C4" s="615" t="s">
        <v>28</v>
      </c>
      <c r="D4" s="616"/>
      <c r="E4" s="617"/>
      <c r="F4" s="618" t="s">
        <v>307</v>
      </c>
      <c r="G4" s="619"/>
      <c r="H4" s="620"/>
      <c r="I4" s="612" t="s">
        <v>28</v>
      </c>
      <c r="J4" s="613"/>
      <c r="K4" s="614"/>
      <c r="L4" s="621" t="s">
        <v>308</v>
      </c>
      <c r="M4" s="622"/>
      <c r="N4" s="622"/>
    </row>
    <row r="5" spans="1:14" s="404" customFormat="1" ht="12" customHeight="1">
      <c r="A5" s="610"/>
      <c r="B5" s="611"/>
      <c r="C5" s="425">
        <v>2010</v>
      </c>
      <c r="D5" s="425">
        <v>2011</v>
      </c>
      <c r="E5" s="425">
        <v>2012</v>
      </c>
      <c r="F5" s="425">
        <v>2010</v>
      </c>
      <c r="G5" s="425">
        <v>2011</v>
      </c>
      <c r="H5" s="425">
        <v>2012</v>
      </c>
      <c r="I5" s="425">
        <v>2010</v>
      </c>
      <c r="J5" s="425">
        <v>2011</v>
      </c>
      <c r="K5" s="425">
        <v>2012</v>
      </c>
      <c r="L5" s="425">
        <v>2010</v>
      </c>
      <c r="M5" s="472">
        <v>2011</v>
      </c>
      <c r="N5" s="472">
        <v>2012</v>
      </c>
    </row>
    <row r="6" spans="5:14" s="404" customFormat="1" ht="5.25" customHeight="1">
      <c r="E6" s="424"/>
      <c r="H6" s="424"/>
      <c r="I6" s="424"/>
      <c r="J6" s="424"/>
      <c r="K6" s="424"/>
      <c r="L6" s="424"/>
      <c r="M6" s="424"/>
      <c r="N6" s="424"/>
    </row>
    <row r="7" spans="1:14" s="412" customFormat="1" ht="12" customHeight="1">
      <c r="A7" s="602" t="s">
        <v>170</v>
      </c>
      <c r="B7" s="602"/>
      <c r="C7" s="602"/>
      <c r="D7" s="602"/>
      <c r="E7" s="602"/>
      <c r="F7" s="602"/>
      <c r="G7" s="602"/>
      <c r="H7" s="602"/>
      <c r="I7" s="602"/>
      <c r="J7" s="602"/>
      <c r="K7" s="602"/>
      <c r="L7" s="602"/>
      <c r="M7" s="602"/>
      <c r="N7" s="602"/>
    </row>
    <row r="8" spans="2:14" s="404" customFormat="1" ht="6" customHeight="1">
      <c r="B8" s="341"/>
      <c r="E8" s="424"/>
      <c r="H8" s="424"/>
      <c r="I8" s="424"/>
      <c r="J8" s="424"/>
      <c r="K8" s="424"/>
      <c r="L8" s="352"/>
      <c r="M8" s="352"/>
      <c r="N8" s="456"/>
    </row>
    <row r="9" spans="1:14" s="412" customFormat="1" ht="10.5" customHeight="1">
      <c r="A9" s="412" t="s">
        <v>171</v>
      </c>
      <c r="B9" s="344"/>
      <c r="E9" s="424"/>
      <c r="H9" s="424"/>
      <c r="I9" s="353"/>
      <c r="J9" s="353"/>
      <c r="K9" s="424"/>
      <c r="L9" s="354"/>
      <c r="M9" s="354"/>
      <c r="N9" s="456"/>
    </row>
    <row r="10" spans="2:14" s="404" customFormat="1" ht="6" customHeight="1">
      <c r="B10" s="405"/>
      <c r="E10" s="424"/>
      <c r="H10" s="424"/>
      <c r="I10" s="378"/>
      <c r="J10" s="378"/>
      <c r="K10" s="424"/>
      <c r="L10" s="352"/>
      <c r="M10" s="352"/>
      <c r="N10" s="432"/>
    </row>
    <row r="11" spans="1:14" s="404" customFormat="1" ht="9" customHeight="1">
      <c r="A11" s="406" t="s">
        <v>172</v>
      </c>
      <c r="B11" s="405"/>
      <c r="C11" s="427">
        <v>568</v>
      </c>
      <c r="D11" s="427">
        <v>570</v>
      </c>
      <c r="E11" s="427">
        <v>582</v>
      </c>
      <c r="F11" s="432">
        <v>4.552412858963364</v>
      </c>
      <c r="G11" s="393">
        <v>4.5626645961241366</v>
      </c>
      <c r="H11" s="393">
        <v>4.568429538958298</v>
      </c>
      <c r="I11" s="427">
        <v>228</v>
      </c>
      <c r="J11" s="427">
        <v>193</v>
      </c>
      <c r="K11" s="427">
        <v>226</v>
      </c>
      <c r="L11" s="432">
        <v>1.8273769926824772</v>
      </c>
      <c r="M11" s="393">
        <v>1.5449022228981726</v>
      </c>
      <c r="N11" s="393">
        <v>1.7739949756092355</v>
      </c>
    </row>
    <row r="12" spans="1:14" s="404" customFormat="1" ht="9" customHeight="1">
      <c r="A12" s="406" t="s">
        <v>173</v>
      </c>
      <c r="B12" s="405"/>
      <c r="C12" s="427">
        <v>4737</v>
      </c>
      <c r="D12" s="427">
        <v>4713</v>
      </c>
      <c r="E12" s="427">
        <v>4765</v>
      </c>
      <c r="F12" s="432">
        <v>3.5293407650406765</v>
      </c>
      <c r="G12" s="393">
        <v>3.4954221317402574</v>
      </c>
      <c r="H12" s="393">
        <v>3.4533163629259267</v>
      </c>
      <c r="I12" s="427">
        <v>2495</v>
      </c>
      <c r="J12" s="427">
        <v>2336</v>
      </c>
      <c r="K12" s="427">
        <v>2103</v>
      </c>
      <c r="L12" s="432">
        <v>1.8589202467334784</v>
      </c>
      <c r="M12" s="393">
        <v>1.7325071291630048</v>
      </c>
      <c r="N12" s="393">
        <v>1.5240974420216629</v>
      </c>
    </row>
    <row r="13" spans="1:14" s="404" customFormat="1" ht="9" customHeight="1">
      <c r="A13" s="406" t="s">
        <v>174</v>
      </c>
      <c r="B13" s="405"/>
      <c r="C13" s="427">
        <v>207</v>
      </c>
      <c r="D13" s="427">
        <v>213</v>
      </c>
      <c r="E13" s="427">
        <v>233</v>
      </c>
      <c r="F13" s="432">
        <v>3.3914966822315065</v>
      </c>
      <c r="G13" s="393">
        <v>3.5901498424042204</v>
      </c>
      <c r="H13" s="393">
        <v>3.8892524559066377</v>
      </c>
      <c r="I13" s="427">
        <v>140</v>
      </c>
      <c r="J13" s="427">
        <v>87</v>
      </c>
      <c r="K13" s="427">
        <v>90</v>
      </c>
      <c r="L13" s="432">
        <v>2.293765872040632</v>
      </c>
      <c r="M13" s="393">
        <v>1.4663992314045409</v>
      </c>
      <c r="N13" s="393">
        <v>1.5022863563587872</v>
      </c>
    </row>
    <row r="14" spans="2:13" s="404" customFormat="1" ht="6" customHeight="1">
      <c r="B14" s="405"/>
      <c r="C14" s="427"/>
      <c r="E14" s="432"/>
      <c r="F14" s="432"/>
      <c r="G14" s="392"/>
      <c r="H14" s="427"/>
      <c r="I14" s="427"/>
      <c r="K14" s="432"/>
      <c r="L14" s="432"/>
      <c r="M14" s="392"/>
    </row>
    <row r="15" spans="1:14" s="412" customFormat="1" ht="9" customHeight="1">
      <c r="A15" s="413" t="s">
        <v>175</v>
      </c>
      <c r="B15" s="417"/>
      <c r="C15" s="358">
        <v>5512</v>
      </c>
      <c r="D15" s="358">
        <f>SUM(D11:D13)</f>
        <v>5496</v>
      </c>
      <c r="E15" s="358">
        <f>SUM(E11:E13)</f>
        <v>5580</v>
      </c>
      <c r="F15" s="437">
        <v>3.6073746990309434</v>
      </c>
      <c r="G15" s="394">
        <v>3.586083958472939</v>
      </c>
      <c r="H15" s="394">
        <v>3.560631368699775</v>
      </c>
      <c r="I15" s="358">
        <v>2863</v>
      </c>
      <c r="J15" s="358">
        <f>SUM(J11:J13)</f>
        <v>2616</v>
      </c>
      <c r="K15" s="358">
        <f>SUM(K11:K13)</f>
        <v>2419</v>
      </c>
      <c r="L15" s="437">
        <v>1.8737143982811304</v>
      </c>
      <c r="M15" s="394">
        <v>1.7069133252120103</v>
      </c>
      <c r="N15" s="394">
        <v>1.5435783657499562</v>
      </c>
    </row>
    <row r="16" spans="2:13" s="339" customFormat="1" ht="9" customHeight="1">
      <c r="B16" s="340"/>
      <c r="C16" s="348"/>
      <c r="D16" s="348"/>
      <c r="E16" s="432"/>
      <c r="F16" s="432"/>
      <c r="G16" s="432"/>
      <c r="H16" s="348"/>
      <c r="I16" s="348"/>
      <c r="K16" s="432"/>
      <c r="L16" s="432"/>
      <c r="M16" s="370"/>
    </row>
    <row r="17" spans="1:13" s="412" customFormat="1" ht="10.5" customHeight="1">
      <c r="A17" s="412" t="s">
        <v>176</v>
      </c>
      <c r="B17" s="417"/>
      <c r="C17" s="349"/>
      <c r="D17" s="349"/>
      <c r="E17" s="432"/>
      <c r="F17" s="432"/>
      <c r="G17" s="432"/>
      <c r="H17" s="349"/>
      <c r="I17" s="349"/>
      <c r="K17" s="432"/>
      <c r="L17" s="432"/>
      <c r="M17" s="370"/>
    </row>
    <row r="18" spans="2:13" s="404" customFormat="1" ht="6" customHeight="1">
      <c r="B18" s="405"/>
      <c r="C18" s="424"/>
      <c r="D18" s="424"/>
      <c r="E18" s="432"/>
      <c r="F18" s="432"/>
      <c r="G18" s="432"/>
      <c r="H18" s="424"/>
      <c r="I18" s="424"/>
      <c r="K18" s="432"/>
      <c r="L18" s="432"/>
      <c r="M18" s="370"/>
    </row>
    <row r="19" spans="1:14" s="404" customFormat="1" ht="9" customHeight="1">
      <c r="A19" s="406" t="s">
        <v>177</v>
      </c>
      <c r="B19" s="405"/>
      <c r="C19" s="427">
        <v>552</v>
      </c>
      <c r="D19" s="427">
        <v>579</v>
      </c>
      <c r="E19" s="427">
        <v>561</v>
      </c>
      <c r="F19" s="432">
        <v>5.121163765910862</v>
      </c>
      <c r="G19" s="393">
        <v>5.46107919979627</v>
      </c>
      <c r="H19" s="393">
        <v>5.257063512382347</v>
      </c>
      <c r="I19" s="427">
        <v>208</v>
      </c>
      <c r="J19" s="427">
        <v>260</v>
      </c>
      <c r="K19" s="427">
        <v>213</v>
      </c>
      <c r="L19" s="432">
        <v>1.9297138828069915</v>
      </c>
      <c r="M19" s="393">
        <v>2.4522980862643013</v>
      </c>
      <c r="N19" s="393">
        <v>1.9959973763590726</v>
      </c>
    </row>
    <row r="20" spans="1:14" s="404" customFormat="1" ht="9" customHeight="1">
      <c r="A20" s="406" t="s">
        <v>178</v>
      </c>
      <c r="B20" s="405"/>
      <c r="C20" s="427">
        <v>498</v>
      </c>
      <c r="D20" s="427">
        <v>583</v>
      </c>
      <c r="E20" s="427">
        <v>534</v>
      </c>
      <c r="F20" s="432">
        <v>4.86874908344332</v>
      </c>
      <c r="G20" s="393">
        <v>5.782181360151546</v>
      </c>
      <c r="H20" s="393">
        <v>5.242680340295707</v>
      </c>
      <c r="I20" s="427">
        <v>220</v>
      </c>
      <c r="J20" s="427">
        <v>182</v>
      </c>
      <c r="K20" s="427">
        <v>183</v>
      </c>
      <c r="L20" s="432">
        <v>2.1508530087500612</v>
      </c>
      <c r="M20" s="393">
        <v>1.8050720541124896</v>
      </c>
      <c r="N20" s="393">
        <v>1.7966488806631358</v>
      </c>
    </row>
    <row r="21" spans="1:14" s="404" customFormat="1" ht="9" customHeight="1">
      <c r="A21" s="406" t="s">
        <v>179</v>
      </c>
      <c r="B21" s="405"/>
      <c r="C21" s="427">
        <v>664</v>
      </c>
      <c r="D21" s="427">
        <v>644</v>
      </c>
      <c r="E21" s="427">
        <v>733</v>
      </c>
      <c r="F21" s="432">
        <v>5.469026694451079</v>
      </c>
      <c r="G21" s="393">
        <v>5.403681887596704</v>
      </c>
      <c r="H21" s="393">
        <v>6.078878253663664</v>
      </c>
      <c r="I21" s="427">
        <v>258</v>
      </c>
      <c r="J21" s="427">
        <v>290</v>
      </c>
      <c r="K21" s="427">
        <v>238</v>
      </c>
      <c r="L21" s="432">
        <v>2.1250133842897267</v>
      </c>
      <c r="M21" s="393">
        <v>2.43333501149541</v>
      </c>
      <c r="N21" s="393">
        <v>1.9737694739044362</v>
      </c>
    </row>
    <row r="22" spans="1:14" s="404" customFormat="1" ht="9" customHeight="1">
      <c r="A22" s="406" t="s">
        <v>180</v>
      </c>
      <c r="B22" s="405"/>
      <c r="C22" s="427">
        <v>620</v>
      </c>
      <c r="D22" s="427">
        <v>617</v>
      </c>
      <c r="E22" s="427">
        <v>641</v>
      </c>
      <c r="F22" s="432">
        <v>4.489597891337248</v>
      </c>
      <c r="G22" s="393">
        <v>4.448546111307382</v>
      </c>
      <c r="H22" s="393">
        <v>4.535608300551876</v>
      </c>
      <c r="I22" s="427">
        <v>299</v>
      </c>
      <c r="J22" s="427">
        <v>337</v>
      </c>
      <c r="K22" s="427">
        <v>371</v>
      </c>
      <c r="L22" s="432">
        <v>2.1651447895319955</v>
      </c>
      <c r="M22" s="393">
        <v>2.4297569522051665</v>
      </c>
      <c r="N22" s="393">
        <v>2.6251336653740185</v>
      </c>
    </row>
    <row r="23" spans="1:14" s="404" customFormat="1" ht="9" customHeight="1">
      <c r="A23" s="406" t="s">
        <v>181</v>
      </c>
      <c r="B23" s="405"/>
      <c r="C23" s="427">
        <v>533</v>
      </c>
      <c r="D23" s="427">
        <v>533</v>
      </c>
      <c r="E23" s="427">
        <v>555</v>
      </c>
      <c r="F23" s="432">
        <v>4.147020836251031</v>
      </c>
      <c r="G23" s="393">
        <v>4.1781638028345665</v>
      </c>
      <c r="H23" s="393">
        <v>4.261073395466862</v>
      </c>
      <c r="I23" s="427">
        <v>272</v>
      </c>
      <c r="J23" s="427">
        <v>278</v>
      </c>
      <c r="K23" s="427">
        <v>266</v>
      </c>
      <c r="L23" s="432">
        <v>2.1163033160605638</v>
      </c>
      <c r="M23" s="393">
        <v>2.17922990091559</v>
      </c>
      <c r="N23" s="393">
        <v>2.0422441859354685</v>
      </c>
    </row>
    <row r="24" spans="1:14" s="404" customFormat="1" ht="9" customHeight="1">
      <c r="A24" s="406" t="s">
        <v>182</v>
      </c>
      <c r="B24" s="405"/>
      <c r="C24" s="427">
        <v>584</v>
      </c>
      <c r="D24" s="427">
        <v>578</v>
      </c>
      <c r="E24" s="427">
        <v>611</v>
      </c>
      <c r="F24" s="432">
        <v>4.678924808716901</v>
      </c>
      <c r="G24" s="393">
        <v>4.683157647401982</v>
      </c>
      <c r="H24" s="393">
        <v>4.895047366165347</v>
      </c>
      <c r="I24" s="427">
        <v>257</v>
      </c>
      <c r="J24" s="427">
        <v>261</v>
      </c>
      <c r="K24" s="427">
        <v>242</v>
      </c>
      <c r="L24" s="432">
        <v>2.0590473901374033</v>
      </c>
      <c r="M24" s="393">
        <v>2.1147130553147355</v>
      </c>
      <c r="N24" s="393">
        <v>1.9387912645041143</v>
      </c>
    </row>
    <row r="25" spans="1:14" s="404" customFormat="1" ht="9" customHeight="1">
      <c r="A25" s="406" t="s">
        <v>183</v>
      </c>
      <c r="B25" s="405"/>
      <c r="C25" s="427">
        <v>546</v>
      </c>
      <c r="D25" s="427">
        <v>541</v>
      </c>
      <c r="E25" s="427">
        <v>583</v>
      </c>
      <c r="F25" s="432">
        <v>4.31167231290422</v>
      </c>
      <c r="G25" s="393">
        <v>4.30369274338536</v>
      </c>
      <c r="H25" s="393">
        <v>4.557410630889811</v>
      </c>
      <c r="I25" s="427">
        <v>307</v>
      </c>
      <c r="J25" s="427">
        <v>287</v>
      </c>
      <c r="K25" s="427">
        <v>282</v>
      </c>
      <c r="L25" s="432">
        <v>2.424328571541383</v>
      </c>
      <c r="M25" s="393">
        <v>2.28310502283105</v>
      </c>
      <c r="N25" s="393">
        <v>2.204442191956992</v>
      </c>
    </row>
    <row r="26" spans="1:14" s="404" customFormat="1" ht="9" customHeight="1">
      <c r="A26" s="406" t="s">
        <v>184</v>
      </c>
      <c r="B26" s="405"/>
      <c r="C26" s="427">
        <v>711</v>
      </c>
      <c r="D26" s="427">
        <v>733</v>
      </c>
      <c r="E26" s="427">
        <v>737</v>
      </c>
      <c r="F26" s="432">
        <v>4.287937086132654</v>
      </c>
      <c r="G26" s="393">
        <v>4.501959242835559</v>
      </c>
      <c r="H26" s="393">
        <v>4.451198447186089</v>
      </c>
      <c r="I26" s="427">
        <v>378</v>
      </c>
      <c r="J26" s="427">
        <v>380</v>
      </c>
      <c r="K26" s="427">
        <v>331</v>
      </c>
      <c r="L26" s="432">
        <v>2.279662754652804</v>
      </c>
      <c r="M26" s="393">
        <v>2.333894286872459</v>
      </c>
      <c r="N26" s="393">
        <v>1.999113549550333</v>
      </c>
    </row>
    <row r="27" spans="1:14" s="404" customFormat="1" ht="9" customHeight="1">
      <c r="A27" s="406" t="s">
        <v>185</v>
      </c>
      <c r="B27" s="405"/>
      <c r="C27" s="427">
        <v>817</v>
      </c>
      <c r="D27" s="427">
        <v>853</v>
      </c>
      <c r="E27" s="427">
        <v>916</v>
      </c>
      <c r="F27" s="432">
        <v>4.010012761362521</v>
      </c>
      <c r="G27" s="393">
        <v>4.231213758141242</v>
      </c>
      <c r="H27" s="393">
        <v>4.475580297390891</v>
      </c>
      <c r="I27" s="427">
        <v>467</v>
      </c>
      <c r="J27" s="427">
        <v>486</v>
      </c>
      <c r="K27" s="427">
        <v>455</v>
      </c>
      <c r="L27" s="432">
        <v>2.2921370374006087</v>
      </c>
      <c r="M27" s="393">
        <v>2.4107501599726184</v>
      </c>
      <c r="N27" s="393">
        <v>2.223132134621022</v>
      </c>
    </row>
    <row r="28" spans="1:14" s="404" customFormat="1" ht="9" customHeight="1">
      <c r="A28" s="406" t="s">
        <v>186</v>
      </c>
      <c r="B28" s="405"/>
      <c r="C28" s="427">
        <v>702</v>
      </c>
      <c r="D28" s="427">
        <v>691</v>
      </c>
      <c r="E28" s="427">
        <v>730</v>
      </c>
      <c r="F28" s="432">
        <v>8.12895157368165</v>
      </c>
      <c r="G28" s="393">
        <v>8.221688123170646</v>
      </c>
      <c r="H28" s="393">
        <v>8.612697297678546</v>
      </c>
      <c r="I28" s="427">
        <v>160</v>
      </c>
      <c r="J28" s="427">
        <v>184</v>
      </c>
      <c r="K28" s="427">
        <v>162</v>
      </c>
      <c r="L28" s="432">
        <v>1.8527524954260173</v>
      </c>
      <c r="M28" s="393">
        <v>2.1892773005259025</v>
      </c>
      <c r="N28" s="393">
        <v>1.9113109071560606</v>
      </c>
    </row>
    <row r="29" spans="1:14" s="404" customFormat="1" ht="9" customHeight="1">
      <c r="A29" s="406" t="s">
        <v>187</v>
      </c>
      <c r="B29" s="405"/>
      <c r="C29" s="427">
        <v>661</v>
      </c>
      <c r="D29" s="427">
        <v>676</v>
      </c>
      <c r="E29" s="427">
        <v>738</v>
      </c>
      <c r="F29" s="432">
        <v>5.776558185059601</v>
      </c>
      <c r="G29" s="393">
        <v>5.9778043064951145</v>
      </c>
      <c r="H29" s="393">
        <v>6.461664675657393</v>
      </c>
      <c r="I29" s="427">
        <v>236</v>
      </c>
      <c r="J29" s="427">
        <v>259</v>
      </c>
      <c r="K29" s="427">
        <v>250</v>
      </c>
      <c r="L29" s="432">
        <v>2.062432271821582</v>
      </c>
      <c r="M29" s="393">
        <v>2.290312596719282</v>
      </c>
      <c r="N29" s="393">
        <v>2.1889107979869213</v>
      </c>
    </row>
    <row r="30" spans="1:14" s="404" customFormat="1" ht="9" customHeight="1">
      <c r="A30" s="406" t="s">
        <v>188</v>
      </c>
      <c r="B30" s="405"/>
      <c r="C30" s="427">
        <v>947</v>
      </c>
      <c r="D30" s="427">
        <v>875</v>
      </c>
      <c r="E30" s="427">
        <v>1001</v>
      </c>
      <c r="F30" s="432">
        <v>9.901818295883478</v>
      </c>
      <c r="G30" s="393">
        <v>9.345295311331839</v>
      </c>
      <c r="H30" s="393">
        <v>10.5710340271767</v>
      </c>
      <c r="I30" s="427">
        <v>224</v>
      </c>
      <c r="J30" s="427">
        <v>237</v>
      </c>
      <c r="K30" s="427">
        <v>198</v>
      </c>
      <c r="L30" s="432">
        <v>2.34214075847719</v>
      </c>
      <c r="M30" s="393">
        <v>2.531239987183595</v>
      </c>
      <c r="N30" s="393">
        <v>2.090973763617369</v>
      </c>
    </row>
    <row r="31" spans="1:14" s="404" customFormat="1" ht="9" customHeight="1">
      <c r="A31" s="406" t="s">
        <v>189</v>
      </c>
      <c r="B31" s="405"/>
      <c r="C31" s="427">
        <v>483</v>
      </c>
      <c r="D31" s="427">
        <v>470</v>
      </c>
      <c r="E31" s="427">
        <v>483</v>
      </c>
      <c r="F31" s="432">
        <v>4.380197516981201</v>
      </c>
      <c r="G31" s="393">
        <v>4.416712086755502</v>
      </c>
      <c r="H31" s="393">
        <v>4.495928837552409</v>
      </c>
      <c r="I31" s="427">
        <v>211</v>
      </c>
      <c r="J31" s="427">
        <v>193</v>
      </c>
      <c r="K31" s="427">
        <v>237</v>
      </c>
      <c r="L31" s="432">
        <v>1.9135024349545202</v>
      </c>
      <c r="M31" s="393">
        <v>1.8136711334974722</v>
      </c>
      <c r="N31" s="393">
        <v>2.2060768830226105</v>
      </c>
    </row>
    <row r="32" spans="1:14" s="404" customFormat="1" ht="9" customHeight="1">
      <c r="A32" s="406" t="s">
        <v>173</v>
      </c>
      <c r="B32" s="405"/>
      <c r="C32" s="427">
        <v>1680</v>
      </c>
      <c r="D32" s="427">
        <v>1599</v>
      </c>
      <c r="E32" s="427">
        <v>1671</v>
      </c>
      <c r="F32" s="432">
        <v>5.233269890319385</v>
      </c>
      <c r="G32" s="393">
        <v>5.040220899737745</v>
      </c>
      <c r="H32" s="393">
        <v>5.1567491435390584</v>
      </c>
      <c r="I32" s="427">
        <v>1297</v>
      </c>
      <c r="J32" s="427">
        <v>1550</v>
      </c>
      <c r="K32" s="427">
        <v>1325</v>
      </c>
      <c r="L32" s="432">
        <v>4.040208956990621</v>
      </c>
      <c r="M32" s="393">
        <v>4.885767601371797</v>
      </c>
      <c r="N32" s="393">
        <v>4.088984210167118</v>
      </c>
    </row>
    <row r="33" spans="1:14" s="404" customFormat="1" ht="9" customHeight="1">
      <c r="A33" s="406" t="s">
        <v>190</v>
      </c>
      <c r="B33" s="405"/>
      <c r="C33" s="427">
        <v>469</v>
      </c>
      <c r="D33" s="427">
        <v>501</v>
      </c>
      <c r="E33" s="427">
        <v>526</v>
      </c>
      <c r="F33" s="432">
        <v>5.131347170100329</v>
      </c>
      <c r="G33" s="393">
        <v>5.530228604859095</v>
      </c>
      <c r="H33" s="393">
        <v>5.737128187088411</v>
      </c>
      <c r="I33" s="427">
        <v>209</v>
      </c>
      <c r="J33" s="427">
        <v>168</v>
      </c>
      <c r="K33" s="427">
        <v>171</v>
      </c>
      <c r="L33" s="432">
        <v>2.286677097123601</v>
      </c>
      <c r="M33" s="393">
        <v>1.854447915401852</v>
      </c>
      <c r="N33" s="393">
        <v>1.8651120151941412</v>
      </c>
    </row>
    <row r="34" spans="1:14" s="404" customFormat="1" ht="9" customHeight="1">
      <c r="A34" s="406" t="s">
        <v>191</v>
      </c>
      <c r="B34" s="405"/>
      <c r="C34" s="427">
        <v>566</v>
      </c>
      <c r="D34" s="427">
        <v>498</v>
      </c>
      <c r="E34" s="427">
        <v>522</v>
      </c>
      <c r="F34" s="432">
        <v>4.832526489246348</v>
      </c>
      <c r="G34" s="393">
        <v>4.28881463364222</v>
      </c>
      <c r="H34" s="393">
        <v>4.42529302672484</v>
      </c>
      <c r="I34" s="427">
        <v>267</v>
      </c>
      <c r="J34" s="427">
        <v>266</v>
      </c>
      <c r="K34" s="427">
        <v>233</v>
      </c>
      <c r="L34" s="432">
        <v>2.2796547219589662</v>
      </c>
      <c r="M34" s="393">
        <v>2.290812635640222</v>
      </c>
      <c r="N34" s="393">
        <v>1.9752744736147274</v>
      </c>
    </row>
    <row r="35" spans="1:14" s="404" customFormat="1" ht="9" customHeight="1">
      <c r="A35" s="406" t="s">
        <v>174</v>
      </c>
      <c r="B35" s="405"/>
      <c r="C35" s="427">
        <v>1458</v>
      </c>
      <c r="D35" s="427">
        <v>1404</v>
      </c>
      <c r="E35" s="427">
        <v>1370</v>
      </c>
      <c r="F35" s="432">
        <v>5.84771866777899</v>
      </c>
      <c r="G35" s="393">
        <v>5.748044068337857</v>
      </c>
      <c r="H35" s="393">
        <v>5.5494229465758975</v>
      </c>
      <c r="I35" s="427">
        <v>587</v>
      </c>
      <c r="J35" s="427">
        <v>543</v>
      </c>
      <c r="K35" s="427">
        <v>476</v>
      </c>
      <c r="L35" s="432">
        <v>2.354328434832831</v>
      </c>
      <c r="M35" s="393">
        <v>2.2230683255751114</v>
      </c>
      <c r="N35" s="393">
        <v>1.928120673408852</v>
      </c>
    </row>
    <row r="36" spans="1:14" s="404" customFormat="1" ht="9" customHeight="1">
      <c r="A36" s="406" t="s">
        <v>192</v>
      </c>
      <c r="B36" s="405"/>
      <c r="C36" s="427">
        <v>793</v>
      </c>
      <c r="D36" s="427">
        <v>770</v>
      </c>
      <c r="E36" s="427">
        <v>831</v>
      </c>
      <c r="F36" s="432">
        <v>6.0946086154555585</v>
      </c>
      <c r="G36" s="393">
        <v>6.056649335735018</v>
      </c>
      <c r="H36" s="393">
        <v>6.4326371413679935</v>
      </c>
      <c r="I36" s="427">
        <v>282</v>
      </c>
      <c r="J36" s="427">
        <v>348</v>
      </c>
      <c r="K36" s="427">
        <v>323</v>
      </c>
      <c r="L36" s="432">
        <v>2.1673135303385465</v>
      </c>
      <c r="M36" s="393">
        <v>2.737290868617904</v>
      </c>
      <c r="N36" s="393">
        <v>2.500290970712228</v>
      </c>
    </row>
    <row r="37" spans="1:14" s="404" customFormat="1" ht="9" customHeight="1">
      <c r="A37" s="406" t="s">
        <v>193</v>
      </c>
      <c r="B37" s="405"/>
      <c r="C37" s="427">
        <v>985</v>
      </c>
      <c r="D37" s="427">
        <v>970</v>
      </c>
      <c r="E37" s="427">
        <v>1017</v>
      </c>
      <c r="F37" s="432">
        <v>5.775872684520075</v>
      </c>
      <c r="G37" s="393">
        <v>5.756369096012676</v>
      </c>
      <c r="H37" s="393">
        <v>5.9942157888617595</v>
      </c>
      <c r="I37" s="427">
        <v>321</v>
      </c>
      <c r="J37" s="427">
        <v>331</v>
      </c>
      <c r="K37" s="427">
        <v>314</v>
      </c>
      <c r="L37" s="432">
        <v>1.8822894738385219</v>
      </c>
      <c r="M37" s="393">
        <v>1.9642867740002017</v>
      </c>
      <c r="N37" s="393">
        <v>1.850721492332933</v>
      </c>
    </row>
    <row r="38" spans="1:14" s="404" customFormat="1" ht="9" customHeight="1">
      <c r="A38" s="406" t="s">
        <v>194</v>
      </c>
      <c r="B38" s="405"/>
      <c r="C38" s="427">
        <v>632</v>
      </c>
      <c r="D38" s="427">
        <v>606</v>
      </c>
      <c r="E38" s="427">
        <v>648</v>
      </c>
      <c r="F38" s="432">
        <v>4.8264907135874875</v>
      </c>
      <c r="G38" s="393">
        <v>4.706394016821863</v>
      </c>
      <c r="H38" s="393">
        <v>4.993852696547439</v>
      </c>
      <c r="I38" s="427">
        <v>321</v>
      </c>
      <c r="J38" s="427">
        <v>254</v>
      </c>
      <c r="K38" s="427">
        <v>267</v>
      </c>
      <c r="L38" s="432">
        <v>2.4514296187683287</v>
      </c>
      <c r="M38" s="393">
        <v>1.972646997149758</v>
      </c>
      <c r="N38" s="393">
        <v>2.057652268484824</v>
      </c>
    </row>
    <row r="39" spans="2:13" s="404" customFormat="1" ht="6" customHeight="1">
      <c r="B39" s="405"/>
      <c r="C39" s="424"/>
      <c r="D39" s="432"/>
      <c r="E39" s="432"/>
      <c r="F39" s="432"/>
      <c r="G39" s="392"/>
      <c r="H39" s="424"/>
      <c r="I39" s="424"/>
      <c r="K39" s="432"/>
      <c r="L39" s="432"/>
      <c r="M39" s="392"/>
    </row>
    <row r="40" spans="1:14" s="412" customFormat="1" ht="9" customHeight="1">
      <c r="A40" s="413" t="s">
        <v>175</v>
      </c>
      <c r="B40" s="417"/>
      <c r="C40" s="358">
        <v>14901</v>
      </c>
      <c r="D40" s="358">
        <f>SUM(D19:D38)</f>
        <v>14721</v>
      </c>
      <c r="E40" s="358">
        <f>SUM(E19:E38)</f>
        <v>15408</v>
      </c>
      <c r="F40" s="437">
        <v>5.253727428116909</v>
      </c>
      <c r="G40" s="394">
        <v>5.265723932413015</v>
      </c>
      <c r="H40" s="394">
        <v>5.43690154755754</v>
      </c>
      <c r="I40" s="358">
        <v>6781</v>
      </c>
      <c r="J40" s="358">
        <f>SUM(J19:J38)</f>
        <v>7094</v>
      </c>
      <c r="K40" s="358">
        <f>SUM(K19:K38)</f>
        <v>6537</v>
      </c>
      <c r="L40" s="437">
        <v>2.390814421183864</v>
      </c>
      <c r="M40" s="394">
        <v>2.53753451372447</v>
      </c>
      <c r="N40" s="394">
        <v>2.306660528062282</v>
      </c>
    </row>
    <row r="41" spans="2:14" s="404" customFormat="1" ht="9" customHeight="1">
      <c r="B41" s="405"/>
      <c r="C41" s="348"/>
      <c r="D41" s="437"/>
      <c r="E41" s="437"/>
      <c r="F41" s="437"/>
      <c r="G41" s="392"/>
      <c r="H41" s="394"/>
      <c r="I41" s="348"/>
      <c r="K41" s="437"/>
      <c r="L41" s="437"/>
      <c r="M41" s="392"/>
      <c r="N41" s="394"/>
    </row>
    <row r="42" spans="1:14" s="412" customFormat="1" ht="9" customHeight="1">
      <c r="A42" s="413" t="s">
        <v>87</v>
      </c>
      <c r="B42" s="417"/>
      <c r="C42" s="358">
        <v>20413</v>
      </c>
      <c r="D42" s="358">
        <f>SUM(D15+D40)</f>
        <v>20217</v>
      </c>
      <c r="E42" s="358">
        <f>SUM(E15+E40)</f>
        <v>20988</v>
      </c>
      <c r="F42" s="437">
        <v>4.677316059671123</v>
      </c>
      <c r="G42" s="394">
        <v>4.670975445321839</v>
      </c>
      <c r="H42" s="394">
        <v>4.768804686930813</v>
      </c>
      <c r="I42" s="358">
        <v>9644</v>
      </c>
      <c r="J42" s="358">
        <f>SUM(J15+J40)</f>
        <v>9710</v>
      </c>
      <c r="K42" s="358">
        <f>SUM(K15+K40)</f>
        <v>8956</v>
      </c>
      <c r="L42" s="437">
        <v>2.209770052391531</v>
      </c>
      <c r="M42" s="394">
        <v>2.2434174988413247</v>
      </c>
      <c r="N42" s="394">
        <v>2.0349444814252124</v>
      </c>
    </row>
    <row r="43" spans="3:14" s="404" customFormat="1" ht="9" customHeight="1">
      <c r="C43" s="409"/>
      <c r="D43" s="409"/>
      <c r="E43" s="424"/>
      <c r="F43" s="342"/>
      <c r="G43" s="346"/>
      <c r="H43" s="394"/>
      <c r="I43" s="431"/>
      <c r="J43" s="431"/>
      <c r="K43" s="431"/>
      <c r="L43" s="456"/>
      <c r="M43" s="456"/>
      <c r="N43" s="382"/>
    </row>
    <row r="44" spans="3:14" s="404" customFormat="1" ht="6" customHeight="1">
      <c r="C44" s="409"/>
      <c r="D44" s="409"/>
      <c r="E44" s="424"/>
      <c r="F44" s="342"/>
      <c r="G44" s="342"/>
      <c r="H44" s="424"/>
      <c r="I44" s="431"/>
      <c r="J44" s="431"/>
      <c r="K44" s="431"/>
      <c r="L44" s="456"/>
      <c r="M44" s="456"/>
      <c r="N44" s="382"/>
    </row>
    <row r="45" spans="1:14" s="412" customFormat="1" ht="12" customHeight="1">
      <c r="A45" s="603" t="s">
        <v>195</v>
      </c>
      <c r="B45" s="603"/>
      <c r="C45" s="603"/>
      <c r="D45" s="603"/>
      <c r="E45" s="603"/>
      <c r="F45" s="603"/>
      <c r="G45" s="603"/>
      <c r="H45" s="603"/>
      <c r="I45" s="603"/>
      <c r="J45" s="603"/>
      <c r="K45" s="603"/>
      <c r="L45" s="603"/>
      <c r="M45" s="603"/>
      <c r="N45" s="603"/>
    </row>
    <row r="46" spans="3:14" s="404" customFormat="1" ht="6" customHeight="1">
      <c r="C46" s="409"/>
      <c r="D46" s="409"/>
      <c r="E46" s="424"/>
      <c r="F46" s="342"/>
      <c r="G46" s="342"/>
      <c r="H46" s="424"/>
      <c r="I46" s="431"/>
      <c r="J46" s="431"/>
      <c r="K46" s="431"/>
      <c r="L46" s="456"/>
      <c r="M46" s="456"/>
      <c r="N46" s="432"/>
    </row>
    <row r="47" spans="1:14" s="412" customFormat="1" ht="10.5" customHeight="1">
      <c r="A47" s="412" t="s">
        <v>171</v>
      </c>
      <c r="B47" s="344"/>
      <c r="C47" s="391"/>
      <c r="D47" s="391"/>
      <c r="E47" s="424"/>
      <c r="F47" s="343"/>
      <c r="G47" s="343"/>
      <c r="H47" s="424"/>
      <c r="I47" s="428"/>
      <c r="J47" s="428"/>
      <c r="K47" s="431"/>
      <c r="L47" s="355"/>
      <c r="M47" s="355"/>
      <c r="N47" s="432"/>
    </row>
    <row r="48" spans="2:14" s="404" customFormat="1" ht="6" customHeight="1">
      <c r="B48" s="341"/>
      <c r="C48" s="409"/>
      <c r="D48" s="409"/>
      <c r="E48" s="427"/>
      <c r="F48" s="342"/>
      <c r="G48" s="342"/>
      <c r="H48" s="424"/>
      <c r="I48" s="431"/>
      <c r="J48" s="431"/>
      <c r="K48" s="431"/>
      <c r="L48" s="456"/>
      <c r="M48" s="456"/>
      <c r="N48" s="432"/>
    </row>
    <row r="49" spans="1:14" s="404" customFormat="1" ht="9" customHeight="1">
      <c r="A49" s="359" t="s">
        <v>196</v>
      </c>
      <c r="B49" s="360"/>
      <c r="C49" s="427">
        <v>353</v>
      </c>
      <c r="D49" s="427">
        <v>353</v>
      </c>
      <c r="E49" s="427">
        <v>349</v>
      </c>
      <c r="F49" s="432">
        <v>5.60628920829032</v>
      </c>
      <c r="G49" s="368">
        <v>5.555205841621554</v>
      </c>
      <c r="H49" s="368">
        <v>5.370341281109594</v>
      </c>
      <c r="I49" s="427">
        <v>129</v>
      </c>
      <c r="J49" s="427">
        <v>102</v>
      </c>
      <c r="K49" s="427">
        <v>102</v>
      </c>
      <c r="L49" s="432">
        <v>2.0487572460890973</v>
      </c>
      <c r="M49" s="432">
        <v>1.6010045518756868</v>
      </c>
      <c r="N49" s="432">
        <v>1.56955533144177</v>
      </c>
    </row>
    <row r="50" spans="1:14" s="404" customFormat="1" ht="9" customHeight="1">
      <c r="A50" s="359" t="s">
        <v>197</v>
      </c>
      <c r="B50" s="360"/>
      <c r="C50" s="427">
        <v>324</v>
      </c>
      <c r="D50" s="427">
        <v>330</v>
      </c>
      <c r="E50" s="427">
        <v>306</v>
      </c>
      <c r="F50" s="432">
        <v>6.414190406430028</v>
      </c>
      <c r="G50" s="368">
        <v>6.783284342946413</v>
      </c>
      <c r="H50" s="368">
        <v>6.273284704003074</v>
      </c>
      <c r="I50" s="427">
        <v>81</v>
      </c>
      <c r="J50" s="427">
        <v>100</v>
      </c>
      <c r="K50" s="427">
        <v>84</v>
      </c>
      <c r="L50" s="432">
        <v>1.603547601607507</v>
      </c>
      <c r="M50" s="432">
        <v>1.9801588087364608</v>
      </c>
      <c r="N50" s="432">
        <v>1.7220781540400592</v>
      </c>
    </row>
    <row r="51" spans="1:14" s="404" customFormat="1" ht="9" customHeight="1">
      <c r="A51" s="359" t="s">
        <v>198</v>
      </c>
      <c r="B51" s="360"/>
      <c r="C51" s="427">
        <v>198</v>
      </c>
      <c r="D51" s="427">
        <v>245</v>
      </c>
      <c r="E51" s="427">
        <v>247</v>
      </c>
      <c r="F51" s="432">
        <v>4.448038819247877</v>
      </c>
      <c r="G51" s="368">
        <v>5.507103039021759</v>
      </c>
      <c r="H51" s="368">
        <v>5.49170947099527</v>
      </c>
      <c r="I51" s="427">
        <v>130</v>
      </c>
      <c r="J51" s="427">
        <v>103</v>
      </c>
      <c r="K51" s="427">
        <v>102</v>
      </c>
      <c r="L51" s="432">
        <v>2.92042952778901</v>
      </c>
      <c r="M51" s="432">
        <v>2.310297647085212</v>
      </c>
      <c r="N51" s="432">
        <v>2.2678314414636342</v>
      </c>
    </row>
    <row r="52" spans="1:14" s="404" customFormat="1" ht="6" customHeight="1">
      <c r="A52" s="348"/>
      <c r="B52" s="360"/>
      <c r="C52" s="424"/>
      <c r="D52" s="432"/>
      <c r="E52" s="432"/>
      <c r="F52" s="432"/>
      <c r="G52" s="366"/>
      <c r="H52" s="424"/>
      <c r="I52" s="424"/>
      <c r="J52" s="432"/>
      <c r="K52" s="432"/>
      <c r="L52" s="432"/>
      <c r="N52" s="373"/>
    </row>
    <row r="53" spans="1:14" s="411" customFormat="1" ht="9" customHeight="1">
      <c r="A53" s="361" t="s">
        <v>175</v>
      </c>
      <c r="B53" s="362"/>
      <c r="C53" s="428">
        <v>875</v>
      </c>
      <c r="D53" s="428">
        <f>SUM(D49:D51)</f>
        <v>928</v>
      </c>
      <c r="E53" s="428">
        <f>SUM(E49:E51)</f>
        <v>902</v>
      </c>
      <c r="F53" s="437">
        <v>5.538255101524128</v>
      </c>
      <c r="G53" s="369">
        <v>5.9228623764208805</v>
      </c>
      <c r="H53" s="369">
        <v>5.682186112677079</v>
      </c>
      <c r="I53" s="428">
        <v>340</v>
      </c>
      <c r="J53" s="428">
        <f>SUM(J49:J51)</f>
        <v>305</v>
      </c>
      <c r="K53" s="428">
        <f>SUM(K49:K51)</f>
        <v>288</v>
      </c>
      <c r="L53" s="437">
        <v>2.1520076965922326</v>
      </c>
      <c r="M53" s="437">
        <v>1.920727483406174</v>
      </c>
      <c r="N53" s="437">
        <v>1.8142678497239455</v>
      </c>
    </row>
    <row r="54" spans="1:14" s="404" customFormat="1" ht="9" customHeight="1">
      <c r="A54" s="424"/>
      <c r="B54" s="360"/>
      <c r="C54" s="424"/>
      <c r="D54" s="432"/>
      <c r="E54" s="432"/>
      <c r="F54" s="432"/>
      <c r="G54" s="370"/>
      <c r="H54" s="424"/>
      <c r="I54" s="424"/>
      <c r="J54" s="432"/>
      <c r="K54" s="432"/>
      <c r="L54" s="432"/>
      <c r="N54" s="370"/>
    </row>
    <row r="55" spans="1:14" s="411" customFormat="1" ht="10.5" customHeight="1">
      <c r="A55" s="349" t="s">
        <v>176</v>
      </c>
      <c r="B55" s="363"/>
      <c r="C55" s="430"/>
      <c r="D55" s="432"/>
      <c r="E55" s="432"/>
      <c r="F55" s="432"/>
      <c r="G55" s="370"/>
      <c r="H55" s="430"/>
      <c r="I55" s="430"/>
      <c r="J55" s="432"/>
      <c r="K55" s="432"/>
      <c r="L55" s="432"/>
      <c r="N55" s="370"/>
    </row>
    <row r="56" spans="1:14" s="404" customFormat="1" ht="6" customHeight="1">
      <c r="A56" s="424"/>
      <c r="B56" s="360"/>
      <c r="C56" s="424"/>
      <c r="D56" s="432"/>
      <c r="E56" s="432"/>
      <c r="F56" s="432"/>
      <c r="G56" s="370"/>
      <c r="H56" s="424"/>
      <c r="I56" s="424"/>
      <c r="J56" s="432"/>
      <c r="K56" s="432"/>
      <c r="L56" s="432"/>
      <c r="N56" s="370"/>
    </row>
    <row r="57" spans="1:14" s="404" customFormat="1" ht="9" customHeight="1">
      <c r="A57" s="359" t="s">
        <v>199</v>
      </c>
      <c r="B57" s="360"/>
      <c r="C57" s="427">
        <v>585</v>
      </c>
      <c r="D57" s="427">
        <v>609</v>
      </c>
      <c r="E57" s="427">
        <v>630</v>
      </c>
      <c r="F57" s="432">
        <v>5.001923816852636</v>
      </c>
      <c r="G57" s="368">
        <v>5.320914952732102</v>
      </c>
      <c r="H57" s="368">
        <v>5.476627340695521</v>
      </c>
      <c r="I57" s="427">
        <v>241</v>
      </c>
      <c r="J57" s="427">
        <v>207</v>
      </c>
      <c r="K57" s="427">
        <v>252</v>
      </c>
      <c r="L57" s="432">
        <v>2.0606216066008294</v>
      </c>
      <c r="M57" s="432">
        <v>1.7664075366721566</v>
      </c>
      <c r="N57" s="473">
        <v>2.1906509362782085</v>
      </c>
    </row>
    <row r="58" spans="1:14" s="404" customFormat="1" ht="9" customHeight="1">
      <c r="A58" s="359" t="s">
        <v>200</v>
      </c>
      <c r="B58" s="360"/>
      <c r="C58" s="427">
        <v>380</v>
      </c>
      <c r="D58" s="427">
        <v>382</v>
      </c>
      <c r="E58" s="427">
        <v>385</v>
      </c>
      <c r="F58" s="432">
        <v>4.779092726975463</v>
      </c>
      <c r="G58" s="368">
        <v>4.8866601852325635</v>
      </c>
      <c r="H58" s="368">
        <v>4.926580021963378</v>
      </c>
      <c r="I58" s="427">
        <v>120</v>
      </c>
      <c r="J58" s="427">
        <v>136</v>
      </c>
      <c r="K58" s="427">
        <v>154</v>
      </c>
      <c r="L58" s="432">
        <v>1.50918717693962</v>
      </c>
      <c r="M58" s="432">
        <v>1.7168682303633196</v>
      </c>
      <c r="N58" s="473">
        <v>1.9706320087853517</v>
      </c>
    </row>
    <row r="59" spans="1:14" s="404" customFormat="1" ht="9" customHeight="1">
      <c r="A59" s="359" t="s">
        <v>201</v>
      </c>
      <c r="B59" s="360"/>
      <c r="C59" s="427">
        <v>505</v>
      </c>
      <c r="D59" s="427">
        <v>549</v>
      </c>
      <c r="E59" s="427">
        <v>563</v>
      </c>
      <c r="F59" s="432">
        <v>4.465706908139082</v>
      </c>
      <c r="G59" s="368">
        <v>4.869093231162196</v>
      </c>
      <c r="H59" s="368">
        <v>4.9444471232530764</v>
      </c>
      <c r="I59" s="427">
        <v>229</v>
      </c>
      <c r="J59" s="427">
        <v>247</v>
      </c>
      <c r="K59" s="427">
        <v>196</v>
      </c>
      <c r="L59" s="432">
        <v>2.025043330621485</v>
      </c>
      <c r="M59" s="432">
        <v>2.1771513693136244</v>
      </c>
      <c r="N59" s="473">
        <v>1.7213350553421012</v>
      </c>
    </row>
    <row r="60" spans="1:14" s="404" customFormat="1" ht="9" customHeight="1">
      <c r="A60" s="359" t="s">
        <v>196</v>
      </c>
      <c r="B60" s="360"/>
      <c r="C60" s="427">
        <v>601</v>
      </c>
      <c r="D60" s="427">
        <v>706</v>
      </c>
      <c r="E60" s="427">
        <v>663</v>
      </c>
      <c r="F60" s="432">
        <v>4.044904497180008</v>
      </c>
      <c r="G60" s="368">
        <v>4.797466720122858</v>
      </c>
      <c r="H60" s="368">
        <v>4.461280410983118</v>
      </c>
      <c r="I60" s="427">
        <v>339</v>
      </c>
      <c r="J60" s="427">
        <v>369</v>
      </c>
      <c r="K60" s="427">
        <v>329</v>
      </c>
      <c r="L60" s="432">
        <v>2.2815684268619347</v>
      </c>
      <c r="M60" s="432">
        <v>2.4750316924789892</v>
      </c>
      <c r="N60" s="473">
        <v>2.2138178811665847</v>
      </c>
    </row>
    <row r="61" spans="1:14" s="404" customFormat="1" ht="9" customHeight="1">
      <c r="A61" s="359" t="s">
        <v>197</v>
      </c>
      <c r="B61" s="360"/>
      <c r="C61" s="427">
        <v>966</v>
      </c>
      <c r="D61" s="427">
        <v>895</v>
      </c>
      <c r="E61" s="427">
        <v>924</v>
      </c>
      <c r="F61" s="432">
        <v>5.153979127985147</v>
      </c>
      <c r="G61" s="368">
        <v>4.85911287257723</v>
      </c>
      <c r="H61" s="368">
        <v>4.990281336099221</v>
      </c>
      <c r="I61" s="427">
        <v>332</v>
      </c>
      <c r="J61" s="427">
        <v>387</v>
      </c>
      <c r="K61" s="427">
        <v>349</v>
      </c>
      <c r="L61" s="432">
        <v>1.77134686386239</v>
      </c>
      <c r="M61" s="432">
        <v>2.0647708477831723</v>
      </c>
      <c r="N61" s="473">
        <v>1.8848573444790349</v>
      </c>
    </row>
    <row r="62" spans="1:14" s="404" customFormat="1" ht="9" customHeight="1">
      <c r="A62" s="359" t="s">
        <v>202</v>
      </c>
      <c r="B62" s="360"/>
      <c r="C62" s="427">
        <v>398</v>
      </c>
      <c r="D62" s="427">
        <v>437</v>
      </c>
      <c r="E62" s="427">
        <v>443</v>
      </c>
      <c r="F62" s="432">
        <v>5.028045884077012</v>
      </c>
      <c r="G62" s="368">
        <v>5.691438097470762</v>
      </c>
      <c r="H62" s="368">
        <v>5.782586616313335</v>
      </c>
      <c r="I62" s="427">
        <v>152</v>
      </c>
      <c r="J62" s="427">
        <v>142</v>
      </c>
      <c r="K62" s="427">
        <v>143</v>
      </c>
      <c r="L62" s="432">
        <v>1.920258729597251</v>
      </c>
      <c r="M62" s="432">
        <v>1.8040909668402998</v>
      </c>
      <c r="N62" s="473">
        <v>1.866613738448774</v>
      </c>
    </row>
    <row r="63" spans="1:14" s="404" customFormat="1" ht="9" customHeight="1">
      <c r="A63" s="359" t="s">
        <v>203</v>
      </c>
      <c r="B63" s="360"/>
      <c r="C63" s="427">
        <v>465</v>
      </c>
      <c r="D63" s="427">
        <v>499</v>
      </c>
      <c r="E63" s="427">
        <v>546</v>
      </c>
      <c r="F63" s="432">
        <v>3.939108998958042</v>
      </c>
      <c r="G63" s="368">
        <v>4.278340792564776</v>
      </c>
      <c r="H63" s="368">
        <v>4.648195355471143</v>
      </c>
      <c r="I63" s="427">
        <v>193</v>
      </c>
      <c r="J63" s="427">
        <v>216</v>
      </c>
      <c r="K63" s="427">
        <v>193</v>
      </c>
      <c r="L63" s="432">
        <v>1.634942014621295</v>
      </c>
      <c r="M63" s="432">
        <v>1.8311291963377416</v>
      </c>
      <c r="N63" s="473">
        <v>1.6430434131976748</v>
      </c>
    </row>
    <row r="64" spans="1:14" s="404" customFormat="1" ht="9" customHeight="1">
      <c r="A64" s="359" t="s">
        <v>204</v>
      </c>
      <c r="B64" s="360"/>
      <c r="C64" s="427">
        <v>445</v>
      </c>
      <c r="D64" s="427">
        <v>440</v>
      </c>
      <c r="E64" s="427">
        <v>442</v>
      </c>
      <c r="F64" s="432">
        <v>4.56017379898344</v>
      </c>
      <c r="G64" s="368">
        <v>4.59041021574928</v>
      </c>
      <c r="H64" s="368">
        <v>4.567749036038755</v>
      </c>
      <c r="I64" s="427">
        <v>143</v>
      </c>
      <c r="J64" s="427">
        <v>171</v>
      </c>
      <c r="K64" s="427">
        <v>200</v>
      </c>
      <c r="L64" s="432">
        <v>1.4654041646171503</v>
      </c>
      <c r="M64" s="432">
        <v>1.7498260406860138</v>
      </c>
      <c r="N64" s="473">
        <v>2.0668547674383513</v>
      </c>
    </row>
    <row r="65" spans="1:14" s="404" customFormat="1" ht="9" customHeight="1">
      <c r="A65" s="359" t="s">
        <v>205</v>
      </c>
      <c r="B65" s="360"/>
      <c r="C65" s="427">
        <v>408</v>
      </c>
      <c r="D65" s="427">
        <v>416</v>
      </c>
      <c r="E65" s="427">
        <v>448</v>
      </c>
      <c r="F65" s="432">
        <v>4.493540535480247</v>
      </c>
      <c r="G65" s="368">
        <v>4.614224233550734</v>
      </c>
      <c r="H65" s="368">
        <v>4.911568931491062</v>
      </c>
      <c r="I65" s="427">
        <v>191</v>
      </c>
      <c r="J65" s="427">
        <v>162</v>
      </c>
      <c r="K65" s="427">
        <v>200</v>
      </c>
      <c r="L65" s="432">
        <v>2.10359373107041</v>
      </c>
      <c r="M65" s="432">
        <v>1.7743313399487415</v>
      </c>
      <c r="N65" s="473">
        <v>2.1926647015585097</v>
      </c>
    </row>
    <row r="66" spans="1:14" s="404" customFormat="1" ht="6" customHeight="1">
      <c r="A66" s="424"/>
      <c r="B66" s="360"/>
      <c r="C66" s="427"/>
      <c r="D66" s="432"/>
      <c r="E66" s="432"/>
      <c r="F66" s="432"/>
      <c r="G66" s="371"/>
      <c r="H66" s="427"/>
      <c r="I66" s="427"/>
      <c r="J66" s="432"/>
      <c r="K66" s="432"/>
      <c r="L66" s="432"/>
      <c r="N66" s="373"/>
    </row>
    <row r="67" spans="1:14" s="411" customFormat="1" ht="9" customHeight="1">
      <c r="A67" s="361" t="s">
        <v>175</v>
      </c>
      <c r="B67" s="363"/>
      <c r="C67" s="428">
        <v>4753</v>
      </c>
      <c r="D67" s="428">
        <f>SUM(D57:D65)</f>
        <v>4933</v>
      </c>
      <c r="E67" s="428">
        <f>SUM(E57:E65)</f>
        <v>5044</v>
      </c>
      <c r="F67" s="437">
        <v>4.60943455146022</v>
      </c>
      <c r="G67" s="369">
        <v>4.854583906163737</v>
      </c>
      <c r="H67" s="369">
        <v>4.931214584031375</v>
      </c>
      <c r="I67" s="428">
        <v>1940</v>
      </c>
      <c r="J67" s="428">
        <f>SUM(J57:J65)</f>
        <v>2037</v>
      </c>
      <c r="K67" s="428">
        <f>SUM(K57:K65)</f>
        <v>2016</v>
      </c>
      <c r="L67" s="437">
        <v>1.8814018577388654</v>
      </c>
      <c r="M67" s="437">
        <v>1.9737090712134</v>
      </c>
      <c r="N67" s="437">
        <v>1.9709216101124607</v>
      </c>
    </row>
    <row r="68" spans="1:14" s="404" customFormat="1" ht="9" customHeight="1">
      <c r="A68" s="424"/>
      <c r="B68" s="360"/>
      <c r="C68" s="428"/>
      <c r="D68" s="437"/>
      <c r="E68" s="437"/>
      <c r="F68" s="437"/>
      <c r="G68" s="367"/>
      <c r="H68" s="369"/>
      <c r="I68" s="428"/>
      <c r="J68" s="437"/>
      <c r="K68" s="437"/>
      <c r="L68" s="437"/>
      <c r="N68" s="437"/>
    </row>
    <row r="69" spans="1:14" s="411" customFormat="1" ht="9" customHeight="1">
      <c r="A69" s="361" t="s">
        <v>87</v>
      </c>
      <c r="B69" s="362"/>
      <c r="C69" s="428">
        <v>5628</v>
      </c>
      <c r="D69" s="428">
        <f>SUM(D53+D67)</f>
        <v>5861</v>
      </c>
      <c r="E69" s="428">
        <f>SUM(E53+E67)</f>
        <v>5946</v>
      </c>
      <c r="F69" s="437">
        <v>4.732844070952296</v>
      </c>
      <c r="G69" s="369">
        <v>4.997297145205545</v>
      </c>
      <c r="H69" s="369">
        <v>5.0320939541599286</v>
      </c>
      <c r="I69" s="428">
        <v>2280</v>
      </c>
      <c r="J69" s="428">
        <f>SUM(J53+J67)</f>
        <v>2342</v>
      </c>
      <c r="K69" s="428">
        <f>SUM(K53+K67)</f>
        <v>2304</v>
      </c>
      <c r="L69" s="437">
        <v>1.9173568730936805</v>
      </c>
      <c r="M69" s="437">
        <v>1.9666426504498422</v>
      </c>
      <c r="N69" s="437">
        <v>1.949872934810709</v>
      </c>
    </row>
    <row r="70" spans="1:13" s="404" customFormat="1" ht="9.75" customHeight="1">
      <c r="A70" s="424"/>
      <c r="B70" s="424"/>
      <c r="C70" s="349"/>
      <c r="D70" s="349"/>
      <c r="E70" s="437"/>
      <c r="F70" s="437"/>
      <c r="G70" s="437"/>
      <c r="H70" s="428"/>
      <c r="I70" s="428"/>
      <c r="J70" s="428"/>
      <c r="K70" s="437"/>
      <c r="L70" s="437"/>
      <c r="M70" s="437"/>
    </row>
    <row r="71" spans="1:13" s="404" customFormat="1" ht="6" customHeight="1">
      <c r="A71" s="424"/>
      <c r="B71" s="424"/>
      <c r="C71" s="431"/>
      <c r="D71" s="424"/>
      <c r="E71" s="381"/>
      <c r="F71" s="381"/>
      <c r="G71" s="424"/>
      <c r="H71" s="431"/>
      <c r="I71" s="431"/>
      <c r="J71" s="431"/>
      <c r="K71" s="351"/>
      <c r="L71" s="351"/>
      <c r="M71" s="382"/>
    </row>
    <row r="72" spans="1:14" s="411" customFormat="1" ht="9" customHeight="1">
      <c r="A72" s="604" t="s">
        <v>206</v>
      </c>
      <c r="B72" s="604"/>
      <c r="C72" s="604"/>
      <c r="D72" s="604"/>
      <c r="E72" s="604"/>
      <c r="F72" s="604"/>
      <c r="G72" s="604"/>
      <c r="H72" s="604"/>
      <c r="I72" s="604"/>
      <c r="J72" s="604"/>
      <c r="K72" s="604"/>
      <c r="L72" s="604"/>
      <c r="M72" s="604"/>
      <c r="N72" s="604"/>
    </row>
    <row r="73" spans="1:13" s="404" customFormat="1" ht="6" customHeight="1">
      <c r="A73" s="424"/>
      <c r="B73" s="424"/>
      <c r="C73" s="431"/>
      <c r="D73" s="424"/>
      <c r="E73" s="381"/>
      <c r="F73" s="381"/>
      <c r="G73" s="424"/>
      <c r="H73" s="431"/>
      <c r="I73" s="431"/>
      <c r="J73" s="431"/>
      <c r="K73" s="351"/>
      <c r="L73" s="351"/>
      <c r="M73" s="351"/>
    </row>
    <row r="74" spans="1:13" s="411" customFormat="1" ht="10.5" customHeight="1">
      <c r="A74" s="349" t="s">
        <v>171</v>
      </c>
      <c r="B74" s="430"/>
      <c r="C74" s="444"/>
      <c r="D74" s="424"/>
      <c r="E74" s="379"/>
      <c r="F74" s="379"/>
      <c r="G74" s="424"/>
      <c r="H74" s="444"/>
      <c r="I74" s="444"/>
      <c r="J74" s="431"/>
      <c r="K74" s="356"/>
      <c r="L74" s="356"/>
      <c r="M74" s="351"/>
    </row>
    <row r="75" spans="1:13" s="404" customFormat="1" ht="9" customHeight="1">
      <c r="A75" s="424"/>
      <c r="B75" s="424"/>
      <c r="C75" s="431"/>
      <c r="D75" s="424"/>
      <c r="E75" s="381"/>
      <c r="F75" s="381"/>
      <c r="G75" s="424"/>
      <c r="H75" s="431"/>
      <c r="I75" s="431"/>
      <c r="J75" s="431"/>
      <c r="K75" s="351"/>
      <c r="L75" s="351"/>
      <c r="M75" s="432"/>
    </row>
    <row r="76" spans="1:14" s="404" customFormat="1" ht="9" customHeight="1">
      <c r="A76" s="359" t="s">
        <v>207</v>
      </c>
      <c r="B76" s="360"/>
      <c r="C76" s="427">
        <v>210</v>
      </c>
      <c r="D76" s="427">
        <v>252</v>
      </c>
      <c r="E76" s="427">
        <v>240</v>
      </c>
      <c r="F76" s="432">
        <v>4.799341804552519</v>
      </c>
      <c r="G76" s="368">
        <v>6.012741285104149</v>
      </c>
      <c r="H76" s="368">
        <v>5.738156896144469</v>
      </c>
      <c r="I76" s="427">
        <v>104</v>
      </c>
      <c r="J76" s="427">
        <v>57</v>
      </c>
      <c r="K76" s="427">
        <v>71</v>
      </c>
      <c r="L76" s="432">
        <v>2.376816893683152</v>
      </c>
      <c r="M76" s="368">
        <v>1.3600248144878433</v>
      </c>
      <c r="N76" s="368">
        <v>1.6975380817760721</v>
      </c>
    </row>
    <row r="77" spans="1:14" s="376" customFormat="1" ht="9" customHeight="1">
      <c r="A77" s="359" t="s">
        <v>208</v>
      </c>
      <c r="B77" s="364"/>
      <c r="C77" s="427">
        <v>977</v>
      </c>
      <c r="D77" s="427">
        <v>962</v>
      </c>
      <c r="E77" s="427">
        <v>1018</v>
      </c>
      <c r="F77" s="432">
        <v>7.254178391903832</v>
      </c>
      <c r="G77" s="368">
        <v>7.104717029903325</v>
      </c>
      <c r="H77" s="368">
        <v>7.3994444631636025</v>
      </c>
      <c r="I77" s="427">
        <v>225</v>
      </c>
      <c r="J77" s="427">
        <v>148</v>
      </c>
      <c r="K77" s="427">
        <v>136</v>
      </c>
      <c r="L77" s="432">
        <v>1.670614266303339</v>
      </c>
      <c r="M77" s="368">
        <v>1.0930333892158963</v>
      </c>
      <c r="N77" s="368">
        <v>0.9885308909530944</v>
      </c>
    </row>
    <row r="78" spans="1:14" s="376" customFormat="1" ht="9" customHeight="1">
      <c r="A78" s="359" t="s">
        <v>209</v>
      </c>
      <c r="B78" s="364"/>
      <c r="C78" s="427">
        <v>256</v>
      </c>
      <c r="D78" s="427">
        <v>242</v>
      </c>
      <c r="E78" s="427">
        <v>245</v>
      </c>
      <c r="F78" s="432">
        <v>6.09349709606779</v>
      </c>
      <c r="G78" s="368">
        <v>5.796962583241508</v>
      </c>
      <c r="H78" s="368">
        <v>5.857982715790266</v>
      </c>
      <c r="I78" s="427">
        <v>51</v>
      </c>
      <c r="J78" s="427">
        <v>96</v>
      </c>
      <c r="K78" s="427">
        <v>86</v>
      </c>
      <c r="L78" s="432">
        <v>1.213938874607255</v>
      </c>
      <c r="M78" s="368">
        <v>2.29962152062473</v>
      </c>
      <c r="N78" s="368">
        <v>2.0562714839100527</v>
      </c>
    </row>
    <row r="79" spans="1:13" s="376" customFormat="1" ht="6" customHeight="1">
      <c r="A79" s="424"/>
      <c r="B79" s="364"/>
      <c r="C79" s="377"/>
      <c r="D79" s="432"/>
      <c r="E79" s="432"/>
      <c r="F79" s="432"/>
      <c r="G79" s="372"/>
      <c r="H79" s="377"/>
      <c r="I79" s="377"/>
      <c r="J79" s="432"/>
      <c r="K79" s="432"/>
      <c r="L79" s="432"/>
      <c r="M79" s="374"/>
    </row>
    <row r="80" spans="1:14" s="345" customFormat="1" ht="9" customHeight="1">
      <c r="A80" s="361" t="s">
        <v>175</v>
      </c>
      <c r="B80" s="365"/>
      <c r="C80" s="357">
        <v>1443</v>
      </c>
      <c r="D80" s="357">
        <f>SUM(D76:D78)</f>
        <v>1456</v>
      </c>
      <c r="E80" s="357">
        <f>SUM(E76:E78)</f>
        <v>1503</v>
      </c>
      <c r="F80" s="437">
        <v>6.5457316658274705</v>
      </c>
      <c r="G80" s="369">
        <v>6.646580845430476</v>
      </c>
      <c r="H80" s="369">
        <v>6.7939436802447215</v>
      </c>
      <c r="I80" s="357">
        <v>380</v>
      </c>
      <c r="J80" s="357">
        <f>SUM(J76:J78)</f>
        <v>301</v>
      </c>
      <c r="K80" s="357">
        <f>SUM(K76:K78)</f>
        <v>293</v>
      </c>
      <c r="L80" s="437">
        <v>1.7237547006337066</v>
      </c>
      <c r="M80" s="369">
        <v>1.3740527709303387</v>
      </c>
      <c r="N80" s="369">
        <v>1.324434795949237</v>
      </c>
    </row>
    <row r="81" spans="1:14" s="376" customFormat="1" ht="6" customHeight="1">
      <c r="A81" s="404"/>
      <c r="C81" s="404"/>
      <c r="D81" s="404"/>
      <c r="E81" s="424"/>
      <c r="F81" s="404"/>
      <c r="I81" s="424"/>
      <c r="J81" s="424"/>
      <c r="K81" s="431"/>
      <c r="L81" s="424"/>
      <c r="M81" s="377"/>
      <c r="N81" s="377"/>
    </row>
    <row r="82" spans="3:14" s="376" customFormat="1" ht="14.25" customHeight="1">
      <c r="C82" s="404"/>
      <c r="D82" s="404"/>
      <c r="E82" s="424"/>
      <c r="F82" s="404"/>
      <c r="G82" s="404"/>
      <c r="H82" s="424"/>
      <c r="I82" s="431"/>
      <c r="J82" s="424"/>
      <c r="K82" s="431"/>
      <c r="L82" s="424"/>
      <c r="M82" s="424"/>
      <c r="N82" s="377"/>
    </row>
    <row r="83" spans="5:14" s="376" customFormat="1" ht="9" customHeight="1">
      <c r="E83" s="377"/>
      <c r="H83" s="377"/>
      <c r="I83" s="377"/>
      <c r="J83" s="377"/>
      <c r="K83" s="377"/>
      <c r="L83" s="377"/>
      <c r="M83" s="377"/>
      <c r="N83" s="377"/>
    </row>
    <row r="84" spans="1:14" ht="12.75" customHeight="1">
      <c r="A84" s="404"/>
      <c r="B84" s="404"/>
      <c r="C84" s="404"/>
      <c r="D84" s="404"/>
      <c r="E84" s="404"/>
      <c r="F84" s="404"/>
      <c r="G84" s="404"/>
      <c r="H84" s="404"/>
      <c r="I84" s="404"/>
      <c r="J84" s="404"/>
      <c r="K84" s="404"/>
      <c r="L84" s="404"/>
      <c r="M84" s="404"/>
      <c r="N84" s="404"/>
    </row>
    <row r="88" ht="12.75">
      <c r="A88" s="404" t="s">
        <v>103</v>
      </c>
    </row>
    <row r="89" ht="12.75">
      <c r="A89" s="347" t="s">
        <v>311</v>
      </c>
    </row>
  </sheetData>
  <sheetProtection/>
  <mergeCells count="11">
    <mergeCell ref="A7:N7"/>
    <mergeCell ref="A45:N45"/>
    <mergeCell ref="A72:N72"/>
    <mergeCell ref="A1:N1"/>
    <mergeCell ref="A3:B5"/>
    <mergeCell ref="C3:H3"/>
    <mergeCell ref="I3:N3"/>
    <mergeCell ref="C4:E4"/>
    <mergeCell ref="F4:H4"/>
    <mergeCell ref="I4:K4"/>
    <mergeCell ref="L4:N4"/>
  </mergeCells>
  <printOptions/>
  <pageMargins left="0.7874015748031497" right="0.7874015748031497" top="0.5905511811023623" bottom="0.7874015748031497" header="0.5118110236220472" footer="0.3937007874015748"/>
  <pageSetup horizontalDpi="600" verticalDpi="600" orientation="portrait" paperSize="9" scale="95"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dimension ref="A1:Z110"/>
  <sheetViews>
    <sheetView zoomScalePageLayoutView="0" workbookViewId="0" topLeftCell="A1">
      <selection activeCell="A2" sqref="A2"/>
    </sheetView>
  </sheetViews>
  <sheetFormatPr defaultColWidth="10.28125" defaultRowHeight="12.75"/>
  <cols>
    <col min="1" max="1" width="17.7109375" style="376" customWidth="1"/>
    <col min="2" max="2" width="0.9921875" style="376" customWidth="1"/>
    <col min="3" max="4" width="7.00390625" style="376" customWidth="1"/>
    <col min="5" max="5" width="7.00390625" style="377" customWidth="1"/>
    <col min="6" max="8" width="5.140625" style="377" customWidth="1"/>
    <col min="9" max="11" width="7.00390625" style="377" customWidth="1"/>
    <col min="12" max="14" width="5.140625" style="377" customWidth="1"/>
    <col min="15" max="15" width="4.8515625" style="377" customWidth="1"/>
    <col min="16" max="19" width="9.28125" style="376" customWidth="1"/>
    <col min="20" max="16384" width="10.28125" style="376" customWidth="1"/>
  </cols>
  <sheetData>
    <row r="1" spans="1:15" s="404" customFormat="1" ht="15" customHeight="1">
      <c r="A1" s="623" t="s">
        <v>309</v>
      </c>
      <c r="B1" s="623"/>
      <c r="C1" s="623"/>
      <c r="D1" s="623"/>
      <c r="E1" s="623"/>
      <c r="F1" s="623"/>
      <c r="G1" s="623"/>
      <c r="H1" s="623"/>
      <c r="I1" s="623"/>
      <c r="J1" s="623"/>
      <c r="K1" s="623"/>
      <c r="L1" s="623"/>
      <c r="M1" s="623"/>
      <c r="N1" s="623"/>
      <c r="O1" s="424"/>
    </row>
    <row r="2" spans="5:15" s="404" customFormat="1" ht="6" customHeight="1">
      <c r="E2" s="424"/>
      <c r="F2" s="424"/>
      <c r="G2" s="424"/>
      <c r="H2" s="424"/>
      <c r="I2" s="424"/>
      <c r="J2" s="424"/>
      <c r="K2" s="424"/>
      <c r="L2" s="424"/>
      <c r="M2" s="424"/>
      <c r="N2" s="424"/>
      <c r="O2" s="424"/>
    </row>
    <row r="3" spans="1:15" s="404" customFormat="1" ht="12" customHeight="1">
      <c r="A3" s="606" t="s">
        <v>168</v>
      </c>
      <c r="B3" s="607"/>
      <c r="C3" s="612" t="s">
        <v>169</v>
      </c>
      <c r="D3" s="613"/>
      <c r="E3" s="613"/>
      <c r="F3" s="613"/>
      <c r="G3" s="613"/>
      <c r="H3" s="614"/>
      <c r="I3" s="612" t="s">
        <v>106</v>
      </c>
      <c r="J3" s="613"/>
      <c r="K3" s="613"/>
      <c r="L3" s="613"/>
      <c r="M3" s="613"/>
      <c r="N3" s="613"/>
      <c r="O3" s="424"/>
    </row>
    <row r="4" spans="1:15" s="404" customFormat="1" ht="12" customHeight="1">
      <c r="A4" s="608"/>
      <c r="B4" s="609"/>
      <c r="C4" s="615" t="s">
        <v>28</v>
      </c>
      <c r="D4" s="616"/>
      <c r="E4" s="617"/>
      <c r="F4" s="621" t="s">
        <v>308</v>
      </c>
      <c r="G4" s="622"/>
      <c r="H4" s="624"/>
      <c r="I4" s="612" t="s">
        <v>28</v>
      </c>
      <c r="J4" s="613"/>
      <c r="K4" s="614"/>
      <c r="L4" s="621" t="s">
        <v>308</v>
      </c>
      <c r="M4" s="622"/>
      <c r="N4" s="622"/>
      <c r="O4" s="424"/>
    </row>
    <row r="5" spans="1:15" s="404" customFormat="1" ht="12" customHeight="1">
      <c r="A5" s="610"/>
      <c r="B5" s="611"/>
      <c r="C5" s="425">
        <v>2010</v>
      </c>
      <c r="D5" s="425">
        <v>2011</v>
      </c>
      <c r="E5" s="425">
        <v>2012</v>
      </c>
      <c r="F5" s="425">
        <v>2010</v>
      </c>
      <c r="G5" s="425">
        <v>2011</v>
      </c>
      <c r="H5" s="425">
        <v>2012</v>
      </c>
      <c r="I5" s="425">
        <v>2010</v>
      </c>
      <c r="J5" s="425">
        <v>2011</v>
      </c>
      <c r="K5" s="425">
        <v>2012</v>
      </c>
      <c r="L5" s="425">
        <v>2010</v>
      </c>
      <c r="M5" s="472">
        <v>2011</v>
      </c>
      <c r="N5" s="472">
        <v>2012</v>
      </c>
      <c r="O5" s="436"/>
    </row>
    <row r="6" spans="5:15" s="404" customFormat="1" ht="6" customHeight="1">
      <c r="E6" s="377"/>
      <c r="F6" s="424"/>
      <c r="G6" s="424"/>
      <c r="H6" s="377"/>
      <c r="I6" s="378"/>
      <c r="J6" s="378"/>
      <c r="K6" s="377"/>
      <c r="L6" s="424"/>
      <c r="M6" s="424"/>
      <c r="N6" s="377"/>
      <c r="O6" s="424"/>
    </row>
    <row r="7" spans="1:15" s="411" customFormat="1" ht="12" customHeight="1">
      <c r="A7" s="602" t="s">
        <v>210</v>
      </c>
      <c r="B7" s="602"/>
      <c r="C7" s="602"/>
      <c r="D7" s="602"/>
      <c r="E7" s="602"/>
      <c r="F7" s="602"/>
      <c r="G7" s="602"/>
      <c r="H7" s="602"/>
      <c r="I7" s="602"/>
      <c r="J7" s="602"/>
      <c r="K7" s="602"/>
      <c r="L7" s="602"/>
      <c r="M7" s="602"/>
      <c r="N7" s="602"/>
      <c r="O7" s="430"/>
    </row>
    <row r="8" spans="1:15" s="404" customFormat="1" ht="6" customHeight="1">
      <c r="A8" s="387"/>
      <c r="C8" s="388"/>
      <c r="D8" s="388"/>
      <c r="E8" s="388"/>
      <c r="F8" s="388"/>
      <c r="G8" s="388"/>
      <c r="H8" s="388"/>
      <c r="I8" s="388"/>
      <c r="J8" s="388"/>
      <c r="K8" s="388"/>
      <c r="L8" s="388"/>
      <c r="M8" s="388"/>
      <c r="N8" s="388"/>
      <c r="O8" s="424"/>
    </row>
    <row r="9" spans="1:15" s="411" customFormat="1" ht="10.5" customHeight="1">
      <c r="A9" s="412" t="s">
        <v>176</v>
      </c>
      <c r="E9" s="424"/>
      <c r="F9" s="379"/>
      <c r="G9" s="379"/>
      <c r="H9" s="424"/>
      <c r="I9" s="380"/>
      <c r="J9" s="380"/>
      <c r="K9" s="431"/>
      <c r="L9" s="430"/>
      <c r="M9" s="430"/>
      <c r="N9" s="386"/>
      <c r="O9" s="430"/>
    </row>
    <row r="10" spans="5:15" s="404" customFormat="1" ht="6" customHeight="1">
      <c r="E10" s="431"/>
      <c r="F10" s="381"/>
      <c r="G10" s="381"/>
      <c r="H10" s="424"/>
      <c r="I10" s="378"/>
      <c r="J10" s="378"/>
      <c r="K10" s="431"/>
      <c r="L10" s="424"/>
      <c r="M10" s="424"/>
      <c r="N10" s="432"/>
      <c r="O10" s="424"/>
    </row>
    <row r="11" spans="1:19" s="404" customFormat="1" ht="9" customHeight="1">
      <c r="A11" s="406" t="s">
        <v>211</v>
      </c>
      <c r="B11" s="405"/>
      <c r="C11" s="431">
        <v>453</v>
      </c>
      <c r="D11" s="431">
        <v>433</v>
      </c>
      <c r="E11" s="431">
        <v>484</v>
      </c>
      <c r="F11" s="432">
        <v>4.294245900085316</v>
      </c>
      <c r="G11" s="393">
        <v>4.167428609926757</v>
      </c>
      <c r="H11" s="393">
        <v>4.665986076101689</v>
      </c>
      <c r="I11" s="431">
        <v>204</v>
      </c>
      <c r="J11" s="431">
        <v>213</v>
      </c>
      <c r="K11" s="431">
        <v>179</v>
      </c>
      <c r="L11" s="432">
        <v>1.9338325907668974</v>
      </c>
      <c r="M11" s="393">
        <v>2.0500283924120075</v>
      </c>
      <c r="N11" s="393">
        <v>1.7256436107896742</v>
      </c>
      <c r="O11" s="424"/>
      <c r="P11" s="399"/>
      <c r="Q11" s="409"/>
      <c r="R11" s="393"/>
      <c r="S11" s="457"/>
    </row>
    <row r="12" spans="1:19" s="404" customFormat="1" ht="9" customHeight="1">
      <c r="A12" s="406" t="s">
        <v>212</v>
      </c>
      <c r="B12" s="405"/>
      <c r="C12" s="431">
        <v>643</v>
      </c>
      <c r="D12" s="431">
        <v>622</v>
      </c>
      <c r="E12" s="431">
        <v>633</v>
      </c>
      <c r="F12" s="432">
        <v>5.006696359049428</v>
      </c>
      <c r="G12" s="393">
        <v>4.948722640803889</v>
      </c>
      <c r="H12" s="393">
        <v>5.027840323390376</v>
      </c>
      <c r="I12" s="431">
        <v>193</v>
      </c>
      <c r="J12" s="431">
        <v>189</v>
      </c>
      <c r="K12" s="431">
        <v>202</v>
      </c>
      <c r="L12" s="432">
        <v>1.5027875541159248</v>
      </c>
      <c r="M12" s="393">
        <v>1.503711541980603</v>
      </c>
      <c r="N12" s="393">
        <v>1.60446089308824</v>
      </c>
      <c r="O12" s="424"/>
      <c r="P12" s="399"/>
      <c r="Q12" s="409"/>
      <c r="R12" s="393"/>
      <c r="S12" s="457"/>
    </row>
    <row r="13" spans="1:19" s="404" customFormat="1" ht="9" customHeight="1">
      <c r="A13" s="406" t="s">
        <v>213</v>
      </c>
      <c r="B13" s="405"/>
      <c r="C13" s="431">
        <v>583</v>
      </c>
      <c r="D13" s="431">
        <v>585</v>
      </c>
      <c r="E13" s="431">
        <v>614</v>
      </c>
      <c r="F13" s="432">
        <v>4.55824863174355</v>
      </c>
      <c r="G13" s="393">
        <v>4.626846784143757</v>
      </c>
      <c r="H13" s="393">
        <v>4.821550149779795</v>
      </c>
      <c r="I13" s="431">
        <v>235</v>
      </c>
      <c r="J13" s="431">
        <v>224</v>
      </c>
      <c r="K13" s="431">
        <v>240</v>
      </c>
      <c r="L13" s="432">
        <v>1.8373729476153244</v>
      </c>
      <c r="M13" s="393">
        <v>1.7716473156379513</v>
      </c>
      <c r="N13" s="393">
        <v>1.8846450096859135</v>
      </c>
      <c r="O13" s="424"/>
      <c r="P13" s="399"/>
      <c r="Q13" s="409"/>
      <c r="R13" s="393"/>
      <c r="S13" s="457"/>
    </row>
    <row r="14" spans="1:19" s="404" customFormat="1" ht="9" customHeight="1">
      <c r="A14" s="406" t="s">
        <v>214</v>
      </c>
      <c r="B14" s="405"/>
      <c r="C14" s="431">
        <v>443</v>
      </c>
      <c r="D14" s="431">
        <v>368</v>
      </c>
      <c r="E14" s="431">
        <v>425</v>
      </c>
      <c r="F14" s="432">
        <v>4.544941572365114</v>
      </c>
      <c r="G14" s="393">
        <v>3.8207566759416918</v>
      </c>
      <c r="H14" s="393">
        <v>4.415447419670879</v>
      </c>
      <c r="I14" s="431">
        <v>245</v>
      </c>
      <c r="J14" s="431">
        <v>192</v>
      </c>
      <c r="K14" s="431">
        <v>217</v>
      </c>
      <c r="L14" s="432">
        <v>2.513568138215469</v>
      </c>
      <c r="M14" s="393">
        <v>1.9934382657087086</v>
      </c>
      <c r="N14" s="393">
        <v>2.254475506043719</v>
      </c>
      <c r="O14" s="424"/>
      <c r="P14" s="399"/>
      <c r="Q14" s="409"/>
      <c r="R14" s="393"/>
      <c r="S14" s="457"/>
    </row>
    <row r="15" spans="1:19" s="404" customFormat="1" ht="9" customHeight="1">
      <c r="A15" s="406" t="s">
        <v>208</v>
      </c>
      <c r="B15" s="405"/>
      <c r="C15" s="431">
        <v>758</v>
      </c>
      <c r="D15" s="431">
        <v>767</v>
      </c>
      <c r="E15" s="431">
        <v>740</v>
      </c>
      <c r="F15" s="432">
        <v>4.134981507140753</v>
      </c>
      <c r="G15" s="393">
        <v>4.207604408384489</v>
      </c>
      <c r="H15" s="393">
        <v>4.0183506962979045</v>
      </c>
      <c r="I15" s="431">
        <v>421</v>
      </c>
      <c r="J15" s="431">
        <v>464</v>
      </c>
      <c r="K15" s="431">
        <v>515</v>
      </c>
      <c r="L15" s="432">
        <v>2.2966058238868827</v>
      </c>
      <c r="M15" s="393">
        <v>2.5454086642638885</v>
      </c>
      <c r="N15" s="393">
        <v>2.7965548764775954</v>
      </c>
      <c r="O15" s="424"/>
      <c r="P15" s="399"/>
      <c r="Q15" s="409"/>
      <c r="R15" s="393"/>
      <c r="S15" s="457"/>
    </row>
    <row r="16" spans="1:19" s="404" customFormat="1" ht="9" customHeight="1">
      <c r="A16" s="406" t="s">
        <v>215</v>
      </c>
      <c r="B16" s="405"/>
      <c r="C16" s="431">
        <v>768</v>
      </c>
      <c r="D16" s="431">
        <v>716</v>
      </c>
      <c r="E16" s="431">
        <v>751</v>
      </c>
      <c r="F16" s="432">
        <v>5.37243270468409</v>
      </c>
      <c r="G16" s="393">
        <v>5.02784273244995</v>
      </c>
      <c r="H16" s="393">
        <v>5.243559478490073</v>
      </c>
      <c r="I16" s="431">
        <v>266</v>
      </c>
      <c r="J16" s="431">
        <v>304</v>
      </c>
      <c r="K16" s="431">
        <v>299</v>
      </c>
      <c r="L16" s="432">
        <v>1.860764452403604</v>
      </c>
      <c r="M16" s="393">
        <v>2.1347265232748387</v>
      </c>
      <c r="N16" s="393">
        <v>2.0876488469620926</v>
      </c>
      <c r="O16" s="424"/>
      <c r="P16" s="399"/>
      <c r="Q16" s="409"/>
      <c r="R16" s="393"/>
      <c r="S16" s="457"/>
    </row>
    <row r="17" spans="1:19" s="404" customFormat="1" ht="9" customHeight="1">
      <c r="A17" s="406" t="s">
        <v>216</v>
      </c>
      <c r="B17" s="405"/>
      <c r="C17" s="431">
        <v>348</v>
      </c>
      <c r="D17" s="431">
        <v>363</v>
      </c>
      <c r="E17" s="431">
        <v>378</v>
      </c>
      <c r="F17" s="432">
        <v>4.635117676047896</v>
      </c>
      <c r="G17" s="393">
        <v>4.848598180773905</v>
      </c>
      <c r="H17" s="393">
        <v>5.080763031400419</v>
      </c>
      <c r="I17" s="431">
        <v>147</v>
      </c>
      <c r="J17" s="431">
        <v>131</v>
      </c>
      <c r="K17" s="431">
        <v>158</v>
      </c>
      <c r="L17" s="432">
        <v>1.957937639020232</v>
      </c>
      <c r="M17" s="393">
        <v>1.7497695914087648</v>
      </c>
      <c r="N17" s="393">
        <v>2.1237051824372126</v>
      </c>
      <c r="O17" s="424"/>
      <c r="P17" s="399"/>
      <c r="Q17" s="409"/>
      <c r="R17" s="393"/>
      <c r="S17" s="457"/>
    </row>
    <row r="18" spans="2:19" s="404" customFormat="1" ht="6" customHeight="1">
      <c r="B18" s="405"/>
      <c r="E18" s="432"/>
      <c r="F18" s="432"/>
      <c r="G18" s="392"/>
      <c r="J18" s="432"/>
      <c r="K18" s="432"/>
      <c r="L18" s="432"/>
      <c r="M18" s="392"/>
      <c r="O18" s="424"/>
      <c r="P18" s="393"/>
      <c r="Q18" s="409"/>
      <c r="R18" s="392"/>
      <c r="S18" s="457"/>
    </row>
    <row r="19" spans="1:19" s="411" customFormat="1" ht="10.5" customHeight="1">
      <c r="A19" s="413" t="s">
        <v>175</v>
      </c>
      <c r="B19" s="417"/>
      <c r="C19" s="428">
        <v>3996</v>
      </c>
      <c r="D19" s="428">
        <f>SUM(D11:D17)</f>
        <v>3854</v>
      </c>
      <c r="E19" s="428">
        <f>SUM(E11:E17)</f>
        <v>4025</v>
      </c>
      <c r="F19" s="437">
        <v>4.643088699726016</v>
      </c>
      <c r="G19" s="394">
        <v>4.523978612638733</v>
      </c>
      <c r="H19" s="394">
        <v>4.7075854140484354</v>
      </c>
      <c r="I19" s="428">
        <v>1711</v>
      </c>
      <c r="J19" s="428">
        <f>SUM(J11:J17)</f>
        <v>1717</v>
      </c>
      <c r="K19" s="428">
        <f>SUM(K11:K17)</f>
        <v>1810</v>
      </c>
      <c r="L19" s="437">
        <v>1.9880692605683716</v>
      </c>
      <c r="M19" s="394">
        <v>2.015482947042217</v>
      </c>
      <c r="N19" s="394">
        <v>2.1169514532739546</v>
      </c>
      <c r="O19" s="428"/>
      <c r="P19" s="398"/>
      <c r="Q19" s="409"/>
      <c r="R19" s="394"/>
      <c r="S19" s="457"/>
    </row>
    <row r="20" spans="2:19" s="404" customFormat="1" ht="9" customHeight="1">
      <c r="B20" s="405"/>
      <c r="C20" s="442"/>
      <c r="E20" s="437"/>
      <c r="F20" s="437"/>
      <c r="G20" s="395"/>
      <c r="H20" s="394"/>
      <c r="I20" s="442"/>
      <c r="J20" s="437"/>
      <c r="K20" s="437"/>
      <c r="L20" s="437"/>
      <c r="M20" s="392"/>
      <c r="N20" s="394"/>
      <c r="O20" s="424"/>
      <c r="P20" s="394"/>
      <c r="Q20" s="409"/>
      <c r="R20" s="392"/>
      <c r="S20" s="457"/>
    </row>
    <row r="21" spans="1:19" s="411" customFormat="1" ht="10.5" customHeight="1">
      <c r="A21" s="413" t="s">
        <v>87</v>
      </c>
      <c r="B21" s="417"/>
      <c r="C21" s="428">
        <v>5439</v>
      </c>
      <c r="D21" s="391">
        <v>5357</v>
      </c>
      <c r="E21" s="391">
        <v>5528</v>
      </c>
      <c r="F21" s="437">
        <v>5.031070723589885</v>
      </c>
      <c r="G21" s="394">
        <v>4.958145224166989</v>
      </c>
      <c r="H21" s="394">
        <v>5.136450829984644</v>
      </c>
      <c r="I21" s="428">
        <v>2091</v>
      </c>
      <c r="J21" s="428">
        <v>2010</v>
      </c>
      <c r="K21" s="428">
        <v>2103</v>
      </c>
      <c r="L21" s="437">
        <v>1.9341733559526475</v>
      </c>
      <c r="M21" s="394">
        <v>1.8842819326495264</v>
      </c>
      <c r="N21" s="394">
        <v>1.9540441561971247</v>
      </c>
      <c r="O21" s="428"/>
      <c r="P21" s="398"/>
      <c r="Q21" s="409"/>
      <c r="R21" s="394"/>
      <c r="S21" s="457"/>
    </row>
    <row r="22" spans="3:19" s="404" customFormat="1" ht="9" customHeight="1">
      <c r="C22" s="442"/>
      <c r="D22" s="442"/>
      <c r="E22" s="442"/>
      <c r="F22" s="383"/>
      <c r="G22" s="383"/>
      <c r="H22" s="424"/>
      <c r="I22" s="442"/>
      <c r="J22" s="442"/>
      <c r="K22" s="442"/>
      <c r="L22" s="437"/>
      <c r="M22" s="432"/>
      <c r="N22" s="432"/>
      <c r="O22" s="424"/>
      <c r="Q22" s="409"/>
      <c r="S22" s="457"/>
    </row>
    <row r="23" spans="3:19" s="404" customFormat="1" ht="6" customHeight="1">
      <c r="C23" s="409"/>
      <c r="D23" s="409"/>
      <c r="E23" s="431"/>
      <c r="F23" s="383"/>
      <c r="G23" s="383"/>
      <c r="H23" s="424"/>
      <c r="I23" s="431"/>
      <c r="J23" s="431"/>
      <c r="K23" s="431"/>
      <c r="L23" s="383"/>
      <c r="M23" s="383"/>
      <c r="N23" s="382"/>
      <c r="O23" s="424"/>
      <c r="Q23" s="409"/>
      <c r="S23" s="457"/>
    </row>
    <row r="24" spans="1:26" s="411" customFormat="1" ht="12" customHeight="1">
      <c r="A24" s="603" t="s">
        <v>217</v>
      </c>
      <c r="B24" s="603"/>
      <c r="C24" s="603"/>
      <c r="D24" s="603"/>
      <c r="E24" s="603"/>
      <c r="F24" s="603"/>
      <c r="G24" s="603"/>
      <c r="H24" s="603"/>
      <c r="I24" s="603"/>
      <c r="J24" s="603"/>
      <c r="K24" s="603"/>
      <c r="L24" s="603"/>
      <c r="M24" s="603"/>
      <c r="N24" s="603"/>
      <c r="O24" s="430"/>
      <c r="Q24" s="409"/>
      <c r="R24" s="404"/>
      <c r="S24" s="457"/>
      <c r="T24" s="404"/>
      <c r="U24" s="404"/>
      <c r="V24" s="404"/>
      <c r="W24" s="404"/>
      <c r="X24" s="404"/>
      <c r="Y24" s="404"/>
      <c r="Z24" s="404"/>
    </row>
    <row r="25" spans="3:19" s="404" customFormat="1" ht="6" customHeight="1">
      <c r="C25" s="409"/>
      <c r="D25" s="409"/>
      <c r="E25" s="431"/>
      <c r="F25" s="383"/>
      <c r="G25" s="383"/>
      <c r="H25" s="424"/>
      <c r="I25" s="444"/>
      <c r="J25" s="431"/>
      <c r="K25" s="427"/>
      <c r="L25" s="383"/>
      <c r="M25" s="383"/>
      <c r="N25" s="456"/>
      <c r="O25" s="424"/>
      <c r="Q25" s="409"/>
      <c r="S25" s="457"/>
    </row>
    <row r="26" spans="1:26" s="411" customFormat="1" ht="10.5" customHeight="1">
      <c r="A26" s="412" t="s">
        <v>171</v>
      </c>
      <c r="C26" s="415"/>
      <c r="D26" s="415"/>
      <c r="E26" s="431"/>
      <c r="F26" s="384"/>
      <c r="G26" s="384"/>
      <c r="H26" s="424"/>
      <c r="I26" s="444"/>
      <c r="J26" s="444"/>
      <c r="K26" s="431"/>
      <c r="L26" s="384"/>
      <c r="M26" s="384"/>
      <c r="N26" s="456"/>
      <c r="O26" s="430"/>
      <c r="Q26" s="409"/>
      <c r="R26" s="404"/>
      <c r="S26" s="457"/>
      <c r="T26" s="404"/>
      <c r="U26" s="404"/>
      <c r="V26" s="404"/>
      <c r="W26" s="404"/>
      <c r="X26" s="404"/>
      <c r="Y26" s="404"/>
      <c r="Z26" s="404"/>
    </row>
    <row r="27" spans="3:19" s="404" customFormat="1" ht="6" customHeight="1">
      <c r="C27" s="409"/>
      <c r="D27" s="409"/>
      <c r="E27" s="431"/>
      <c r="F27" s="383"/>
      <c r="G27" s="383"/>
      <c r="H27" s="424"/>
      <c r="I27" s="431"/>
      <c r="J27" s="431"/>
      <c r="K27" s="385"/>
      <c r="L27" s="383"/>
      <c r="M27" s="383"/>
      <c r="N27" s="432"/>
      <c r="O27" s="424"/>
      <c r="Q27" s="409"/>
      <c r="S27" s="457"/>
    </row>
    <row r="28" spans="1:19" s="404" customFormat="1" ht="9" customHeight="1">
      <c r="A28" s="406" t="s">
        <v>218</v>
      </c>
      <c r="B28" s="405"/>
      <c r="C28" s="431">
        <v>526</v>
      </c>
      <c r="D28" s="431">
        <v>469</v>
      </c>
      <c r="E28" s="431">
        <v>474</v>
      </c>
      <c r="F28" s="432">
        <v>7.527620356059305</v>
      </c>
      <c r="G28" s="393">
        <v>6.639767820485595</v>
      </c>
      <c r="H28" s="393">
        <v>6.6774719672385885</v>
      </c>
      <c r="I28" s="431">
        <v>111</v>
      </c>
      <c r="J28" s="431">
        <v>81</v>
      </c>
      <c r="K28" s="431">
        <v>55</v>
      </c>
      <c r="L28" s="432">
        <v>1.5885282500429332</v>
      </c>
      <c r="M28" s="393">
        <v>1.146740284561478</v>
      </c>
      <c r="N28" s="401">
        <v>0.774812148097305</v>
      </c>
      <c r="O28" s="424"/>
      <c r="P28" s="399"/>
      <c r="Q28" s="409"/>
      <c r="R28" s="393"/>
      <c r="S28" s="401"/>
    </row>
    <row r="29" spans="1:19" s="404" customFormat="1" ht="9" customHeight="1">
      <c r="A29" s="406" t="s">
        <v>219</v>
      </c>
      <c r="B29" s="405"/>
      <c r="C29" s="431">
        <v>256</v>
      </c>
      <c r="D29" s="431">
        <v>251</v>
      </c>
      <c r="E29" s="431">
        <v>254</v>
      </c>
      <c r="F29" s="432">
        <v>3.5370841162816404</v>
      </c>
      <c r="G29" s="393">
        <v>3.544797198056717</v>
      </c>
      <c r="H29" s="393">
        <v>3.5685950090017435</v>
      </c>
      <c r="I29" s="431">
        <v>158</v>
      </c>
      <c r="J29" s="431">
        <v>108</v>
      </c>
      <c r="K29" s="431">
        <v>107</v>
      </c>
      <c r="L29" s="432">
        <v>2.1830441030175747</v>
      </c>
      <c r="M29" s="393">
        <v>1.5252513840244042</v>
      </c>
      <c r="N29" s="393">
        <v>1.5033057715086082</v>
      </c>
      <c r="O29" s="424"/>
      <c r="P29" s="399"/>
      <c r="Q29" s="409"/>
      <c r="R29" s="393"/>
      <c r="S29" s="401"/>
    </row>
    <row r="30" spans="1:19" s="404" customFormat="1" ht="9" customHeight="1">
      <c r="A30" s="406" t="s">
        <v>220</v>
      </c>
      <c r="B30" s="405"/>
      <c r="C30" s="431">
        <v>300</v>
      </c>
      <c r="D30" s="431">
        <v>285</v>
      </c>
      <c r="E30" s="431">
        <v>308</v>
      </c>
      <c r="F30" s="432">
        <v>7.288275593994461</v>
      </c>
      <c r="G30" s="393">
        <v>6.947322233868805</v>
      </c>
      <c r="H30" s="393">
        <v>7.4955091618964635</v>
      </c>
      <c r="I30" s="431">
        <v>109</v>
      </c>
      <c r="J30" s="431">
        <v>84</v>
      </c>
      <c r="K30" s="431">
        <v>75</v>
      </c>
      <c r="L30" s="432">
        <v>2.6480734658179874</v>
      </c>
      <c r="M30" s="393">
        <v>2.0476318162981744</v>
      </c>
      <c r="N30" s="393">
        <v>1.825205153059204</v>
      </c>
      <c r="O30" s="424"/>
      <c r="P30" s="399"/>
      <c r="Q30" s="409"/>
      <c r="R30" s="393"/>
      <c r="S30" s="401"/>
    </row>
    <row r="31" spans="1:19" s="404" customFormat="1" ht="9" customHeight="1">
      <c r="A31" s="406" t="s">
        <v>221</v>
      </c>
      <c r="B31" s="405"/>
      <c r="C31" s="431">
        <v>222</v>
      </c>
      <c r="D31" s="431">
        <v>215</v>
      </c>
      <c r="E31" s="431">
        <v>212</v>
      </c>
      <c r="F31" s="432">
        <v>4.774398898877371</v>
      </c>
      <c r="G31" s="393">
        <v>4.8035032060591165</v>
      </c>
      <c r="H31" s="393">
        <v>4.7514555247060954</v>
      </c>
      <c r="I31" s="431">
        <v>105</v>
      </c>
      <c r="J31" s="431">
        <v>86</v>
      </c>
      <c r="K31" s="431">
        <v>97</v>
      </c>
      <c r="L31" s="432">
        <v>2.258161641360919</v>
      </c>
      <c r="M31" s="393">
        <v>1.9214012824236466</v>
      </c>
      <c r="N31" s="393">
        <v>2.1740150278136374</v>
      </c>
      <c r="O31" s="424"/>
      <c r="P31" s="399"/>
      <c r="Q31" s="409"/>
      <c r="R31" s="393"/>
      <c r="S31" s="401"/>
    </row>
    <row r="32" spans="2:19" s="404" customFormat="1" ht="6" customHeight="1">
      <c r="B32" s="405"/>
      <c r="D32" s="432"/>
      <c r="E32" s="432"/>
      <c r="F32" s="432"/>
      <c r="G32" s="392"/>
      <c r="J32" s="432"/>
      <c r="K32" s="432"/>
      <c r="L32" s="432"/>
      <c r="M32" s="392"/>
      <c r="O32" s="424"/>
      <c r="P32" s="393"/>
      <c r="Q32" s="409"/>
      <c r="R32" s="392"/>
      <c r="S32" s="401"/>
    </row>
    <row r="33" spans="1:19" s="411" customFormat="1" ht="10.5" customHeight="1">
      <c r="A33" s="413" t="s">
        <v>175</v>
      </c>
      <c r="B33" s="414"/>
      <c r="C33" s="428">
        <v>1304</v>
      </c>
      <c r="D33" s="428">
        <f>SUM(D28:D31)</f>
        <v>1220</v>
      </c>
      <c r="E33" s="428">
        <f>SUM(E28:E31)</f>
        <v>1248</v>
      </c>
      <c r="F33" s="437">
        <v>5.671735272626048</v>
      </c>
      <c r="G33" s="394">
        <v>5.369127516778523</v>
      </c>
      <c r="H33" s="394">
        <v>5.476792596345958</v>
      </c>
      <c r="I33" s="428">
        <v>483</v>
      </c>
      <c r="J33" s="428">
        <f>SUM(J28:J31)</f>
        <v>359</v>
      </c>
      <c r="K33" s="428">
        <f>SUM(K28:K31)</f>
        <v>334</v>
      </c>
      <c r="L33" s="437">
        <v>2.100803785796305</v>
      </c>
      <c r="M33" s="394">
        <v>1.5799317856749917</v>
      </c>
      <c r="N33" s="394">
        <v>1.4657441724195113</v>
      </c>
      <c r="O33" s="428"/>
      <c r="P33" s="398"/>
      <c r="Q33" s="409"/>
      <c r="R33" s="394"/>
      <c r="S33" s="401"/>
    </row>
    <row r="34" spans="2:19" s="404" customFormat="1" ht="9" customHeight="1">
      <c r="B34" s="405"/>
      <c r="C34" s="389"/>
      <c r="D34" s="389"/>
      <c r="E34" s="432"/>
      <c r="F34" s="432"/>
      <c r="G34" s="465"/>
      <c r="H34" s="389"/>
      <c r="I34" s="389"/>
      <c r="J34" s="389"/>
      <c r="K34" s="432"/>
      <c r="L34" s="432"/>
      <c r="M34" s="465"/>
      <c r="O34" s="424"/>
      <c r="P34" s="400"/>
      <c r="Q34" s="409"/>
      <c r="R34" s="465"/>
      <c r="S34" s="401"/>
    </row>
    <row r="35" spans="1:19" s="411" customFormat="1" ht="10.5" customHeight="1">
      <c r="A35" s="412" t="s">
        <v>176</v>
      </c>
      <c r="B35" s="414"/>
      <c r="E35" s="432"/>
      <c r="F35" s="432"/>
      <c r="G35" s="465"/>
      <c r="K35" s="432"/>
      <c r="L35" s="432"/>
      <c r="M35" s="465"/>
      <c r="O35" s="430"/>
      <c r="P35" s="468"/>
      <c r="Q35" s="409"/>
      <c r="R35" s="465"/>
      <c r="S35" s="401"/>
    </row>
    <row r="36" spans="2:19" s="404" customFormat="1" ht="6" customHeight="1">
      <c r="B36" s="405"/>
      <c r="E36" s="432"/>
      <c r="F36" s="432"/>
      <c r="G36" s="465"/>
      <c r="K36" s="431"/>
      <c r="L36" s="432"/>
      <c r="M36" s="465"/>
      <c r="O36" s="424"/>
      <c r="P36" s="468"/>
      <c r="Q36" s="409"/>
      <c r="R36" s="465"/>
      <c r="S36" s="401"/>
    </row>
    <row r="37" spans="1:19" s="404" customFormat="1" ht="9" customHeight="1">
      <c r="A37" s="406" t="s">
        <v>218</v>
      </c>
      <c r="B37" s="405"/>
      <c r="C37" s="431">
        <v>645</v>
      </c>
      <c r="D37" s="431">
        <v>698</v>
      </c>
      <c r="E37" s="431">
        <v>738</v>
      </c>
      <c r="F37" s="432">
        <v>4.468987306690316</v>
      </c>
      <c r="G37" s="393">
        <v>4.860385767007869</v>
      </c>
      <c r="H37" s="393">
        <v>5.120491512438877</v>
      </c>
      <c r="I37" s="431">
        <v>326</v>
      </c>
      <c r="J37" s="431">
        <v>368</v>
      </c>
      <c r="K37" s="431">
        <v>408</v>
      </c>
      <c r="L37" s="432">
        <v>2.2587439720636326</v>
      </c>
      <c r="M37" s="393">
        <v>2.56249564793538</v>
      </c>
      <c r="N37" s="474">
        <v>2.83084083614507</v>
      </c>
      <c r="O37" s="424"/>
      <c r="P37" s="399"/>
      <c r="Q37" s="409"/>
      <c r="R37" s="393"/>
      <c r="S37" s="401"/>
    </row>
    <row r="38" spans="1:19" s="404" customFormat="1" ht="9" customHeight="1">
      <c r="A38" s="406" t="s">
        <v>219</v>
      </c>
      <c r="B38" s="405"/>
      <c r="C38" s="431">
        <v>557</v>
      </c>
      <c r="D38" s="431">
        <v>515</v>
      </c>
      <c r="E38" s="431">
        <v>521</v>
      </c>
      <c r="F38" s="432">
        <v>5.240626617114362</v>
      </c>
      <c r="G38" s="393">
        <v>4.886379809288866</v>
      </c>
      <c r="H38" s="393">
        <v>4.942698846387371</v>
      </c>
      <c r="I38" s="431">
        <v>236</v>
      </c>
      <c r="J38" s="431">
        <v>250</v>
      </c>
      <c r="K38" s="431">
        <v>212</v>
      </c>
      <c r="L38" s="432">
        <v>2.2204450298725127</v>
      </c>
      <c r="M38" s="393">
        <v>2.3720290336353718</v>
      </c>
      <c r="N38" s="474">
        <v>2.0112325440194296</v>
      </c>
      <c r="O38" s="424"/>
      <c r="P38" s="399"/>
      <c r="Q38" s="409"/>
      <c r="R38" s="393"/>
      <c r="S38" s="401"/>
    </row>
    <row r="39" spans="1:19" s="404" customFormat="1" ht="9" customHeight="1">
      <c r="A39" s="406" t="s">
        <v>220</v>
      </c>
      <c r="B39" s="405"/>
      <c r="C39" s="431">
        <v>339</v>
      </c>
      <c r="D39" s="431">
        <v>375</v>
      </c>
      <c r="E39" s="431">
        <v>342</v>
      </c>
      <c r="F39" s="432">
        <v>3.827048995258523</v>
      </c>
      <c r="G39" s="393">
        <v>4.272287097692965</v>
      </c>
      <c r="H39" s="393">
        <v>3.9102710726584937</v>
      </c>
      <c r="I39" s="431">
        <v>221</v>
      </c>
      <c r="J39" s="431">
        <v>238</v>
      </c>
      <c r="K39" s="431">
        <v>221</v>
      </c>
      <c r="L39" s="432">
        <v>2.494919846466471</v>
      </c>
      <c r="M39" s="393">
        <v>2.711478211335802</v>
      </c>
      <c r="N39" s="474">
        <v>2.526812593735459</v>
      </c>
      <c r="O39" s="424"/>
      <c r="P39" s="399"/>
      <c r="Q39" s="409"/>
      <c r="R39" s="393"/>
      <c r="S39" s="401"/>
    </row>
    <row r="40" spans="1:19" s="404" customFormat="1" ht="9" customHeight="1">
      <c r="A40" s="406" t="s">
        <v>222</v>
      </c>
      <c r="B40" s="405"/>
      <c r="C40" s="431">
        <v>588</v>
      </c>
      <c r="D40" s="431">
        <v>563</v>
      </c>
      <c r="E40" s="431">
        <v>556</v>
      </c>
      <c r="F40" s="432">
        <v>5.198617238544034</v>
      </c>
      <c r="G40" s="393">
        <v>4.993879614681829</v>
      </c>
      <c r="H40" s="393">
        <v>4.89659720515145</v>
      </c>
      <c r="I40" s="431">
        <v>244</v>
      </c>
      <c r="J40" s="431">
        <v>259</v>
      </c>
      <c r="K40" s="431">
        <v>217</v>
      </c>
      <c r="L40" s="432">
        <v>2.157249330280177</v>
      </c>
      <c r="M40" s="393">
        <v>2.297362025226632</v>
      </c>
      <c r="N40" s="474">
        <v>1.9110820027299722</v>
      </c>
      <c r="O40" s="424"/>
      <c r="P40" s="399"/>
      <c r="Q40" s="409"/>
      <c r="R40" s="393"/>
      <c r="S40" s="401"/>
    </row>
    <row r="41" spans="1:19" s="404" customFormat="1" ht="9" customHeight="1">
      <c r="A41" s="406" t="s">
        <v>221</v>
      </c>
      <c r="B41" s="405"/>
      <c r="C41" s="431">
        <v>402</v>
      </c>
      <c r="D41" s="431">
        <v>368</v>
      </c>
      <c r="E41" s="431">
        <v>426</v>
      </c>
      <c r="F41" s="432">
        <v>3.9893617021276597</v>
      </c>
      <c r="G41" s="393">
        <v>3.7032937174829677</v>
      </c>
      <c r="H41" s="393">
        <v>4.321611978777992</v>
      </c>
      <c r="I41" s="431">
        <v>276</v>
      </c>
      <c r="J41" s="431">
        <v>245</v>
      </c>
      <c r="K41" s="431">
        <v>220</v>
      </c>
      <c r="L41" s="432">
        <v>2.7389647507145125</v>
      </c>
      <c r="M41" s="393">
        <v>2.465508045606867</v>
      </c>
      <c r="N41" s="474">
        <v>2.231818392796146</v>
      </c>
      <c r="O41" s="424"/>
      <c r="P41" s="399"/>
      <c r="Q41" s="409"/>
      <c r="R41" s="393"/>
      <c r="S41" s="401"/>
    </row>
    <row r="42" spans="1:19" s="404" customFormat="1" ht="9" customHeight="1">
      <c r="A42" s="406" t="s">
        <v>223</v>
      </c>
      <c r="B42" s="405"/>
      <c r="C42" s="431">
        <v>321</v>
      </c>
      <c r="D42" s="431">
        <v>327</v>
      </c>
      <c r="E42" s="431">
        <v>337</v>
      </c>
      <c r="F42" s="432">
        <v>4.549964564138908</v>
      </c>
      <c r="G42" s="393">
        <v>4.676238416657133</v>
      </c>
      <c r="H42" s="393">
        <v>4.846061844424415</v>
      </c>
      <c r="I42" s="431">
        <v>122</v>
      </c>
      <c r="J42" s="431">
        <v>128</v>
      </c>
      <c r="K42" s="431">
        <v>137</v>
      </c>
      <c r="L42" s="432">
        <v>1.7292700212615166</v>
      </c>
      <c r="M42" s="393">
        <v>1.830454181443771</v>
      </c>
      <c r="N42" s="474">
        <v>1.9700607498105187</v>
      </c>
      <c r="O42" s="424"/>
      <c r="P42" s="399"/>
      <c r="Q42" s="409"/>
      <c r="R42" s="393"/>
      <c r="S42" s="401"/>
    </row>
    <row r="43" spans="1:19" s="404" customFormat="1" ht="9" customHeight="1">
      <c r="A43" s="406" t="s">
        <v>224</v>
      </c>
      <c r="B43" s="405"/>
      <c r="C43" s="431">
        <v>384</v>
      </c>
      <c r="D43" s="431">
        <v>341</v>
      </c>
      <c r="E43" s="431">
        <v>392</v>
      </c>
      <c r="F43" s="432">
        <v>5.139461427271267</v>
      </c>
      <c r="G43" s="393">
        <v>4.603691053178707</v>
      </c>
      <c r="H43" s="393">
        <v>5.323541707501074</v>
      </c>
      <c r="I43" s="431">
        <v>168</v>
      </c>
      <c r="J43" s="431">
        <v>161</v>
      </c>
      <c r="K43" s="431">
        <v>164</v>
      </c>
      <c r="L43" s="432">
        <v>2.2485143744311795</v>
      </c>
      <c r="M43" s="393">
        <v>2.1735902039934656</v>
      </c>
      <c r="N43" s="474">
        <v>2.2271960204851435</v>
      </c>
      <c r="O43" s="424"/>
      <c r="P43" s="399"/>
      <c r="Q43" s="409"/>
      <c r="R43" s="393"/>
      <c r="S43" s="401"/>
    </row>
    <row r="44" spans="1:19" s="404" customFormat="1" ht="9" customHeight="1">
      <c r="A44" s="406" t="s">
        <v>225</v>
      </c>
      <c r="B44" s="405"/>
      <c r="C44" s="431">
        <v>309</v>
      </c>
      <c r="D44" s="431">
        <v>307</v>
      </c>
      <c r="E44" s="431">
        <v>332</v>
      </c>
      <c r="F44" s="432">
        <v>4.530326799302125</v>
      </c>
      <c r="G44" s="393">
        <v>4.561867542386733</v>
      </c>
      <c r="H44" s="393">
        <v>4.928811256789928</v>
      </c>
      <c r="I44" s="431">
        <v>147</v>
      </c>
      <c r="J44" s="431">
        <v>174</v>
      </c>
      <c r="K44" s="431">
        <v>125</v>
      </c>
      <c r="L44" s="432">
        <v>2.1552040113184865</v>
      </c>
      <c r="M44" s="393">
        <v>2.5855535907989955</v>
      </c>
      <c r="N44" s="474">
        <v>1.855727129815485</v>
      </c>
      <c r="O44" s="424"/>
      <c r="P44" s="399"/>
      <c r="Q44" s="409"/>
      <c r="R44" s="393"/>
      <c r="S44" s="401"/>
    </row>
    <row r="45" spans="1:19" s="404" customFormat="1" ht="9" customHeight="1">
      <c r="A45" s="406" t="s">
        <v>226</v>
      </c>
      <c r="B45" s="405"/>
      <c r="C45" s="431">
        <v>306</v>
      </c>
      <c r="D45" s="431">
        <v>321</v>
      </c>
      <c r="E45" s="431">
        <v>339</v>
      </c>
      <c r="F45" s="432">
        <v>3.964038655854082</v>
      </c>
      <c r="G45" s="393">
        <v>4.221240334543159</v>
      </c>
      <c r="H45" s="393">
        <v>4.506628770702685</v>
      </c>
      <c r="I45" s="431">
        <v>167</v>
      </c>
      <c r="J45" s="431">
        <v>161</v>
      </c>
      <c r="K45" s="431">
        <v>194</v>
      </c>
      <c r="L45" s="432">
        <v>2.1633805736197114</v>
      </c>
      <c r="M45" s="393">
        <v>2.117195307979591</v>
      </c>
      <c r="N45" s="474">
        <v>2.579014694738409</v>
      </c>
      <c r="O45" s="424"/>
      <c r="P45" s="399"/>
      <c r="Q45" s="409"/>
      <c r="R45" s="393"/>
      <c r="S45" s="401"/>
    </row>
    <row r="46" spans="2:19" s="404" customFormat="1" ht="6" customHeight="1">
      <c r="B46" s="405"/>
      <c r="D46" s="432"/>
      <c r="E46" s="432"/>
      <c r="F46" s="432"/>
      <c r="G46" s="392"/>
      <c r="J46" s="432"/>
      <c r="K46" s="432"/>
      <c r="L46" s="432"/>
      <c r="M46" s="392"/>
      <c r="O46" s="424"/>
      <c r="P46" s="393"/>
      <c r="Q46" s="409"/>
      <c r="R46" s="392"/>
      <c r="S46" s="401"/>
    </row>
    <row r="47" spans="1:19" s="411" customFormat="1" ht="10.5" customHeight="1">
      <c r="A47" s="413" t="s">
        <v>175</v>
      </c>
      <c r="B47" s="414"/>
      <c r="C47" s="428">
        <v>3851</v>
      </c>
      <c r="D47" s="428">
        <f>SUM(D37:D45)</f>
        <v>3815</v>
      </c>
      <c r="E47" s="428">
        <f>SUM(E37:E45)</f>
        <v>3983</v>
      </c>
      <c r="F47" s="437">
        <v>4.564229290002193</v>
      </c>
      <c r="G47" s="394">
        <v>4.562147450040599</v>
      </c>
      <c r="H47" s="394">
        <v>4.770762153960382</v>
      </c>
      <c r="I47" s="428">
        <v>1907</v>
      </c>
      <c r="J47" s="428">
        <f>SUM(J37:J45)</f>
        <v>1984</v>
      </c>
      <c r="K47" s="428">
        <f>SUM(K37:K45)</f>
        <v>1898</v>
      </c>
      <c r="L47" s="437">
        <v>2.2601883292740017</v>
      </c>
      <c r="M47" s="394">
        <v>2.3725558429568934</v>
      </c>
      <c r="N47" s="394">
        <v>2.2733885433634957</v>
      </c>
      <c r="O47" s="428"/>
      <c r="P47" s="398"/>
      <c r="Q47" s="409"/>
      <c r="R47" s="394"/>
      <c r="S47" s="401"/>
    </row>
    <row r="48" spans="2:19" s="404" customFormat="1" ht="9" customHeight="1">
      <c r="B48" s="405"/>
      <c r="C48" s="449"/>
      <c r="D48" s="437"/>
      <c r="E48" s="437"/>
      <c r="F48" s="437"/>
      <c r="G48" s="396"/>
      <c r="H48" s="449"/>
      <c r="I48" s="449"/>
      <c r="J48" s="437"/>
      <c r="K48" s="437"/>
      <c r="L48" s="437"/>
      <c r="M48" s="392"/>
      <c r="N48" s="394"/>
      <c r="O48" s="424"/>
      <c r="P48" s="394"/>
      <c r="Q48" s="409"/>
      <c r="R48" s="392"/>
      <c r="S48" s="401"/>
    </row>
    <row r="49" spans="1:19" s="411" customFormat="1" ht="10.5" customHeight="1">
      <c r="A49" s="413" t="s">
        <v>87</v>
      </c>
      <c r="B49" s="414"/>
      <c r="C49" s="428">
        <v>5155</v>
      </c>
      <c r="D49" s="428">
        <f>SUM(D33+D47)</f>
        <v>5035</v>
      </c>
      <c r="E49" s="428">
        <f>SUM(E33+E47)</f>
        <v>5231</v>
      </c>
      <c r="F49" s="437">
        <v>4.801391891375843</v>
      </c>
      <c r="G49" s="394">
        <v>4.7345724403688365</v>
      </c>
      <c r="H49" s="394">
        <v>4.9221467029800845</v>
      </c>
      <c r="I49" s="428">
        <v>2390</v>
      </c>
      <c r="J49" s="428">
        <f>SUM(J33+J47)</f>
        <v>2343</v>
      </c>
      <c r="K49" s="428">
        <f>SUM(K33+K47)</f>
        <v>2232</v>
      </c>
      <c r="L49" s="437">
        <v>2.2260575403275005</v>
      </c>
      <c r="M49" s="394">
        <v>2.203198257752568</v>
      </c>
      <c r="N49" s="394">
        <v>2.100216295364471</v>
      </c>
      <c r="O49" s="428"/>
      <c r="P49" s="398"/>
      <c r="Q49" s="409"/>
      <c r="R49" s="394"/>
      <c r="S49" s="401"/>
    </row>
    <row r="50" spans="3:19" s="404" customFormat="1" ht="9" customHeight="1">
      <c r="C50" s="442"/>
      <c r="D50" s="442"/>
      <c r="E50" s="442"/>
      <c r="F50" s="383"/>
      <c r="G50" s="383"/>
      <c r="H50" s="424"/>
      <c r="I50" s="442"/>
      <c r="J50" s="442"/>
      <c r="K50" s="442"/>
      <c r="L50" s="383"/>
      <c r="M50" s="432"/>
      <c r="N50" s="432"/>
      <c r="O50" s="424"/>
      <c r="Q50" s="409"/>
      <c r="S50" s="401"/>
    </row>
    <row r="51" spans="3:19" s="404" customFormat="1" ht="6" customHeight="1">
      <c r="C51" s="409"/>
      <c r="D51" s="409"/>
      <c r="E51" s="431"/>
      <c r="F51" s="383"/>
      <c r="G51" s="383"/>
      <c r="H51" s="424"/>
      <c r="I51" s="431"/>
      <c r="J51" s="431"/>
      <c r="K51" s="431"/>
      <c r="L51" s="383"/>
      <c r="M51" s="383"/>
      <c r="N51" s="456"/>
      <c r="O51" s="424"/>
      <c r="Q51" s="409"/>
      <c r="S51" s="401"/>
    </row>
    <row r="52" spans="1:26" s="411" customFormat="1" ht="12" customHeight="1">
      <c r="A52" s="603" t="s">
        <v>227</v>
      </c>
      <c r="B52" s="603"/>
      <c r="C52" s="603"/>
      <c r="D52" s="603"/>
      <c r="E52" s="603"/>
      <c r="F52" s="603"/>
      <c r="G52" s="603"/>
      <c r="H52" s="603"/>
      <c r="I52" s="603"/>
      <c r="J52" s="603"/>
      <c r="K52" s="603"/>
      <c r="L52" s="603"/>
      <c r="M52" s="603"/>
      <c r="N52" s="603"/>
      <c r="O52" s="430"/>
      <c r="Q52" s="409"/>
      <c r="R52" s="404"/>
      <c r="S52" s="401"/>
      <c r="T52" s="404"/>
      <c r="U52" s="404"/>
      <c r="V52" s="404"/>
      <c r="W52" s="404"/>
      <c r="X52" s="404"/>
      <c r="Y52" s="404"/>
      <c r="Z52" s="404"/>
    </row>
    <row r="53" spans="3:19" s="404" customFormat="1" ht="6" customHeight="1">
      <c r="C53" s="409"/>
      <c r="D53" s="409"/>
      <c r="E53" s="431"/>
      <c r="F53" s="383"/>
      <c r="G53" s="383"/>
      <c r="H53" s="424"/>
      <c r="I53" s="431"/>
      <c r="J53" s="431"/>
      <c r="K53" s="431"/>
      <c r="L53" s="383"/>
      <c r="M53" s="383"/>
      <c r="N53" s="456"/>
      <c r="O53" s="424"/>
      <c r="Q53" s="409"/>
      <c r="S53" s="401"/>
    </row>
    <row r="54" spans="1:26" s="411" customFormat="1" ht="10.5" customHeight="1">
      <c r="A54" s="412" t="s">
        <v>171</v>
      </c>
      <c r="C54" s="415"/>
      <c r="D54" s="415"/>
      <c r="E54" s="431"/>
      <c r="F54" s="384"/>
      <c r="G54" s="384"/>
      <c r="H54" s="424"/>
      <c r="I54" s="444"/>
      <c r="J54" s="444"/>
      <c r="K54" s="431"/>
      <c r="L54" s="384"/>
      <c r="M54" s="384"/>
      <c r="N54" s="456"/>
      <c r="O54" s="430"/>
      <c r="Q54" s="409"/>
      <c r="R54" s="404"/>
      <c r="S54" s="401"/>
      <c r="T54" s="404"/>
      <c r="U54" s="404"/>
      <c r="V54" s="404"/>
      <c r="W54" s="404"/>
      <c r="X54" s="404"/>
      <c r="Y54" s="404"/>
      <c r="Z54" s="404"/>
    </row>
    <row r="55" spans="3:19" s="404" customFormat="1" ht="6" customHeight="1">
      <c r="C55" s="409"/>
      <c r="D55" s="409"/>
      <c r="E55" s="431"/>
      <c r="F55" s="383"/>
      <c r="G55" s="383"/>
      <c r="H55" s="424"/>
      <c r="I55" s="431"/>
      <c r="J55" s="431"/>
      <c r="K55" s="431"/>
      <c r="L55" s="383"/>
      <c r="M55" s="383"/>
      <c r="N55" s="456"/>
      <c r="O55" s="424"/>
      <c r="Q55" s="409"/>
      <c r="S55" s="401"/>
    </row>
    <row r="56" spans="1:19" s="404" customFormat="1" ht="9" customHeight="1">
      <c r="A56" s="406" t="s">
        <v>228</v>
      </c>
      <c r="B56" s="405"/>
      <c r="C56" s="431">
        <v>181</v>
      </c>
      <c r="D56" s="431">
        <v>215</v>
      </c>
      <c r="E56" s="431">
        <v>171</v>
      </c>
      <c r="F56" s="432">
        <v>4.483083172338634</v>
      </c>
      <c r="G56" s="393">
        <v>5.444278443189588</v>
      </c>
      <c r="H56" s="393">
        <v>4.306927311156608</v>
      </c>
      <c r="I56" s="431">
        <v>84</v>
      </c>
      <c r="J56" s="431">
        <v>75</v>
      </c>
      <c r="K56" s="431">
        <v>86</v>
      </c>
      <c r="L56" s="432">
        <v>2.0805468866101946</v>
      </c>
      <c r="M56" s="393">
        <v>1.8991668987870656</v>
      </c>
      <c r="N56" s="393">
        <v>2.1660570102892884</v>
      </c>
      <c r="O56" s="424"/>
      <c r="P56" s="399"/>
      <c r="Q56" s="409"/>
      <c r="R56" s="393"/>
      <c r="S56" s="401"/>
    </row>
    <row r="57" spans="1:19" s="404" customFormat="1" ht="9" customHeight="1">
      <c r="A57" s="406" t="s">
        <v>229</v>
      </c>
      <c r="B57" s="405"/>
      <c r="C57" s="431">
        <v>418</v>
      </c>
      <c r="D57" s="431">
        <v>438</v>
      </c>
      <c r="E57" s="431">
        <v>432</v>
      </c>
      <c r="F57" s="432">
        <v>3.9644527063554538</v>
      </c>
      <c r="G57" s="393">
        <v>4.222948543661238</v>
      </c>
      <c r="H57" s="393">
        <v>4.109619888308412</v>
      </c>
      <c r="I57" s="431">
        <v>170</v>
      </c>
      <c r="J57" s="431">
        <v>147</v>
      </c>
      <c r="K57" s="431">
        <v>150</v>
      </c>
      <c r="L57" s="432">
        <v>1.6123372250727923</v>
      </c>
      <c r="M57" s="393">
        <v>1.4172909495849362</v>
      </c>
      <c r="N57" s="393">
        <v>1.4269513501070878</v>
      </c>
      <c r="O57" s="424"/>
      <c r="P57" s="399"/>
      <c r="Q57" s="409"/>
      <c r="R57" s="393"/>
      <c r="S57" s="401"/>
    </row>
    <row r="58" spans="1:19" s="404" customFormat="1" ht="9" customHeight="1">
      <c r="A58" s="406" t="s">
        <v>230</v>
      </c>
      <c r="B58" s="405"/>
      <c r="C58" s="431">
        <v>552</v>
      </c>
      <c r="D58" s="431">
        <v>602</v>
      </c>
      <c r="E58" s="431">
        <v>598</v>
      </c>
      <c r="F58" s="432">
        <v>4.827242437757431</v>
      </c>
      <c r="G58" s="393">
        <v>5.2070268914395434</v>
      </c>
      <c r="H58" s="393">
        <v>5.0783520834738045</v>
      </c>
      <c r="I58" s="431">
        <v>294</v>
      </c>
      <c r="J58" s="431">
        <v>307</v>
      </c>
      <c r="K58" s="431">
        <v>222</v>
      </c>
      <c r="L58" s="432">
        <v>2.5710312983708055</v>
      </c>
      <c r="M58" s="393">
        <v>2.6554107237075413</v>
      </c>
      <c r="N58" s="393">
        <v>1.8852745192829174</v>
      </c>
      <c r="O58" s="424"/>
      <c r="P58" s="399"/>
      <c r="Q58" s="409"/>
      <c r="R58" s="393"/>
      <c r="S58" s="401"/>
    </row>
    <row r="59" spans="1:19" s="404" customFormat="1" ht="9" customHeight="1">
      <c r="A59" s="406" t="s">
        <v>231</v>
      </c>
      <c r="B59" s="405"/>
      <c r="C59" s="431">
        <v>2232</v>
      </c>
      <c r="D59" s="431">
        <v>2210</v>
      </c>
      <c r="E59" s="431">
        <v>2356</v>
      </c>
      <c r="F59" s="432">
        <v>4.427956434622176</v>
      </c>
      <c r="G59" s="393">
        <v>4.54438901615006</v>
      </c>
      <c r="H59" s="393">
        <v>4.771073471002833</v>
      </c>
      <c r="I59" s="431">
        <v>1238</v>
      </c>
      <c r="J59" s="431">
        <v>1224</v>
      </c>
      <c r="K59" s="431">
        <v>1243</v>
      </c>
      <c r="L59" s="432">
        <v>2.456008094113913</v>
      </c>
      <c r="M59" s="393">
        <v>2.5168923781754176</v>
      </c>
      <c r="N59" s="393">
        <v>2.51716652141618</v>
      </c>
      <c r="O59" s="424"/>
      <c r="P59" s="399"/>
      <c r="Q59" s="409"/>
      <c r="R59" s="393"/>
      <c r="S59" s="401"/>
    </row>
    <row r="60" spans="1:19" s="404" customFormat="1" ht="9" customHeight="1">
      <c r="A60" s="406" t="s">
        <v>232</v>
      </c>
      <c r="B60" s="405"/>
      <c r="C60" s="431">
        <v>178</v>
      </c>
      <c r="D60" s="431">
        <v>173</v>
      </c>
      <c r="E60" s="431">
        <v>181</v>
      </c>
      <c r="F60" s="432">
        <v>4.586210450376172</v>
      </c>
      <c r="G60" s="393">
        <v>4.497127557253893</v>
      </c>
      <c r="H60" s="393">
        <v>4.649686110117574</v>
      </c>
      <c r="I60" s="431">
        <v>102</v>
      </c>
      <c r="J60" s="431">
        <v>78</v>
      </c>
      <c r="K60" s="431">
        <v>82</v>
      </c>
      <c r="L60" s="432">
        <v>2.6280531794290427</v>
      </c>
      <c r="M60" s="393">
        <v>2.0276066443110037</v>
      </c>
      <c r="N60" s="393">
        <v>2.106487629998017</v>
      </c>
      <c r="O60" s="424"/>
      <c r="P60" s="399"/>
      <c r="Q60" s="409"/>
      <c r="R60" s="393"/>
      <c r="S60" s="401"/>
    </row>
    <row r="61" spans="2:19" s="404" customFormat="1" ht="6" customHeight="1">
      <c r="B61" s="405"/>
      <c r="D61" s="432"/>
      <c r="E61" s="432"/>
      <c r="F61" s="432"/>
      <c r="G61" s="392"/>
      <c r="J61" s="432"/>
      <c r="K61" s="432"/>
      <c r="L61" s="432"/>
      <c r="M61" s="392"/>
      <c r="O61" s="424"/>
      <c r="P61" s="393"/>
      <c r="Q61" s="409"/>
      <c r="R61" s="392"/>
      <c r="S61" s="401"/>
    </row>
    <row r="62" spans="1:19" s="411" customFormat="1" ht="10.5" customHeight="1">
      <c r="A62" s="413" t="s">
        <v>175</v>
      </c>
      <c r="B62" s="414"/>
      <c r="C62" s="428">
        <v>3561</v>
      </c>
      <c r="D62" s="428">
        <f>SUM(D56:D60)</f>
        <v>3638</v>
      </c>
      <c r="E62" s="428">
        <f>SUM(E56:E60)</f>
        <v>3738</v>
      </c>
      <c r="F62" s="437">
        <v>4.4343771947738855</v>
      </c>
      <c r="G62" s="394">
        <v>4.642639285559324</v>
      </c>
      <c r="H62" s="394">
        <v>4.700030492996708</v>
      </c>
      <c r="I62" s="428">
        <v>1888</v>
      </c>
      <c r="J62" s="428">
        <f>SUM(J56:J60)</f>
        <v>1831</v>
      </c>
      <c r="K62" s="428">
        <f>SUM(K56:K60)</f>
        <v>1783</v>
      </c>
      <c r="L62" s="437">
        <v>2.351054238622043</v>
      </c>
      <c r="M62" s="394">
        <v>2.336633461203717</v>
      </c>
      <c r="N62" s="394">
        <v>2.2418818536685743</v>
      </c>
      <c r="O62" s="428"/>
      <c r="P62" s="398"/>
      <c r="Q62" s="409"/>
      <c r="R62" s="394"/>
      <c r="S62" s="401"/>
    </row>
    <row r="63" spans="2:19" s="404" customFormat="1" ht="9" customHeight="1">
      <c r="B63" s="405"/>
      <c r="C63" s="449"/>
      <c r="D63" s="432"/>
      <c r="E63" s="432"/>
      <c r="F63" s="432"/>
      <c r="G63" s="465"/>
      <c r="H63" s="449"/>
      <c r="I63" s="449"/>
      <c r="J63" s="432"/>
      <c r="K63" s="432"/>
      <c r="L63" s="432"/>
      <c r="M63" s="465"/>
      <c r="O63" s="424"/>
      <c r="P63" s="402"/>
      <c r="Q63" s="409"/>
      <c r="R63" s="465"/>
      <c r="S63" s="401"/>
    </row>
    <row r="64" spans="1:19" s="411" customFormat="1" ht="10.5" customHeight="1">
      <c r="A64" s="412" t="s">
        <v>176</v>
      </c>
      <c r="B64" s="414"/>
      <c r="D64" s="432"/>
      <c r="E64" s="432"/>
      <c r="F64" s="432"/>
      <c r="G64" s="465"/>
      <c r="J64" s="432"/>
      <c r="K64" s="432"/>
      <c r="L64" s="432"/>
      <c r="M64" s="465"/>
      <c r="O64" s="430"/>
      <c r="P64" s="468"/>
      <c r="Q64" s="409"/>
      <c r="R64" s="465"/>
      <c r="S64" s="401"/>
    </row>
    <row r="65" spans="2:19" s="404" customFormat="1" ht="6" customHeight="1">
      <c r="B65" s="405"/>
      <c r="D65" s="432"/>
      <c r="E65" s="432"/>
      <c r="F65" s="432"/>
      <c r="G65" s="465"/>
      <c r="J65" s="432"/>
      <c r="K65" s="432"/>
      <c r="L65" s="432"/>
      <c r="M65" s="465"/>
      <c r="O65" s="424"/>
      <c r="P65" s="468"/>
      <c r="Q65" s="409"/>
      <c r="R65" s="465"/>
      <c r="S65" s="401"/>
    </row>
    <row r="66" spans="1:19" s="404" customFormat="1" ht="9" customHeight="1">
      <c r="A66" s="406" t="s">
        <v>228</v>
      </c>
      <c r="B66" s="405"/>
      <c r="C66" s="431">
        <v>936</v>
      </c>
      <c r="D66" s="431">
        <v>925</v>
      </c>
      <c r="E66" s="431">
        <v>1026</v>
      </c>
      <c r="F66" s="432">
        <v>5.189217958242319</v>
      </c>
      <c r="G66" s="393">
        <v>5.1863439359023955</v>
      </c>
      <c r="H66" s="393">
        <v>5.7398476473475855</v>
      </c>
      <c r="I66" s="431">
        <v>371</v>
      </c>
      <c r="J66" s="431">
        <v>339</v>
      </c>
      <c r="K66" s="431">
        <v>363</v>
      </c>
      <c r="L66" s="432">
        <v>2.056837459944338</v>
      </c>
      <c r="M66" s="393">
        <v>1.9007249667793646</v>
      </c>
      <c r="N66" s="393">
        <v>2.030764810903678</v>
      </c>
      <c r="O66" s="424"/>
      <c r="P66" s="399"/>
      <c r="Q66" s="409"/>
      <c r="R66" s="393"/>
      <c r="S66" s="401"/>
    </row>
    <row r="67" spans="1:19" s="404" customFormat="1" ht="9" customHeight="1">
      <c r="A67" s="406" t="s">
        <v>233</v>
      </c>
      <c r="B67" s="405"/>
      <c r="C67" s="431">
        <v>634</v>
      </c>
      <c r="D67" s="431">
        <v>639</v>
      </c>
      <c r="E67" s="431">
        <v>636</v>
      </c>
      <c r="F67" s="432">
        <v>4.831543731567356</v>
      </c>
      <c r="G67" s="393">
        <v>4.900494650868515</v>
      </c>
      <c r="H67" s="393">
        <v>4.842140463874302</v>
      </c>
      <c r="I67" s="431">
        <v>301</v>
      </c>
      <c r="J67" s="431">
        <v>420</v>
      </c>
      <c r="K67" s="431">
        <v>315</v>
      </c>
      <c r="L67" s="432">
        <v>2.2938401627788236</v>
      </c>
      <c r="M67" s="393">
        <v>3.220982399631888</v>
      </c>
      <c r="N67" s="393">
        <v>2.398229946730197</v>
      </c>
      <c r="O67" s="424"/>
      <c r="P67" s="399"/>
      <c r="Q67" s="409"/>
      <c r="R67" s="393"/>
      <c r="S67" s="401"/>
    </row>
    <row r="68" spans="1:19" s="404" customFormat="1" ht="9" customHeight="1">
      <c r="A68" s="406" t="s">
        <v>230</v>
      </c>
      <c r="B68" s="405"/>
      <c r="C68" s="431">
        <v>525</v>
      </c>
      <c r="D68" s="431">
        <v>511</v>
      </c>
      <c r="E68" s="431">
        <v>533</v>
      </c>
      <c r="F68" s="432">
        <v>4.582031454554976</v>
      </c>
      <c r="G68" s="393">
        <v>4.530704165410601</v>
      </c>
      <c r="H68" s="393">
        <v>4.681760830114014</v>
      </c>
      <c r="I68" s="431">
        <v>269</v>
      </c>
      <c r="J68" s="431">
        <v>320</v>
      </c>
      <c r="K68" s="431">
        <v>333</v>
      </c>
      <c r="L68" s="432">
        <v>2.347745640524359</v>
      </c>
      <c r="M68" s="393">
        <v>2.8372315712943097</v>
      </c>
      <c r="N68" s="393">
        <v>2.9250025448929953</v>
      </c>
      <c r="O68" s="424"/>
      <c r="P68" s="399"/>
      <c r="Q68" s="409"/>
      <c r="R68" s="393"/>
      <c r="S68" s="401"/>
    </row>
    <row r="69" spans="1:19" s="404" customFormat="1" ht="9" customHeight="1">
      <c r="A69" s="406" t="s">
        <v>234</v>
      </c>
      <c r="B69" s="405"/>
      <c r="C69" s="431">
        <v>721</v>
      </c>
      <c r="D69" s="431">
        <v>764</v>
      </c>
      <c r="E69" s="431">
        <v>854</v>
      </c>
      <c r="F69" s="432">
        <v>4.334782268876745</v>
      </c>
      <c r="G69" s="393">
        <v>4.659474162483915</v>
      </c>
      <c r="H69" s="393">
        <v>5.184648570112479</v>
      </c>
      <c r="I69" s="431">
        <v>356</v>
      </c>
      <c r="J69" s="431">
        <v>398</v>
      </c>
      <c r="K69" s="431">
        <v>359</v>
      </c>
      <c r="L69" s="432">
        <v>2.1403363213871303</v>
      </c>
      <c r="M69" s="393">
        <v>2.4273176919746047</v>
      </c>
      <c r="N69" s="393">
        <v>2.179495124906768</v>
      </c>
      <c r="O69" s="424"/>
      <c r="P69" s="399"/>
      <c r="Q69" s="409"/>
      <c r="R69" s="393"/>
      <c r="S69" s="401"/>
    </row>
    <row r="70" spans="1:19" s="404" customFormat="1" ht="9" customHeight="1">
      <c r="A70" s="375" t="s">
        <v>235</v>
      </c>
      <c r="B70" s="405"/>
      <c r="C70" s="431"/>
      <c r="D70" s="431"/>
      <c r="E70" s="431"/>
      <c r="F70" s="432"/>
      <c r="G70" s="393"/>
      <c r="H70" s="393"/>
      <c r="I70" s="431"/>
      <c r="J70" s="431"/>
      <c r="K70" s="431"/>
      <c r="L70" s="432"/>
      <c r="M70" s="393"/>
      <c r="N70" s="393"/>
      <c r="O70" s="424"/>
      <c r="P70" s="399"/>
      <c r="Q70" s="409"/>
      <c r="R70" s="393"/>
      <c r="S70" s="401"/>
    </row>
    <row r="71" spans="1:19" s="404" customFormat="1" ht="9" customHeight="1">
      <c r="A71" s="406" t="s">
        <v>236</v>
      </c>
      <c r="B71" s="405"/>
      <c r="C71" s="431">
        <v>440</v>
      </c>
      <c r="D71" s="431">
        <v>485</v>
      </c>
      <c r="E71" s="431">
        <v>493</v>
      </c>
      <c r="F71" s="432">
        <v>4.49934554973822</v>
      </c>
      <c r="G71" s="393">
        <v>4.975634778148243</v>
      </c>
      <c r="H71" s="393">
        <v>5.043319096736771</v>
      </c>
      <c r="I71" s="431">
        <v>171</v>
      </c>
      <c r="J71" s="431">
        <v>214</v>
      </c>
      <c r="K71" s="431">
        <v>210</v>
      </c>
      <c r="L71" s="432">
        <v>1.7486092931937174</v>
      </c>
      <c r="M71" s="393">
        <v>2.195434726853039</v>
      </c>
      <c r="N71" s="393">
        <v>2.148269797798625</v>
      </c>
      <c r="O71" s="424"/>
      <c r="P71" s="399"/>
      <c r="Q71" s="409"/>
      <c r="R71" s="393"/>
      <c r="S71" s="401"/>
    </row>
    <row r="72" spans="1:19" s="404" customFormat="1" ht="9" customHeight="1">
      <c r="A72" s="406" t="s">
        <v>237</v>
      </c>
      <c r="B72" s="405"/>
      <c r="C72" s="431">
        <v>625</v>
      </c>
      <c r="D72" s="431">
        <v>635</v>
      </c>
      <c r="E72" s="431">
        <v>692</v>
      </c>
      <c r="F72" s="432">
        <v>5.030181086519114</v>
      </c>
      <c r="G72" s="393">
        <v>5.148203398624984</v>
      </c>
      <c r="H72" s="393">
        <v>5.605585931537282</v>
      </c>
      <c r="I72" s="431">
        <v>280</v>
      </c>
      <c r="J72" s="431">
        <v>300</v>
      </c>
      <c r="K72" s="431">
        <v>298</v>
      </c>
      <c r="L72" s="432">
        <v>2.2535211267605635</v>
      </c>
      <c r="M72" s="393">
        <v>2.4322220780905437</v>
      </c>
      <c r="N72" s="393">
        <v>2.4139661959510264</v>
      </c>
      <c r="O72" s="424"/>
      <c r="P72" s="399"/>
      <c r="Q72" s="409"/>
      <c r="R72" s="393"/>
      <c r="S72" s="401"/>
    </row>
    <row r="73" spans="1:19" s="404" customFormat="1" ht="9" customHeight="1">
      <c r="A73" s="406" t="s">
        <v>238</v>
      </c>
      <c r="B73" s="405"/>
      <c r="C73" s="431">
        <v>419</v>
      </c>
      <c r="D73" s="431">
        <v>453</v>
      </c>
      <c r="E73" s="431">
        <v>480</v>
      </c>
      <c r="F73" s="432">
        <v>4.527918562304808</v>
      </c>
      <c r="G73" s="393">
        <v>4.904136579662448</v>
      </c>
      <c r="H73" s="393">
        <v>5.192356353550389</v>
      </c>
      <c r="I73" s="431">
        <v>194</v>
      </c>
      <c r="J73" s="431">
        <v>161</v>
      </c>
      <c r="K73" s="431">
        <v>158</v>
      </c>
      <c r="L73" s="432">
        <v>2.0964587138117725</v>
      </c>
      <c r="M73" s="393">
        <v>1.7429712788645786</v>
      </c>
      <c r="N73" s="393">
        <v>1.7091506330436697</v>
      </c>
      <c r="O73" s="424"/>
      <c r="P73" s="399"/>
      <c r="Q73" s="409"/>
      <c r="R73" s="393"/>
      <c r="S73" s="401"/>
    </row>
    <row r="74" spans="2:19" s="404" customFormat="1" ht="6" customHeight="1">
      <c r="B74" s="405"/>
      <c r="D74" s="428"/>
      <c r="E74" s="432"/>
      <c r="F74" s="432"/>
      <c r="G74" s="392"/>
      <c r="J74" s="432"/>
      <c r="K74" s="432"/>
      <c r="L74" s="432"/>
      <c r="M74" s="392"/>
      <c r="O74" s="424"/>
      <c r="P74" s="393"/>
      <c r="Q74" s="409"/>
      <c r="R74" s="392"/>
      <c r="S74" s="401"/>
    </row>
    <row r="75" spans="1:19" s="411" customFormat="1" ht="10.5" customHeight="1">
      <c r="A75" s="413" t="s">
        <v>175</v>
      </c>
      <c r="B75" s="414"/>
      <c r="C75" s="428">
        <v>4300</v>
      </c>
      <c r="D75" s="428">
        <f>SUM(D66:D73)</f>
        <v>4412</v>
      </c>
      <c r="E75" s="428">
        <f>SUM(E66:E73)</f>
        <v>4714</v>
      </c>
      <c r="F75" s="437">
        <v>4.7404807288434</v>
      </c>
      <c r="G75" s="394">
        <v>4.909362617406873</v>
      </c>
      <c r="H75" s="394">
        <v>5.224395690988659</v>
      </c>
      <c r="I75" s="428">
        <v>1942</v>
      </c>
      <c r="J75" s="428">
        <f>SUM(J66:J73)</f>
        <v>2152</v>
      </c>
      <c r="K75" s="428">
        <f>SUM(K66:K73)</f>
        <v>2036</v>
      </c>
      <c r="L75" s="437">
        <v>2.1409333896311353</v>
      </c>
      <c r="M75" s="394">
        <v>2.394593914927378</v>
      </c>
      <c r="N75" s="394">
        <v>2.2564424325101635</v>
      </c>
      <c r="O75" s="428"/>
      <c r="P75" s="398"/>
      <c r="Q75" s="409"/>
      <c r="R75" s="394"/>
      <c r="S75" s="401"/>
    </row>
    <row r="76" spans="2:19" s="404" customFormat="1" ht="9" customHeight="1">
      <c r="B76" s="405"/>
      <c r="C76" s="390"/>
      <c r="D76" s="437"/>
      <c r="E76" s="437"/>
      <c r="F76" s="437"/>
      <c r="G76" s="397"/>
      <c r="H76" s="394"/>
      <c r="I76" s="390"/>
      <c r="J76" s="437"/>
      <c r="K76" s="437"/>
      <c r="L76" s="437"/>
      <c r="M76" s="392"/>
      <c r="N76" s="394"/>
      <c r="O76" s="424"/>
      <c r="P76" s="394"/>
      <c r="Q76" s="409"/>
      <c r="R76" s="392"/>
      <c r="S76" s="401"/>
    </row>
    <row r="77" spans="1:19" s="411" customFormat="1" ht="10.5" customHeight="1">
      <c r="A77" s="413" t="s">
        <v>87</v>
      </c>
      <c r="B77" s="414"/>
      <c r="C77" s="428">
        <v>7861</v>
      </c>
      <c r="D77" s="428">
        <f>SUM(D62+D75)</f>
        <v>8050</v>
      </c>
      <c r="E77" s="428">
        <f>SUM(E62+E75)</f>
        <v>8452</v>
      </c>
      <c r="F77" s="437">
        <v>4.596740004385644</v>
      </c>
      <c r="G77" s="394">
        <v>4.785124148708581</v>
      </c>
      <c r="H77" s="394">
        <v>4.978734034871686</v>
      </c>
      <c r="I77" s="428">
        <v>3830</v>
      </c>
      <c r="J77" s="428">
        <f>SUM(J62+J75)</f>
        <v>3983</v>
      </c>
      <c r="K77" s="428">
        <f>SUM(K62+K75)</f>
        <v>3819</v>
      </c>
      <c r="L77" s="437">
        <v>2.239602368247935</v>
      </c>
      <c r="M77" s="394">
        <v>2.367596209230594</v>
      </c>
      <c r="N77" s="394">
        <v>2.249619649689419</v>
      </c>
      <c r="O77" s="428"/>
      <c r="P77" s="398"/>
      <c r="Q77" s="409"/>
      <c r="R77" s="394"/>
      <c r="S77" s="401"/>
    </row>
    <row r="78" spans="3:15" s="404" customFormat="1" ht="9" customHeight="1">
      <c r="C78" s="449"/>
      <c r="D78" s="449"/>
      <c r="E78" s="449"/>
      <c r="F78" s="424"/>
      <c r="G78" s="424"/>
      <c r="H78" s="424"/>
      <c r="I78" s="449"/>
      <c r="J78" s="449"/>
      <c r="K78" s="449"/>
      <c r="L78" s="424"/>
      <c r="M78" s="424"/>
      <c r="N78" s="424"/>
      <c r="O78" s="424"/>
    </row>
    <row r="79" spans="15:26" s="404" customFormat="1" ht="9.75" customHeight="1">
      <c r="O79" s="424"/>
      <c r="Q79" s="411"/>
      <c r="R79" s="411"/>
      <c r="S79" s="411"/>
      <c r="T79" s="411"/>
      <c r="U79" s="411"/>
      <c r="V79" s="411"/>
      <c r="W79" s="411"/>
      <c r="X79" s="411"/>
      <c r="Y79" s="411"/>
      <c r="Z79" s="411"/>
    </row>
    <row r="80" s="404" customFormat="1" ht="9.75" customHeight="1">
      <c r="O80" s="424"/>
    </row>
    <row r="81" s="404" customFormat="1" ht="9.75" customHeight="1">
      <c r="O81" s="424"/>
    </row>
    <row r="82" s="404" customFormat="1" ht="12" customHeight="1">
      <c r="O82" s="424"/>
    </row>
    <row r="83" spans="5:15" s="404" customFormat="1" ht="9.75" customHeight="1">
      <c r="E83" s="424"/>
      <c r="F83" s="424"/>
      <c r="G83" s="424"/>
      <c r="H83" s="424"/>
      <c r="I83" s="424"/>
      <c r="J83" s="424"/>
      <c r="K83" s="424"/>
      <c r="L83" s="424"/>
      <c r="M83" s="424"/>
      <c r="N83" s="424"/>
      <c r="O83" s="424"/>
    </row>
    <row r="84" spans="2:15" s="404" customFormat="1" ht="9.75" customHeight="1">
      <c r="B84" s="376"/>
      <c r="C84" s="376"/>
      <c r="E84" s="432"/>
      <c r="F84" s="424"/>
      <c r="G84" s="424"/>
      <c r="H84" s="424"/>
      <c r="I84" s="424"/>
      <c r="J84" s="424"/>
      <c r="K84" s="424"/>
      <c r="L84" s="424"/>
      <c r="M84" s="424"/>
      <c r="N84" s="424"/>
      <c r="O84" s="424"/>
    </row>
    <row r="85" spans="5:15" s="404" customFormat="1" ht="12" customHeight="1">
      <c r="E85" s="424"/>
      <c r="F85" s="424"/>
      <c r="G85" s="424"/>
      <c r="H85" s="424"/>
      <c r="I85" s="424"/>
      <c r="J85" s="424"/>
      <c r="K85" s="424"/>
      <c r="L85" s="424"/>
      <c r="M85" s="424"/>
      <c r="N85" s="424"/>
      <c r="O85" s="424"/>
    </row>
    <row r="86" spans="1:26" ht="11.25" customHeight="1">
      <c r="A86" s="404" t="s">
        <v>103</v>
      </c>
      <c r="Q86" s="404"/>
      <c r="R86" s="404"/>
      <c r="S86" s="404"/>
      <c r="T86" s="404"/>
      <c r="U86" s="404"/>
      <c r="V86" s="404"/>
      <c r="W86" s="404"/>
      <c r="X86" s="404"/>
      <c r="Y86" s="404"/>
      <c r="Z86" s="404"/>
    </row>
    <row r="87" spans="1:26" ht="12" customHeight="1">
      <c r="A87" s="487" t="s">
        <v>239</v>
      </c>
      <c r="Q87" s="404"/>
      <c r="R87" s="404"/>
      <c r="S87" s="404"/>
      <c r="T87" s="404"/>
      <c r="U87" s="404"/>
      <c r="V87" s="404"/>
      <c r="W87" s="404"/>
      <c r="X87" s="404"/>
      <c r="Y87" s="404"/>
      <c r="Z87" s="404"/>
    </row>
    <row r="88" spans="17:26" ht="9" customHeight="1">
      <c r="Q88" s="411"/>
      <c r="R88" s="411"/>
      <c r="S88" s="411"/>
      <c r="T88" s="411"/>
      <c r="U88" s="411"/>
      <c r="V88" s="411"/>
      <c r="W88" s="411"/>
      <c r="X88" s="411"/>
      <c r="Y88" s="411"/>
      <c r="Z88" s="411"/>
    </row>
    <row r="89" spans="17:26" ht="12.75">
      <c r="Q89" s="404"/>
      <c r="R89" s="404"/>
      <c r="S89" s="404"/>
      <c r="T89" s="404"/>
      <c r="U89" s="404"/>
      <c r="V89" s="404"/>
      <c r="W89" s="404"/>
      <c r="X89" s="404"/>
      <c r="Y89" s="404"/>
      <c r="Z89" s="404"/>
    </row>
    <row r="90" spans="17:26" ht="10.5" customHeight="1">
      <c r="Q90" s="411"/>
      <c r="R90" s="411"/>
      <c r="S90" s="411"/>
      <c r="T90" s="411"/>
      <c r="U90" s="411"/>
      <c r="V90" s="411"/>
      <c r="W90" s="411"/>
      <c r="X90" s="411"/>
      <c r="Y90" s="411"/>
      <c r="Z90" s="411"/>
    </row>
    <row r="91" spans="17:26" ht="12.75">
      <c r="Q91" s="404"/>
      <c r="R91" s="404"/>
      <c r="S91" s="404"/>
      <c r="T91" s="404"/>
      <c r="U91" s="404"/>
      <c r="V91" s="404"/>
      <c r="W91" s="404"/>
      <c r="X91" s="404"/>
      <c r="Y91" s="404"/>
      <c r="Z91" s="404"/>
    </row>
    <row r="92" spans="17:26" ht="12.75">
      <c r="Q92" s="404"/>
      <c r="R92" s="404"/>
      <c r="S92" s="404"/>
      <c r="T92" s="404"/>
      <c r="U92" s="404"/>
      <c r="V92" s="404"/>
      <c r="W92" s="404"/>
      <c r="X92" s="404"/>
      <c r="Y92" s="404"/>
      <c r="Z92" s="404"/>
    </row>
    <row r="93" spans="17:26" ht="12.75">
      <c r="Q93" s="404"/>
      <c r="R93" s="404"/>
      <c r="S93" s="404"/>
      <c r="T93" s="404"/>
      <c r="U93" s="404"/>
      <c r="V93" s="404"/>
      <c r="W93" s="404"/>
      <c r="X93" s="404"/>
      <c r="Y93" s="404"/>
      <c r="Z93" s="404"/>
    </row>
    <row r="94" spans="17:26" ht="12.75">
      <c r="Q94" s="404"/>
      <c r="R94" s="404"/>
      <c r="S94" s="404"/>
      <c r="T94" s="404"/>
      <c r="U94" s="404"/>
      <c r="V94" s="404"/>
      <c r="W94" s="404"/>
      <c r="X94" s="404"/>
      <c r="Y94" s="404"/>
      <c r="Z94" s="404"/>
    </row>
    <row r="95" spans="17:26" ht="12.75">
      <c r="Q95" s="404"/>
      <c r="R95" s="404"/>
      <c r="S95" s="404"/>
      <c r="T95" s="404"/>
      <c r="U95" s="404"/>
      <c r="V95" s="404"/>
      <c r="W95" s="404"/>
      <c r="X95" s="404"/>
      <c r="Y95" s="404"/>
      <c r="Z95" s="404"/>
    </row>
    <row r="96" spans="17:26" ht="12.75">
      <c r="Q96" s="404"/>
      <c r="R96" s="404"/>
      <c r="S96" s="404"/>
      <c r="T96" s="404"/>
      <c r="U96" s="404"/>
      <c r="V96" s="404"/>
      <c r="W96" s="404"/>
      <c r="X96" s="404"/>
      <c r="Y96" s="404"/>
      <c r="Z96" s="404"/>
    </row>
    <row r="97" spans="17:26" ht="12.75">
      <c r="Q97" s="404"/>
      <c r="R97" s="404"/>
      <c r="S97" s="404"/>
      <c r="T97" s="404"/>
      <c r="U97" s="404"/>
      <c r="V97" s="404"/>
      <c r="W97" s="404"/>
      <c r="X97" s="404"/>
      <c r="Y97" s="404"/>
      <c r="Z97" s="404"/>
    </row>
    <row r="98" spans="17:26" ht="12.75">
      <c r="Q98" s="404"/>
      <c r="R98" s="404"/>
      <c r="S98" s="404"/>
      <c r="T98" s="404"/>
      <c r="U98" s="404"/>
      <c r="V98" s="404"/>
      <c r="W98" s="404"/>
      <c r="X98" s="404"/>
      <c r="Y98" s="404"/>
      <c r="Z98" s="404"/>
    </row>
    <row r="99" spans="17:26" ht="12.75">
      <c r="Q99" s="404"/>
      <c r="R99" s="404"/>
      <c r="S99" s="404"/>
      <c r="T99" s="404"/>
      <c r="U99" s="404"/>
      <c r="V99" s="404"/>
      <c r="W99" s="404"/>
      <c r="X99" s="404"/>
      <c r="Y99" s="404"/>
      <c r="Z99" s="404"/>
    </row>
    <row r="100" spans="17:26" ht="12.75">
      <c r="Q100" s="404"/>
      <c r="R100" s="404"/>
      <c r="S100" s="404"/>
      <c r="T100" s="404"/>
      <c r="U100" s="404"/>
      <c r="V100" s="404"/>
      <c r="W100" s="404"/>
      <c r="X100" s="404"/>
      <c r="Y100" s="404"/>
      <c r="Z100" s="404"/>
    </row>
    <row r="101" spans="17:26" ht="12.75">
      <c r="Q101" s="411"/>
      <c r="R101" s="411"/>
      <c r="S101" s="411"/>
      <c r="T101" s="411"/>
      <c r="U101" s="411"/>
      <c r="V101" s="411"/>
      <c r="W101" s="411"/>
      <c r="X101" s="411"/>
      <c r="Y101" s="411"/>
      <c r="Z101" s="411"/>
    </row>
    <row r="102" spans="17:26" ht="12.75">
      <c r="Q102" s="404"/>
      <c r="R102" s="404"/>
      <c r="S102" s="404"/>
      <c r="T102" s="404"/>
      <c r="U102" s="404"/>
      <c r="V102" s="404"/>
      <c r="W102" s="404"/>
      <c r="X102" s="404"/>
      <c r="Y102" s="404"/>
      <c r="Z102" s="404"/>
    </row>
    <row r="103" spans="17:26" ht="12.75">
      <c r="Q103" s="411"/>
      <c r="R103" s="411"/>
      <c r="S103" s="411"/>
      <c r="T103" s="411"/>
      <c r="U103" s="411"/>
      <c r="V103" s="411"/>
      <c r="W103" s="411"/>
      <c r="X103" s="411"/>
      <c r="Y103" s="411"/>
      <c r="Z103" s="411"/>
    </row>
    <row r="104" spans="17:26" ht="12.75">
      <c r="Q104" s="404"/>
      <c r="R104" s="404"/>
      <c r="S104" s="404"/>
      <c r="T104" s="404"/>
      <c r="U104" s="404"/>
      <c r="V104" s="404"/>
      <c r="W104" s="404"/>
      <c r="X104" s="404"/>
      <c r="Y104" s="404"/>
      <c r="Z104" s="404"/>
    </row>
    <row r="105" spans="17:26" ht="12.75">
      <c r="Q105" s="404"/>
      <c r="R105" s="404"/>
      <c r="S105" s="404"/>
      <c r="T105" s="404"/>
      <c r="U105" s="404"/>
      <c r="V105" s="404"/>
      <c r="W105" s="404"/>
      <c r="X105" s="404"/>
      <c r="Y105" s="404"/>
      <c r="Z105" s="404"/>
    </row>
    <row r="106" spans="17:26" ht="12.75">
      <c r="Q106" s="404"/>
      <c r="R106" s="404"/>
      <c r="S106" s="404"/>
      <c r="T106" s="404"/>
      <c r="U106" s="404"/>
      <c r="V106" s="404"/>
      <c r="W106" s="404"/>
      <c r="X106" s="404"/>
      <c r="Y106" s="404"/>
      <c r="Z106" s="404"/>
    </row>
    <row r="107" spans="17:26" ht="12.75">
      <c r="Q107" s="404"/>
      <c r="R107" s="404"/>
      <c r="S107" s="404"/>
      <c r="T107" s="404"/>
      <c r="U107" s="404"/>
      <c r="V107" s="404"/>
      <c r="W107" s="404"/>
      <c r="X107" s="404"/>
      <c r="Y107" s="404"/>
      <c r="Z107" s="404"/>
    </row>
    <row r="108" spans="17:26" ht="12.75">
      <c r="Q108" s="404"/>
      <c r="R108" s="404"/>
      <c r="S108" s="404"/>
      <c r="T108" s="404"/>
      <c r="U108" s="404"/>
      <c r="V108" s="404"/>
      <c r="W108" s="404"/>
      <c r="X108" s="404"/>
      <c r="Y108" s="404"/>
      <c r="Z108" s="404"/>
    </row>
    <row r="109" spans="17:26" ht="12.75">
      <c r="Q109" s="404"/>
      <c r="R109" s="404"/>
      <c r="S109" s="404"/>
      <c r="T109" s="404"/>
      <c r="U109" s="404"/>
      <c r="V109" s="404"/>
      <c r="W109" s="404"/>
      <c r="X109" s="404"/>
      <c r="Y109" s="404"/>
      <c r="Z109" s="404"/>
    </row>
    <row r="110" spans="17:26" ht="12.75">
      <c r="Q110" s="404"/>
      <c r="R110" s="404"/>
      <c r="S110" s="404"/>
      <c r="T110" s="404"/>
      <c r="U110" s="404"/>
      <c r="V110" s="404"/>
      <c r="W110" s="404"/>
      <c r="X110" s="404"/>
      <c r="Y110" s="404"/>
      <c r="Z110" s="404"/>
    </row>
  </sheetData>
  <sheetProtection/>
  <mergeCells count="11">
    <mergeCell ref="A7:N7"/>
    <mergeCell ref="A24:N24"/>
    <mergeCell ref="A52:N52"/>
    <mergeCell ref="A1:N1"/>
    <mergeCell ref="A3:B5"/>
    <mergeCell ref="C3:H3"/>
    <mergeCell ref="I3:N3"/>
    <mergeCell ref="C4:E4"/>
    <mergeCell ref="F4:H4"/>
    <mergeCell ref="I4:K4"/>
    <mergeCell ref="L4:N4"/>
  </mergeCells>
  <printOptions/>
  <pageMargins left="0.7874015748031497" right="0.7874015748031497" top="0.5905511811023623" bottom="0.7874015748031497" header="0.5118110236220472" footer="0.3937007874015748"/>
  <pageSetup horizontalDpi="600" verticalDpi="600" orientation="portrait" paperSize="9" scale="95"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AB113"/>
  <sheetViews>
    <sheetView zoomScalePageLayoutView="0" workbookViewId="0" topLeftCell="A1">
      <selection activeCell="A2" sqref="A2"/>
    </sheetView>
  </sheetViews>
  <sheetFormatPr defaultColWidth="10.28125" defaultRowHeight="12.75"/>
  <cols>
    <col min="1" max="1" width="17.57421875" style="421" customWidth="1"/>
    <col min="2" max="2" width="0.9921875" style="421" customWidth="1"/>
    <col min="3" max="4" width="7.00390625" style="421" customWidth="1"/>
    <col min="5" max="5" width="7.00390625" style="426" customWidth="1"/>
    <col min="6" max="7" width="5.140625" style="421" customWidth="1"/>
    <col min="8" max="8" width="5.140625" style="426" customWidth="1"/>
    <col min="9" max="10" width="7.00390625" style="421" customWidth="1"/>
    <col min="11" max="11" width="7.00390625" style="426" customWidth="1"/>
    <col min="12" max="13" width="5.140625" style="421" customWidth="1"/>
    <col min="14" max="14" width="5.140625" style="426" customWidth="1"/>
    <col min="15" max="15" width="5.8515625" style="426" customWidth="1"/>
    <col min="16" max="17" width="7.57421875" style="421" customWidth="1"/>
    <col min="18" max="18" width="7.57421875" style="403" customWidth="1"/>
    <col min="19" max="19" width="7.57421875" style="421" customWidth="1"/>
    <col min="20" max="22" width="10.28125" style="421" customWidth="1"/>
    <col min="23" max="23" width="10.57421875" style="421" customWidth="1"/>
    <col min="24" max="24" width="10.28125" style="421" customWidth="1"/>
    <col min="25" max="26" width="9.8515625" style="403" customWidth="1"/>
    <col min="27" max="16384" width="10.28125" style="421" customWidth="1"/>
  </cols>
  <sheetData>
    <row r="1" spans="1:15" s="407" customFormat="1" ht="15" customHeight="1">
      <c r="A1" s="623" t="s">
        <v>304</v>
      </c>
      <c r="B1" s="623"/>
      <c r="C1" s="623"/>
      <c r="D1" s="623"/>
      <c r="E1" s="623"/>
      <c r="F1" s="623"/>
      <c r="G1" s="623"/>
      <c r="H1" s="623"/>
      <c r="I1" s="623"/>
      <c r="J1" s="623"/>
      <c r="K1" s="623"/>
      <c r="L1" s="623"/>
      <c r="M1" s="623"/>
      <c r="N1" s="623"/>
      <c r="O1" s="435"/>
    </row>
    <row r="2" spans="5:15" s="404" customFormat="1" ht="6.75" customHeight="1">
      <c r="E2" s="424"/>
      <c r="H2" s="424"/>
      <c r="K2" s="424"/>
      <c r="N2" s="424"/>
      <c r="O2" s="424"/>
    </row>
    <row r="3" spans="1:15" s="404" customFormat="1" ht="12" customHeight="1">
      <c r="A3" s="606" t="s">
        <v>168</v>
      </c>
      <c r="B3" s="607"/>
      <c r="C3" s="612" t="s">
        <v>169</v>
      </c>
      <c r="D3" s="613"/>
      <c r="E3" s="613"/>
      <c r="F3" s="613"/>
      <c r="G3" s="613"/>
      <c r="H3" s="614"/>
      <c r="I3" s="612" t="s">
        <v>106</v>
      </c>
      <c r="J3" s="613"/>
      <c r="K3" s="613"/>
      <c r="L3" s="613"/>
      <c r="M3" s="613"/>
      <c r="N3" s="613"/>
      <c r="O3" s="424"/>
    </row>
    <row r="4" spans="1:15" s="404" customFormat="1" ht="12" customHeight="1">
      <c r="A4" s="608"/>
      <c r="B4" s="609"/>
      <c r="C4" s="615" t="s">
        <v>28</v>
      </c>
      <c r="D4" s="616"/>
      <c r="E4" s="617"/>
      <c r="F4" s="618" t="s">
        <v>310</v>
      </c>
      <c r="G4" s="619"/>
      <c r="H4" s="620"/>
      <c r="I4" s="615" t="s">
        <v>28</v>
      </c>
      <c r="J4" s="616"/>
      <c r="K4" s="617"/>
      <c r="L4" s="618" t="s">
        <v>307</v>
      </c>
      <c r="M4" s="619"/>
      <c r="N4" s="619"/>
      <c r="O4" s="424"/>
    </row>
    <row r="5" spans="1:15" s="404" customFormat="1" ht="12" customHeight="1">
      <c r="A5" s="610"/>
      <c r="B5" s="611"/>
      <c r="C5" s="425">
        <v>2010</v>
      </c>
      <c r="D5" s="425">
        <v>2011</v>
      </c>
      <c r="E5" s="425">
        <v>2012</v>
      </c>
      <c r="F5" s="425">
        <v>2010</v>
      </c>
      <c r="G5" s="425">
        <v>2011</v>
      </c>
      <c r="H5" s="425">
        <v>2012</v>
      </c>
      <c r="I5" s="425">
        <v>2010</v>
      </c>
      <c r="J5" s="425">
        <v>2011</v>
      </c>
      <c r="K5" s="425">
        <v>2012</v>
      </c>
      <c r="L5" s="425">
        <v>2010</v>
      </c>
      <c r="M5" s="472">
        <v>2011</v>
      </c>
      <c r="N5" s="472">
        <v>2012</v>
      </c>
      <c r="O5" s="436"/>
    </row>
    <row r="6" spans="5:15" s="404" customFormat="1" ht="6" customHeight="1">
      <c r="E6" s="426"/>
      <c r="H6" s="426"/>
      <c r="K6" s="426"/>
      <c r="N6" s="426"/>
      <c r="O6" s="424"/>
    </row>
    <row r="7" spans="1:15" s="411" customFormat="1" ht="12" customHeight="1">
      <c r="A7" s="602" t="s">
        <v>240</v>
      </c>
      <c r="B7" s="602"/>
      <c r="C7" s="602"/>
      <c r="D7" s="602"/>
      <c r="E7" s="602"/>
      <c r="F7" s="602"/>
      <c r="G7" s="602"/>
      <c r="H7" s="602"/>
      <c r="I7" s="602"/>
      <c r="J7" s="602"/>
      <c r="K7" s="602"/>
      <c r="L7" s="602"/>
      <c r="M7" s="602"/>
      <c r="N7" s="602"/>
      <c r="O7" s="430"/>
    </row>
    <row r="8" spans="5:15" s="404" customFormat="1" ht="6" customHeight="1">
      <c r="E8" s="426"/>
      <c r="H8" s="426"/>
      <c r="K8" s="440"/>
      <c r="N8" s="426"/>
      <c r="O8" s="424"/>
    </row>
    <row r="9" spans="1:15" s="411" customFormat="1" ht="10.5" customHeight="1">
      <c r="A9" s="412" t="s">
        <v>171</v>
      </c>
      <c r="E9" s="426"/>
      <c r="H9" s="426"/>
      <c r="K9" s="440"/>
      <c r="N9" s="426"/>
      <c r="O9" s="430"/>
    </row>
    <row r="10" spans="5:15" s="404" customFormat="1" ht="6" customHeight="1">
      <c r="E10" s="426"/>
      <c r="H10" s="426"/>
      <c r="K10" s="440"/>
      <c r="N10" s="432"/>
      <c r="O10" s="424"/>
    </row>
    <row r="11" spans="1:19" s="404" customFormat="1" ht="9" customHeight="1">
      <c r="A11" s="406" t="s">
        <v>241</v>
      </c>
      <c r="B11" s="405"/>
      <c r="C11" s="431">
        <v>375</v>
      </c>
      <c r="D11" s="431">
        <v>338</v>
      </c>
      <c r="E11" s="431">
        <v>338</v>
      </c>
      <c r="F11" s="432">
        <v>5.458038599248974</v>
      </c>
      <c r="G11" s="459">
        <v>5.017889220445672</v>
      </c>
      <c r="H11" s="459">
        <v>4.989069501535463</v>
      </c>
      <c r="I11" s="431">
        <v>117</v>
      </c>
      <c r="J11" s="431">
        <v>96</v>
      </c>
      <c r="K11" s="431">
        <v>116</v>
      </c>
      <c r="L11" s="432">
        <v>1.7029080429656798</v>
      </c>
      <c r="M11" s="459">
        <v>1.4251993052153387</v>
      </c>
      <c r="N11" s="459">
        <v>1.712225036029922</v>
      </c>
      <c r="O11" s="424"/>
      <c r="P11" s="466"/>
      <c r="Q11" s="409"/>
      <c r="R11" s="459"/>
      <c r="S11" s="457"/>
    </row>
    <row r="12" spans="1:19" s="404" customFormat="1" ht="9" customHeight="1">
      <c r="A12" s="406" t="s">
        <v>242</v>
      </c>
      <c r="B12" s="405"/>
      <c r="C12" s="431">
        <v>278</v>
      </c>
      <c r="D12" s="431">
        <v>268</v>
      </c>
      <c r="E12" s="431">
        <v>286</v>
      </c>
      <c r="F12" s="432">
        <v>5.201511806309172</v>
      </c>
      <c r="G12" s="459">
        <v>5.1397119459946685</v>
      </c>
      <c r="H12" s="459">
        <v>5.469301026577167</v>
      </c>
      <c r="I12" s="431">
        <v>84</v>
      </c>
      <c r="J12" s="431">
        <v>104</v>
      </c>
      <c r="K12" s="431">
        <v>93</v>
      </c>
      <c r="L12" s="432">
        <v>1.5716798263668001</v>
      </c>
      <c r="M12" s="459">
        <v>1.9945150835203191</v>
      </c>
      <c r="N12" s="459">
        <v>1.7784790051457222</v>
      </c>
      <c r="O12" s="424"/>
      <c r="P12" s="466"/>
      <c r="Q12" s="409"/>
      <c r="R12" s="459"/>
      <c r="S12" s="457"/>
    </row>
    <row r="13" spans="1:19" s="404" customFormat="1" ht="9" customHeight="1">
      <c r="A13" s="406" t="s">
        <v>243</v>
      </c>
      <c r="B13" s="405"/>
      <c r="C13" s="431">
        <v>531</v>
      </c>
      <c r="D13" s="431">
        <v>496</v>
      </c>
      <c r="E13" s="431">
        <v>525</v>
      </c>
      <c r="F13" s="432">
        <v>3.988672470648328</v>
      </c>
      <c r="G13" s="459">
        <v>3.990442247198243</v>
      </c>
      <c r="H13" s="459">
        <v>4.216182748997357</v>
      </c>
      <c r="I13" s="431">
        <v>203</v>
      </c>
      <c r="J13" s="431">
        <v>219</v>
      </c>
      <c r="K13" s="431">
        <v>172</v>
      </c>
      <c r="L13" s="432">
        <v>1.5248597204173457</v>
      </c>
      <c r="M13" s="459">
        <v>1.7619089760814823</v>
      </c>
      <c r="N13" s="459">
        <v>1.3813017768143723</v>
      </c>
      <c r="O13" s="424"/>
      <c r="P13" s="466"/>
      <c r="Q13" s="409"/>
      <c r="R13" s="459"/>
      <c r="S13" s="457"/>
    </row>
    <row r="14" spans="2:19" s="404" customFormat="1" ht="6" customHeight="1">
      <c r="B14" s="405"/>
      <c r="D14" s="432"/>
      <c r="E14" s="423"/>
      <c r="F14" s="423"/>
      <c r="G14" s="458"/>
      <c r="J14" s="432"/>
      <c r="K14" s="423"/>
      <c r="L14" s="423"/>
      <c r="M14" s="470"/>
      <c r="O14" s="424"/>
      <c r="P14" s="459"/>
      <c r="Q14" s="409"/>
      <c r="R14" s="470"/>
      <c r="S14" s="457"/>
    </row>
    <row r="15" spans="1:28" s="411" customFormat="1" ht="9" customHeight="1">
      <c r="A15" s="413" t="s">
        <v>175</v>
      </c>
      <c r="B15" s="414"/>
      <c r="C15" s="428">
        <v>1184</v>
      </c>
      <c r="D15" s="428">
        <f>SUM(D11:D13)</f>
        <v>1102</v>
      </c>
      <c r="E15" s="428">
        <f>SUM(E11:E13)</f>
        <v>1149</v>
      </c>
      <c r="F15" s="437">
        <v>4.638062668687985</v>
      </c>
      <c r="G15" s="460">
        <v>4.520116981611902</v>
      </c>
      <c r="H15" s="460">
        <v>4.6982297727588636</v>
      </c>
      <c r="I15" s="428">
        <v>404</v>
      </c>
      <c r="J15" s="428">
        <f>SUM(J11:J13)</f>
        <v>419</v>
      </c>
      <c r="K15" s="428">
        <f>SUM(K11:K13)</f>
        <v>381</v>
      </c>
      <c r="L15" s="437">
        <v>1.5825821943834002</v>
      </c>
      <c r="M15" s="460">
        <v>1.7186288705039807</v>
      </c>
      <c r="N15" s="460">
        <v>1.5578986452751324</v>
      </c>
      <c r="O15" s="430"/>
      <c r="P15" s="467"/>
      <c r="Q15" s="409"/>
      <c r="R15" s="460"/>
      <c r="S15" s="457"/>
      <c r="AA15" s="404"/>
      <c r="AB15" s="404"/>
    </row>
    <row r="16" spans="2:19" s="404" customFormat="1" ht="9" customHeight="1">
      <c r="B16" s="405"/>
      <c r="D16" s="432"/>
      <c r="E16" s="423"/>
      <c r="F16" s="423"/>
      <c r="G16" s="441"/>
      <c r="J16" s="432"/>
      <c r="K16" s="423"/>
      <c r="L16" s="423"/>
      <c r="M16" s="461"/>
      <c r="O16" s="424"/>
      <c r="P16" s="468"/>
      <c r="Q16" s="409"/>
      <c r="R16" s="461"/>
      <c r="S16" s="457"/>
    </row>
    <row r="17" spans="1:28" s="411" customFormat="1" ht="10.5" customHeight="1">
      <c r="A17" s="412" t="s">
        <v>176</v>
      </c>
      <c r="B17" s="405"/>
      <c r="C17" s="404"/>
      <c r="D17" s="432"/>
      <c r="E17" s="423"/>
      <c r="F17" s="423"/>
      <c r="G17" s="424"/>
      <c r="H17" s="404"/>
      <c r="I17" s="404"/>
      <c r="J17" s="432"/>
      <c r="K17" s="423"/>
      <c r="L17" s="423"/>
      <c r="M17" s="461"/>
      <c r="O17" s="430"/>
      <c r="P17" s="468"/>
      <c r="Q17" s="409"/>
      <c r="R17" s="461"/>
      <c r="S17" s="457"/>
      <c r="AA17" s="404"/>
      <c r="AB17" s="404"/>
    </row>
    <row r="18" spans="2:19" s="404" customFormat="1" ht="6" customHeight="1">
      <c r="B18" s="405"/>
      <c r="D18" s="432"/>
      <c r="E18" s="423"/>
      <c r="F18" s="423"/>
      <c r="G18" s="424"/>
      <c r="J18" s="432"/>
      <c r="K18" s="423"/>
      <c r="L18" s="423"/>
      <c r="M18" s="461"/>
      <c r="O18" s="432"/>
      <c r="P18" s="468"/>
      <c r="Q18" s="409"/>
      <c r="R18" s="461"/>
      <c r="S18" s="457"/>
    </row>
    <row r="19" spans="1:19" s="404" customFormat="1" ht="9" customHeight="1">
      <c r="A19" s="406" t="s">
        <v>241</v>
      </c>
      <c r="B19" s="405"/>
      <c r="C19" s="431">
        <v>688</v>
      </c>
      <c r="D19" s="431">
        <v>716</v>
      </c>
      <c r="E19" s="431">
        <v>752</v>
      </c>
      <c r="F19" s="432">
        <v>3.9817349484052804</v>
      </c>
      <c r="G19" s="459">
        <v>4.148031423076032</v>
      </c>
      <c r="H19" s="459">
        <v>4.347786555613731</v>
      </c>
      <c r="I19" s="431">
        <v>461</v>
      </c>
      <c r="J19" s="431">
        <v>443</v>
      </c>
      <c r="K19" s="431">
        <v>443</v>
      </c>
      <c r="L19" s="432">
        <v>2.6679939116494684</v>
      </c>
      <c r="M19" s="459">
        <v>2.5664496095288856</v>
      </c>
      <c r="N19" s="459">
        <v>2.5612625586926634</v>
      </c>
      <c r="O19" s="424"/>
      <c r="P19" s="466"/>
      <c r="Q19" s="409"/>
      <c r="R19" s="459"/>
      <c r="S19" s="457"/>
    </row>
    <row r="20" spans="1:19" s="404" customFormat="1" ht="9" customHeight="1">
      <c r="A20" s="406" t="s">
        <v>244</v>
      </c>
      <c r="B20" s="405"/>
      <c r="C20" s="431">
        <v>504</v>
      </c>
      <c r="D20" s="431">
        <v>506</v>
      </c>
      <c r="E20" s="431">
        <v>552</v>
      </c>
      <c r="F20" s="432">
        <v>4.814811276593712</v>
      </c>
      <c r="G20" s="459">
        <v>4.864449144395309</v>
      </c>
      <c r="H20" s="459">
        <v>5.321177764576073</v>
      </c>
      <c r="I20" s="431">
        <v>181</v>
      </c>
      <c r="J20" s="431">
        <v>182</v>
      </c>
      <c r="K20" s="431">
        <v>221</v>
      </c>
      <c r="L20" s="432">
        <v>1.7291286529036942</v>
      </c>
      <c r="M20" s="459">
        <v>1.749663526244953</v>
      </c>
      <c r="N20" s="459">
        <v>2.130399068788609</v>
      </c>
      <c r="O20" s="424"/>
      <c r="P20" s="466"/>
      <c r="Q20" s="409"/>
      <c r="R20" s="459"/>
      <c r="S20" s="457"/>
    </row>
    <row r="21" spans="1:19" s="404" customFormat="1" ht="9" customHeight="1">
      <c r="A21" s="406" t="s">
        <v>245</v>
      </c>
      <c r="B21" s="405"/>
      <c r="C21" s="431">
        <v>326</v>
      </c>
      <c r="D21" s="431">
        <v>353</v>
      </c>
      <c r="E21" s="431">
        <v>403</v>
      </c>
      <c r="F21" s="432">
        <v>3.9194940726669394</v>
      </c>
      <c r="G21" s="459">
        <v>4.367244429598288</v>
      </c>
      <c r="H21" s="459">
        <v>4.999302249055555</v>
      </c>
      <c r="I21" s="431">
        <v>180</v>
      </c>
      <c r="J21" s="431">
        <v>158</v>
      </c>
      <c r="K21" s="431">
        <v>161</v>
      </c>
      <c r="L21" s="432">
        <v>2.1641378315338926</v>
      </c>
      <c r="M21" s="459">
        <v>1.954743965655891</v>
      </c>
      <c r="N21" s="459">
        <v>1.9972398563224427</v>
      </c>
      <c r="O21" s="424"/>
      <c r="P21" s="466"/>
      <c r="Q21" s="409"/>
      <c r="R21" s="459"/>
      <c r="S21" s="457"/>
    </row>
    <row r="22" spans="1:19" s="404" customFormat="1" ht="9" customHeight="1">
      <c r="A22" s="406" t="s">
        <v>246</v>
      </c>
      <c r="B22" s="405"/>
      <c r="C22" s="431">
        <v>405</v>
      </c>
      <c r="D22" s="431">
        <v>426</v>
      </c>
      <c r="E22" s="431">
        <v>425</v>
      </c>
      <c r="F22" s="432">
        <v>4.752461305577395</v>
      </c>
      <c r="G22" s="459">
        <v>5.036949453148093</v>
      </c>
      <c r="H22" s="459">
        <v>5.025895552219322</v>
      </c>
      <c r="I22" s="431">
        <v>182</v>
      </c>
      <c r="J22" s="431">
        <v>196</v>
      </c>
      <c r="K22" s="431">
        <v>175</v>
      </c>
      <c r="L22" s="432">
        <v>2.135673969419965</v>
      </c>
      <c r="M22" s="459">
        <v>2.3174697014484185</v>
      </c>
      <c r="N22" s="459">
        <v>2.0694864038550147</v>
      </c>
      <c r="O22" s="424"/>
      <c r="P22" s="466"/>
      <c r="Q22" s="409"/>
      <c r="R22" s="459"/>
      <c r="S22" s="457"/>
    </row>
    <row r="23" spans="1:19" s="404" customFormat="1" ht="9" customHeight="1">
      <c r="A23" s="406" t="s">
        <v>247</v>
      </c>
      <c r="B23" s="405"/>
      <c r="C23" s="431">
        <v>448</v>
      </c>
      <c r="D23" s="431">
        <v>448</v>
      </c>
      <c r="E23" s="431">
        <v>426</v>
      </c>
      <c r="F23" s="432">
        <v>5.059802803221107</v>
      </c>
      <c r="G23" s="459">
        <v>5.107217364539039</v>
      </c>
      <c r="H23" s="459">
        <v>4.836531217042208</v>
      </c>
      <c r="I23" s="431">
        <v>199</v>
      </c>
      <c r="J23" s="431">
        <v>221</v>
      </c>
      <c r="K23" s="431">
        <v>190</v>
      </c>
      <c r="L23" s="432">
        <v>2.2475463344665183</v>
      </c>
      <c r="M23" s="459">
        <v>2.5194085659891243</v>
      </c>
      <c r="N23" s="459">
        <v>2.1571383362394823</v>
      </c>
      <c r="O23" s="424"/>
      <c r="P23" s="466"/>
      <c r="Q23" s="409"/>
      <c r="R23" s="459"/>
      <c r="S23" s="457"/>
    </row>
    <row r="24" spans="1:19" s="404" customFormat="1" ht="9" customHeight="1">
      <c r="A24" s="406" t="s">
        <v>248</v>
      </c>
      <c r="B24" s="405"/>
      <c r="C24" s="431">
        <v>650</v>
      </c>
      <c r="D24" s="431">
        <v>609</v>
      </c>
      <c r="E24" s="431">
        <v>650</v>
      </c>
      <c r="F24" s="432">
        <v>5.0495241794523205</v>
      </c>
      <c r="G24" s="459">
        <v>4.742769029484603</v>
      </c>
      <c r="H24" s="459">
        <v>5.064289906294947</v>
      </c>
      <c r="I24" s="431">
        <v>279</v>
      </c>
      <c r="J24" s="431">
        <v>292</v>
      </c>
      <c r="K24" s="431">
        <v>325</v>
      </c>
      <c r="L24" s="432">
        <v>2.1674111477956886</v>
      </c>
      <c r="M24" s="459">
        <v>2.2740370387676587</v>
      </c>
      <c r="N24" s="459">
        <v>2.5321449531474736</v>
      </c>
      <c r="O24" s="424"/>
      <c r="P24" s="466"/>
      <c r="Q24" s="409"/>
      <c r="R24" s="459"/>
      <c r="S24" s="457"/>
    </row>
    <row r="25" spans="1:19" s="404" customFormat="1" ht="9" customHeight="1">
      <c r="A25" s="406" t="s">
        <v>249</v>
      </c>
      <c r="B25" s="405"/>
      <c r="C25" s="431">
        <v>557</v>
      </c>
      <c r="D25" s="431">
        <v>608</v>
      </c>
      <c r="E25" s="431">
        <v>607</v>
      </c>
      <c r="F25" s="432">
        <v>4.343486330104961</v>
      </c>
      <c r="G25" s="459">
        <v>4.768328261756125</v>
      </c>
      <c r="H25" s="459">
        <v>4.769623452162413</v>
      </c>
      <c r="I25" s="431">
        <v>227</v>
      </c>
      <c r="J25" s="431">
        <v>260</v>
      </c>
      <c r="K25" s="431">
        <v>227</v>
      </c>
      <c r="L25" s="432">
        <v>1.7701461345311063</v>
      </c>
      <c r="M25" s="459">
        <v>2.0390877435141324</v>
      </c>
      <c r="N25" s="459">
        <v>1.7836977325220225</v>
      </c>
      <c r="O25" s="424"/>
      <c r="P25" s="466"/>
      <c r="Q25" s="409"/>
      <c r="R25" s="459"/>
      <c r="S25" s="457"/>
    </row>
    <row r="26" spans="1:19" s="404" customFormat="1" ht="9" customHeight="1">
      <c r="A26" s="406" t="s">
        <v>242</v>
      </c>
      <c r="B26" s="405"/>
      <c r="C26" s="431">
        <v>461</v>
      </c>
      <c r="D26" s="431">
        <v>464</v>
      </c>
      <c r="E26" s="431">
        <v>495</v>
      </c>
      <c r="F26" s="432">
        <v>4.0715389710752925</v>
      </c>
      <c r="G26" s="459">
        <v>4.103144565102048</v>
      </c>
      <c r="H26" s="459">
        <v>4.369915823340031</v>
      </c>
      <c r="I26" s="431">
        <v>223</v>
      </c>
      <c r="J26" s="431">
        <v>267</v>
      </c>
      <c r="K26" s="431">
        <v>265</v>
      </c>
      <c r="L26" s="432">
        <v>1.969529697504968</v>
      </c>
      <c r="M26" s="459">
        <v>2.3610767217289803</v>
      </c>
      <c r="N26" s="459">
        <v>2.339449885222441</v>
      </c>
      <c r="O26" s="424"/>
      <c r="P26" s="466"/>
      <c r="Q26" s="409"/>
      <c r="R26" s="459"/>
      <c r="S26" s="457"/>
    </row>
    <row r="27" spans="1:19" s="404" customFormat="1" ht="9" customHeight="1">
      <c r="A27" s="406" t="s">
        <v>243</v>
      </c>
      <c r="B27" s="405"/>
      <c r="C27" s="431">
        <v>766</v>
      </c>
      <c r="D27" s="431">
        <v>755</v>
      </c>
      <c r="E27" s="431">
        <v>799</v>
      </c>
      <c r="F27" s="432">
        <v>4.794121880847921</v>
      </c>
      <c r="G27" s="459">
        <v>4.77560960182169</v>
      </c>
      <c r="H27" s="459">
        <v>5.042538807932656</v>
      </c>
      <c r="I27" s="431">
        <v>370</v>
      </c>
      <c r="J27" s="431">
        <v>431</v>
      </c>
      <c r="K27" s="431">
        <v>362</v>
      </c>
      <c r="L27" s="432">
        <v>2.3156985586341134</v>
      </c>
      <c r="M27" s="459">
        <v>2.726208925013441</v>
      </c>
      <c r="N27" s="459">
        <v>2.2846045662973986</v>
      </c>
      <c r="O27" s="424"/>
      <c r="P27" s="466"/>
      <c r="Q27" s="409"/>
      <c r="R27" s="459"/>
      <c r="S27" s="457"/>
    </row>
    <row r="28" spans="2:19" s="404" customFormat="1" ht="6" customHeight="1">
      <c r="B28" s="405"/>
      <c r="D28" s="432"/>
      <c r="E28" s="423"/>
      <c r="F28" s="423"/>
      <c r="G28" s="458"/>
      <c r="J28" s="432"/>
      <c r="K28" s="423"/>
      <c r="L28" s="423"/>
      <c r="M28" s="470"/>
      <c r="O28" s="424"/>
      <c r="P28" s="459"/>
      <c r="Q28" s="409"/>
      <c r="R28" s="470"/>
      <c r="S28" s="457"/>
    </row>
    <row r="29" spans="1:28" s="411" customFormat="1" ht="9" customHeight="1">
      <c r="A29" s="413" t="s">
        <v>175</v>
      </c>
      <c r="B29" s="414"/>
      <c r="C29" s="428">
        <v>4805</v>
      </c>
      <c r="D29" s="428">
        <f>SUM(D19:D27)</f>
        <v>4885</v>
      </c>
      <c r="E29" s="428">
        <f>SUM(E19:E27)</f>
        <v>5109</v>
      </c>
      <c r="F29" s="437">
        <v>4.514420308032849</v>
      </c>
      <c r="G29" s="460">
        <v>4.622235174783886</v>
      </c>
      <c r="H29" s="460">
        <v>4.832161721626625</v>
      </c>
      <c r="I29" s="428">
        <v>2302</v>
      </c>
      <c r="J29" s="428">
        <f>SUM(J19:J27)</f>
        <v>2450</v>
      </c>
      <c r="K29" s="428">
        <f>SUM(K19:K27)</f>
        <v>2369</v>
      </c>
      <c r="L29" s="437">
        <v>2.16278783539888</v>
      </c>
      <c r="M29" s="460">
        <v>2.318214161355275</v>
      </c>
      <c r="N29" s="460">
        <v>2.24063243658905</v>
      </c>
      <c r="O29" s="430"/>
      <c r="P29" s="467"/>
      <c r="Q29" s="409"/>
      <c r="R29" s="460"/>
      <c r="S29" s="457"/>
      <c r="AA29" s="404"/>
      <c r="AB29" s="404"/>
    </row>
    <row r="30" spans="2:28" s="404" customFormat="1" ht="9" customHeight="1">
      <c r="B30" s="405"/>
      <c r="C30" s="446"/>
      <c r="D30" s="447"/>
      <c r="E30" s="447"/>
      <c r="F30" s="447"/>
      <c r="G30" s="460"/>
      <c r="H30" s="460"/>
      <c r="I30" s="446"/>
      <c r="J30" s="447"/>
      <c r="K30" s="447"/>
      <c r="L30" s="447"/>
      <c r="M30" s="470"/>
      <c r="N30" s="460"/>
      <c r="O30" s="424"/>
      <c r="P30" s="469"/>
      <c r="Q30" s="409"/>
      <c r="R30" s="470"/>
      <c r="S30" s="457"/>
      <c r="T30" s="421"/>
      <c r="U30" s="421"/>
      <c r="V30" s="421"/>
      <c r="W30" s="421"/>
      <c r="X30" s="421"/>
      <c r="Y30" s="403"/>
      <c r="Z30" s="403"/>
      <c r="AA30" s="411"/>
      <c r="AB30" s="411"/>
    </row>
    <row r="31" spans="1:26" s="411" customFormat="1" ht="9" customHeight="1">
      <c r="A31" s="413" t="s">
        <v>87</v>
      </c>
      <c r="B31" s="414"/>
      <c r="C31" s="428">
        <v>5989</v>
      </c>
      <c r="D31" s="428">
        <f>SUM(D15+D29)</f>
        <v>5987</v>
      </c>
      <c r="E31" s="428">
        <f>SUM(E15+E29)</f>
        <v>6258</v>
      </c>
      <c r="F31" s="437">
        <v>4.538334872886462</v>
      </c>
      <c r="G31" s="460">
        <v>4.603093691062987</v>
      </c>
      <c r="H31" s="460">
        <v>4.806998131660571</v>
      </c>
      <c r="I31" s="428">
        <v>2706</v>
      </c>
      <c r="J31" s="428">
        <f>SUM(J15+J29)</f>
        <v>2869</v>
      </c>
      <c r="K31" s="428">
        <f>SUM(K15+K29)</f>
        <v>2750</v>
      </c>
      <c r="L31" s="437">
        <v>2.0505483663434236</v>
      </c>
      <c r="M31" s="460">
        <v>2.2058252546617183</v>
      </c>
      <c r="N31" s="460">
        <v>2.112375337498653</v>
      </c>
      <c r="O31" s="430"/>
      <c r="P31" s="467"/>
      <c r="Q31" s="409"/>
      <c r="R31" s="460"/>
      <c r="S31" s="457"/>
      <c r="T31" s="404"/>
      <c r="U31" s="423"/>
      <c r="V31" s="423"/>
      <c r="W31" s="404"/>
      <c r="X31" s="404"/>
      <c r="Y31" s="423"/>
      <c r="Z31" s="423"/>
    </row>
    <row r="32" spans="3:28" s="404" customFormat="1" ht="11.25" customHeight="1">
      <c r="C32" s="442"/>
      <c r="D32" s="442"/>
      <c r="E32" s="442"/>
      <c r="F32" s="410"/>
      <c r="G32" s="410"/>
      <c r="H32" s="433"/>
      <c r="I32" s="442"/>
      <c r="J32" s="442"/>
      <c r="K32" s="442"/>
      <c r="L32" s="410"/>
      <c r="M32" s="410"/>
      <c r="N32" s="432"/>
      <c r="O32" s="424"/>
      <c r="Q32" s="409"/>
      <c r="S32" s="457"/>
      <c r="U32" s="423"/>
      <c r="V32" s="423"/>
      <c r="Y32" s="423"/>
      <c r="Z32" s="423"/>
      <c r="AA32" s="411"/>
      <c r="AB32" s="411"/>
    </row>
    <row r="33" spans="3:28" s="404" customFormat="1" ht="6" customHeight="1">
      <c r="C33" s="409"/>
      <c r="D33" s="409"/>
      <c r="E33" s="429"/>
      <c r="F33" s="410"/>
      <c r="G33" s="410"/>
      <c r="H33" s="433"/>
      <c r="I33" s="409"/>
      <c r="J33" s="409"/>
      <c r="K33" s="440"/>
      <c r="L33" s="410"/>
      <c r="M33" s="410"/>
      <c r="N33" s="432"/>
      <c r="O33" s="424"/>
      <c r="Q33" s="409"/>
      <c r="S33" s="457"/>
      <c r="U33" s="423"/>
      <c r="V33" s="423"/>
      <c r="Y33" s="423"/>
      <c r="Z33" s="423"/>
      <c r="AA33" s="411"/>
      <c r="AB33" s="411"/>
    </row>
    <row r="34" spans="1:26" s="411" customFormat="1" ht="12" customHeight="1">
      <c r="A34" s="603" t="s">
        <v>250</v>
      </c>
      <c r="B34" s="603"/>
      <c r="C34" s="603"/>
      <c r="D34" s="603"/>
      <c r="E34" s="603"/>
      <c r="F34" s="603"/>
      <c r="G34" s="603"/>
      <c r="H34" s="603"/>
      <c r="I34" s="603"/>
      <c r="J34" s="603"/>
      <c r="K34" s="603"/>
      <c r="L34" s="603"/>
      <c r="M34" s="603"/>
      <c r="N34" s="603"/>
      <c r="O34" s="430"/>
      <c r="Q34" s="409"/>
      <c r="R34" s="404"/>
      <c r="S34" s="457"/>
      <c r="T34" s="404"/>
      <c r="U34" s="423"/>
      <c r="V34" s="423"/>
      <c r="W34" s="404"/>
      <c r="X34" s="404"/>
      <c r="Y34" s="423"/>
      <c r="Z34" s="423"/>
    </row>
    <row r="35" spans="3:28" s="404" customFormat="1" ht="6" customHeight="1">
      <c r="C35" s="409"/>
      <c r="D35" s="409"/>
      <c r="E35" s="429"/>
      <c r="F35" s="410"/>
      <c r="G35" s="410"/>
      <c r="H35" s="433"/>
      <c r="I35" s="409"/>
      <c r="J35" s="409"/>
      <c r="K35" s="440"/>
      <c r="L35" s="410"/>
      <c r="M35" s="410"/>
      <c r="N35" s="433"/>
      <c r="O35" s="424"/>
      <c r="Q35" s="409"/>
      <c r="S35" s="457"/>
      <c r="U35" s="423"/>
      <c r="V35" s="423"/>
      <c r="Y35" s="423"/>
      <c r="Z35" s="423"/>
      <c r="AA35" s="411"/>
      <c r="AB35" s="411"/>
    </row>
    <row r="36" spans="1:26" s="411" customFormat="1" ht="10.5" customHeight="1">
      <c r="A36" s="412" t="s">
        <v>171</v>
      </c>
      <c r="B36" s="404"/>
      <c r="C36" s="409"/>
      <c r="D36" s="409"/>
      <c r="E36" s="429"/>
      <c r="F36" s="410"/>
      <c r="G36" s="410"/>
      <c r="H36" s="433"/>
      <c r="I36" s="409"/>
      <c r="J36" s="409"/>
      <c r="K36" s="440"/>
      <c r="L36" s="410"/>
      <c r="M36" s="410"/>
      <c r="N36" s="433"/>
      <c r="O36" s="430"/>
      <c r="Q36" s="409"/>
      <c r="R36" s="404"/>
      <c r="S36" s="457"/>
      <c r="T36" s="404"/>
      <c r="U36" s="423"/>
      <c r="V36" s="423"/>
      <c r="W36" s="404"/>
      <c r="X36" s="404"/>
      <c r="Y36" s="423"/>
      <c r="Z36" s="423"/>
    </row>
    <row r="37" spans="3:28" s="404" customFormat="1" ht="6" customHeight="1">
      <c r="C37" s="409"/>
      <c r="D37" s="409"/>
      <c r="E37" s="429"/>
      <c r="F37" s="410"/>
      <c r="G37" s="410"/>
      <c r="H37" s="433"/>
      <c r="I37" s="409"/>
      <c r="J37" s="409"/>
      <c r="K37" s="440"/>
      <c r="L37" s="410"/>
      <c r="M37" s="410"/>
      <c r="N37" s="433"/>
      <c r="O37" s="424"/>
      <c r="Q37" s="409"/>
      <c r="S37" s="457"/>
      <c r="U37" s="423"/>
      <c r="V37" s="423"/>
      <c r="Y37" s="423"/>
      <c r="Z37" s="423"/>
      <c r="AA37" s="411"/>
      <c r="AB37" s="411"/>
    </row>
    <row r="38" spans="1:19" s="404" customFormat="1" ht="9" customHeight="1">
      <c r="A38" s="406" t="s">
        <v>251</v>
      </c>
      <c r="B38" s="405"/>
      <c r="C38" s="431">
        <v>1117</v>
      </c>
      <c r="D38" s="431">
        <v>1116</v>
      </c>
      <c r="E38" s="431">
        <v>1200</v>
      </c>
      <c r="F38" s="432">
        <v>4.232599733236328</v>
      </c>
      <c r="G38" s="459">
        <v>4.167802604503168</v>
      </c>
      <c r="H38" s="459">
        <v>4.4207254022814695</v>
      </c>
      <c r="I38" s="431">
        <v>515</v>
      </c>
      <c r="J38" s="431">
        <v>437</v>
      </c>
      <c r="K38" s="431">
        <v>415</v>
      </c>
      <c r="L38" s="432">
        <v>1.9514672001940099</v>
      </c>
      <c r="M38" s="459">
        <v>1.63201589441567</v>
      </c>
      <c r="N38" s="471">
        <v>1.5288342016223417</v>
      </c>
      <c r="O38" s="424"/>
      <c r="P38" s="466"/>
      <c r="Q38" s="409"/>
      <c r="R38" s="459"/>
      <c r="S38" s="457"/>
    </row>
    <row r="39" spans="1:19" s="404" customFormat="1" ht="9" customHeight="1">
      <c r="A39" s="406" t="s">
        <v>252</v>
      </c>
      <c r="B39" s="405"/>
      <c r="C39" s="431">
        <v>274</v>
      </c>
      <c r="D39" s="431">
        <v>263</v>
      </c>
      <c r="E39" s="431">
        <v>256</v>
      </c>
      <c r="F39" s="432">
        <v>6.5354800238521165</v>
      </c>
      <c r="G39" s="459">
        <v>6.329723225030085</v>
      </c>
      <c r="H39" s="459">
        <v>6.153006518077881</v>
      </c>
      <c r="I39" s="431">
        <v>100</v>
      </c>
      <c r="J39" s="431">
        <v>88</v>
      </c>
      <c r="K39" s="431">
        <v>86</v>
      </c>
      <c r="L39" s="432">
        <v>2.385211687537269</v>
      </c>
      <c r="M39" s="459">
        <v>2.1179302045728035</v>
      </c>
      <c r="N39" s="471">
        <v>2.0670256271667884</v>
      </c>
      <c r="O39" s="424"/>
      <c r="P39" s="466"/>
      <c r="Q39" s="409"/>
      <c r="R39" s="459"/>
      <c r="S39" s="457"/>
    </row>
    <row r="40" spans="1:19" s="404" customFormat="1" ht="9" customHeight="1">
      <c r="A40" s="406" t="s">
        <v>253</v>
      </c>
      <c r="B40" s="405"/>
      <c r="C40" s="431">
        <v>287</v>
      </c>
      <c r="D40" s="431">
        <v>314</v>
      </c>
      <c r="E40" s="431">
        <v>310</v>
      </c>
      <c r="F40" s="432">
        <v>4.633740736554887</v>
      </c>
      <c r="G40" s="459">
        <v>4.900277786447767</v>
      </c>
      <c r="H40" s="459">
        <v>4.798128344060108</v>
      </c>
      <c r="I40" s="431">
        <v>71</v>
      </c>
      <c r="J40" s="431">
        <v>47</v>
      </c>
      <c r="K40" s="431">
        <v>50</v>
      </c>
      <c r="L40" s="432">
        <v>1.1463261055588743</v>
      </c>
      <c r="M40" s="471">
        <v>0.7334810699460034</v>
      </c>
      <c r="N40" s="471">
        <v>0.7738916683967915</v>
      </c>
      <c r="O40" s="424"/>
      <c r="P40" s="466"/>
      <c r="Q40" s="409"/>
      <c r="R40" s="471"/>
      <c r="S40" s="457"/>
    </row>
    <row r="41" spans="1:19" s="404" customFormat="1" ht="9" customHeight="1">
      <c r="A41" s="406" t="s">
        <v>254</v>
      </c>
      <c r="B41" s="405"/>
      <c r="C41" s="431">
        <v>257</v>
      </c>
      <c r="D41" s="431">
        <v>226</v>
      </c>
      <c r="E41" s="431">
        <v>227</v>
      </c>
      <c r="F41" s="432">
        <v>6.256542590744212</v>
      </c>
      <c r="G41" s="459">
        <v>5.479983511554036</v>
      </c>
      <c r="H41" s="459">
        <v>5.4644149227760215</v>
      </c>
      <c r="I41" s="431">
        <v>84</v>
      </c>
      <c r="J41" s="431">
        <v>68</v>
      </c>
      <c r="K41" s="431">
        <v>62</v>
      </c>
      <c r="L41" s="432">
        <v>2.044939990749081</v>
      </c>
      <c r="M41" s="459">
        <v>1.6488445963967897</v>
      </c>
      <c r="N41" s="471">
        <v>1.4924833709784728</v>
      </c>
      <c r="O41" s="424"/>
      <c r="P41" s="466"/>
      <c r="Q41" s="409"/>
      <c r="R41" s="459"/>
      <c r="S41" s="457"/>
    </row>
    <row r="42" spans="2:19" s="404" customFormat="1" ht="6" customHeight="1">
      <c r="B42" s="405"/>
      <c r="D42" s="432"/>
      <c r="E42" s="423"/>
      <c r="F42" s="423"/>
      <c r="G42" s="458"/>
      <c r="J42" s="432"/>
      <c r="K42" s="423"/>
      <c r="L42" s="423"/>
      <c r="M42" s="470"/>
      <c r="O42" s="424"/>
      <c r="P42" s="459"/>
      <c r="Q42" s="409"/>
      <c r="R42" s="470"/>
      <c r="S42" s="457"/>
    </row>
    <row r="43" spans="1:28" s="411" customFormat="1" ht="9" customHeight="1">
      <c r="A43" s="413" t="s">
        <v>175</v>
      </c>
      <c r="B43" s="414"/>
      <c r="C43" s="428">
        <v>1935</v>
      </c>
      <c r="D43" s="428">
        <f>SUM(D38:D41)</f>
        <v>1919</v>
      </c>
      <c r="E43" s="428">
        <f>SUM(E38:E41)</f>
        <v>1993</v>
      </c>
      <c r="F43" s="437">
        <v>4.732868118079557</v>
      </c>
      <c r="G43" s="460">
        <v>4.628155780009454</v>
      </c>
      <c r="H43" s="460">
        <v>4.754244364572329</v>
      </c>
      <c r="I43" s="428">
        <v>770</v>
      </c>
      <c r="J43" s="428">
        <f>SUM(J38:J41)</f>
        <v>640</v>
      </c>
      <c r="K43" s="428">
        <f>SUM(K38:K41)</f>
        <v>613</v>
      </c>
      <c r="L43" s="437">
        <v>1.883363540527782</v>
      </c>
      <c r="M43" s="460">
        <v>1.543522511311126</v>
      </c>
      <c r="N43" s="460">
        <v>1.4622939264841128</v>
      </c>
      <c r="O43" s="430"/>
      <c r="P43" s="467"/>
      <c r="Q43" s="409"/>
      <c r="R43" s="460"/>
      <c r="S43" s="457"/>
      <c r="AA43" s="404"/>
      <c r="AB43" s="404"/>
    </row>
    <row r="44" spans="2:19" s="404" customFormat="1" ht="9" customHeight="1">
      <c r="B44" s="405"/>
      <c r="C44" s="448"/>
      <c r="D44" s="432"/>
      <c r="E44" s="423"/>
      <c r="F44" s="423"/>
      <c r="G44" s="461"/>
      <c r="J44" s="432"/>
      <c r="K44" s="423"/>
      <c r="L44" s="423"/>
      <c r="M44" s="461"/>
      <c r="O44" s="424"/>
      <c r="P44" s="468"/>
      <c r="Q44" s="409"/>
      <c r="R44" s="461"/>
      <c r="S44" s="457"/>
    </row>
    <row r="45" spans="1:28" s="411" customFormat="1" ht="10.5" customHeight="1">
      <c r="A45" s="412" t="s">
        <v>176</v>
      </c>
      <c r="B45" s="405"/>
      <c r="C45" s="424"/>
      <c r="D45" s="432"/>
      <c r="E45" s="423"/>
      <c r="F45" s="423"/>
      <c r="G45" s="461"/>
      <c r="H45" s="404"/>
      <c r="I45" s="404"/>
      <c r="J45" s="432"/>
      <c r="K45" s="423"/>
      <c r="L45" s="423"/>
      <c r="M45" s="461"/>
      <c r="O45" s="430"/>
      <c r="P45" s="468"/>
      <c r="Q45" s="409"/>
      <c r="R45" s="461"/>
      <c r="S45" s="457"/>
      <c r="T45" s="404"/>
      <c r="AA45" s="404"/>
      <c r="AB45" s="404"/>
    </row>
    <row r="46" spans="2:19" s="404" customFormat="1" ht="6" customHeight="1">
      <c r="B46" s="405"/>
      <c r="C46" s="424"/>
      <c r="D46" s="432"/>
      <c r="E46" s="423"/>
      <c r="F46" s="423"/>
      <c r="G46" s="461"/>
      <c r="J46" s="432"/>
      <c r="K46" s="423"/>
      <c r="L46" s="423"/>
      <c r="M46" s="461"/>
      <c r="N46" s="432"/>
      <c r="O46" s="424"/>
      <c r="P46" s="468"/>
      <c r="Q46" s="409"/>
      <c r="R46" s="461"/>
      <c r="S46" s="457"/>
    </row>
    <row r="47" spans="1:19" s="404" customFormat="1" ht="9" customHeight="1">
      <c r="A47" s="406" t="s">
        <v>255</v>
      </c>
      <c r="B47" s="405"/>
      <c r="C47" s="431">
        <v>608</v>
      </c>
      <c r="D47" s="431">
        <v>641</v>
      </c>
      <c r="E47" s="431">
        <v>655</v>
      </c>
      <c r="F47" s="432">
        <v>4.751521971881618</v>
      </c>
      <c r="G47" s="459">
        <v>5.071724148844423</v>
      </c>
      <c r="H47" s="459">
        <v>5.133606690508332</v>
      </c>
      <c r="I47" s="431">
        <v>286</v>
      </c>
      <c r="J47" s="431">
        <v>252</v>
      </c>
      <c r="K47" s="431">
        <v>290</v>
      </c>
      <c r="L47" s="432">
        <v>2.235090927562735</v>
      </c>
      <c r="M47" s="459">
        <v>1.9938759524318166</v>
      </c>
      <c r="N47" s="459">
        <v>2.2728945652632313</v>
      </c>
      <c r="O47" s="424"/>
      <c r="P47" s="466"/>
      <c r="Q47" s="409"/>
      <c r="R47" s="459"/>
      <c r="S47" s="457"/>
    </row>
    <row r="48" spans="1:19" s="404" customFormat="1" ht="9" customHeight="1">
      <c r="A48" s="406" t="s">
        <v>251</v>
      </c>
      <c r="B48" s="405"/>
      <c r="C48" s="431">
        <v>997</v>
      </c>
      <c r="D48" s="431">
        <v>1076</v>
      </c>
      <c r="E48" s="431">
        <v>1204</v>
      </c>
      <c r="F48" s="432">
        <v>4.154391696216878</v>
      </c>
      <c r="G48" s="459">
        <v>4.538265252325017</v>
      </c>
      <c r="H48" s="459">
        <v>5.037001663381944</v>
      </c>
      <c r="I48" s="431">
        <v>727</v>
      </c>
      <c r="J48" s="431">
        <v>718</v>
      </c>
      <c r="K48" s="431">
        <v>598</v>
      </c>
      <c r="L48" s="432">
        <v>3.0293307554159186</v>
      </c>
      <c r="M48" s="459">
        <v>3.0283219806406714</v>
      </c>
      <c r="N48" s="459">
        <v>2.5017666068956834</v>
      </c>
      <c r="O48" s="424"/>
      <c r="P48" s="466"/>
      <c r="Q48" s="409"/>
      <c r="R48" s="459"/>
      <c r="S48" s="457"/>
    </row>
    <row r="49" spans="1:19" s="404" customFormat="1" ht="9" customHeight="1">
      <c r="A49" s="406" t="s">
        <v>256</v>
      </c>
      <c r="B49" s="405"/>
      <c r="C49" s="431">
        <v>412</v>
      </c>
      <c r="D49" s="431">
        <v>404</v>
      </c>
      <c r="E49" s="431">
        <v>438</v>
      </c>
      <c r="F49" s="432">
        <v>4.39208997388199</v>
      </c>
      <c r="G49" s="459">
        <v>4.329746645518069</v>
      </c>
      <c r="H49" s="459">
        <v>4.687635795416761</v>
      </c>
      <c r="I49" s="431">
        <v>152</v>
      </c>
      <c r="J49" s="431">
        <v>168</v>
      </c>
      <c r="K49" s="431">
        <v>157</v>
      </c>
      <c r="L49" s="432">
        <v>1.620382708810831</v>
      </c>
      <c r="M49" s="459">
        <v>1.8004887040768207</v>
      </c>
      <c r="N49" s="459">
        <v>1.6802712782658251</v>
      </c>
      <c r="O49" s="424"/>
      <c r="P49" s="466"/>
      <c r="Q49" s="409"/>
      <c r="R49" s="459"/>
      <c r="S49" s="457"/>
    </row>
    <row r="50" spans="1:19" s="404" customFormat="1" ht="9" customHeight="1">
      <c r="A50" s="406" t="s">
        <v>257</v>
      </c>
      <c r="B50" s="405"/>
      <c r="C50" s="431">
        <v>526</v>
      </c>
      <c r="D50" s="431">
        <v>574</v>
      </c>
      <c r="E50" s="431">
        <v>614</v>
      </c>
      <c r="F50" s="432">
        <v>4.361055607604487</v>
      </c>
      <c r="G50" s="459">
        <v>4.776089597443877</v>
      </c>
      <c r="H50" s="459">
        <v>5.092459347240831</v>
      </c>
      <c r="I50" s="431">
        <v>273</v>
      </c>
      <c r="J50" s="431">
        <v>255</v>
      </c>
      <c r="K50" s="431">
        <v>234</v>
      </c>
      <c r="L50" s="432">
        <v>2.2634376062281842</v>
      </c>
      <c r="M50" s="459">
        <v>2.1217819640212343</v>
      </c>
      <c r="N50" s="459">
        <v>1.940774409209046</v>
      </c>
      <c r="O50" s="424"/>
      <c r="P50" s="466"/>
      <c r="Q50" s="409"/>
      <c r="R50" s="459"/>
      <c r="S50" s="457"/>
    </row>
    <row r="51" spans="1:19" s="404" customFormat="1" ht="9" customHeight="1">
      <c r="A51" s="406" t="s">
        <v>258</v>
      </c>
      <c r="B51" s="405"/>
      <c r="C51" s="431">
        <v>727</v>
      </c>
      <c r="D51" s="431">
        <v>726</v>
      </c>
      <c r="E51" s="431">
        <v>745</v>
      </c>
      <c r="F51" s="432">
        <v>4.398090732551316</v>
      </c>
      <c r="G51" s="459">
        <v>4.430773737595664</v>
      </c>
      <c r="H51" s="459">
        <v>4.50784196239635</v>
      </c>
      <c r="I51" s="431">
        <v>339</v>
      </c>
      <c r="J51" s="431">
        <v>353</v>
      </c>
      <c r="K51" s="431">
        <v>373</v>
      </c>
      <c r="L51" s="432">
        <v>2.0508291036243413</v>
      </c>
      <c r="M51" s="459">
        <v>2.154356927508636</v>
      </c>
      <c r="N51" s="459">
        <v>2.256946378488374</v>
      </c>
      <c r="O51" s="424"/>
      <c r="P51" s="466"/>
      <c r="Q51" s="409"/>
      <c r="R51" s="459"/>
      <c r="S51" s="457"/>
    </row>
    <row r="52" spans="1:19" s="404" customFormat="1" ht="9" customHeight="1">
      <c r="A52" s="406" t="s">
        <v>259</v>
      </c>
      <c r="B52" s="405"/>
      <c r="C52" s="431">
        <v>508</v>
      </c>
      <c r="D52" s="431">
        <v>507</v>
      </c>
      <c r="E52" s="431">
        <v>577</v>
      </c>
      <c r="F52" s="432">
        <v>6.359539308963445</v>
      </c>
      <c r="G52" s="459">
        <v>6.465187452180566</v>
      </c>
      <c r="H52" s="459">
        <v>7.318861098264602</v>
      </c>
      <c r="I52" s="431">
        <v>188</v>
      </c>
      <c r="J52" s="431">
        <v>165</v>
      </c>
      <c r="K52" s="431">
        <v>152</v>
      </c>
      <c r="L52" s="432">
        <v>2.3535302954431647</v>
      </c>
      <c r="M52" s="459">
        <v>2.104055087987758</v>
      </c>
      <c r="N52" s="459">
        <v>1.9280188681736907</v>
      </c>
      <c r="O52" s="424"/>
      <c r="P52" s="466"/>
      <c r="Q52" s="409"/>
      <c r="R52" s="459"/>
      <c r="S52" s="457"/>
    </row>
    <row r="53" spans="1:19" s="404" customFormat="1" ht="9" customHeight="1">
      <c r="A53" s="406" t="s">
        <v>260</v>
      </c>
      <c r="B53" s="405"/>
      <c r="C53" s="431">
        <v>762</v>
      </c>
      <c r="D53" s="431">
        <v>782</v>
      </c>
      <c r="E53" s="431">
        <v>853</v>
      </c>
      <c r="F53" s="432">
        <v>5.687925474740236</v>
      </c>
      <c r="G53" s="459">
        <v>5.853906846525834</v>
      </c>
      <c r="H53" s="459">
        <v>6.353020156139685</v>
      </c>
      <c r="I53" s="431">
        <v>261</v>
      </c>
      <c r="J53" s="431">
        <v>304</v>
      </c>
      <c r="K53" s="431">
        <v>255</v>
      </c>
      <c r="L53" s="459">
        <v>1.9482264421354354</v>
      </c>
      <c r="M53" s="459">
        <v>2.275687572050963</v>
      </c>
      <c r="N53" s="459">
        <v>1.899202977509519</v>
      </c>
      <c r="O53" s="424"/>
      <c r="P53" s="466"/>
      <c r="Q53" s="409"/>
      <c r="R53" s="459"/>
      <c r="S53" s="457"/>
    </row>
    <row r="54" spans="1:19" s="404" customFormat="1" ht="9" customHeight="1">
      <c r="A54" s="406" t="s">
        <v>261</v>
      </c>
      <c r="B54" s="405"/>
      <c r="C54" s="431">
        <v>551</v>
      </c>
      <c r="D54" s="431">
        <v>594</v>
      </c>
      <c r="E54" s="431">
        <v>603</v>
      </c>
      <c r="F54" s="432">
        <v>4.071920010050474</v>
      </c>
      <c r="G54" s="459">
        <v>4.39475884315742</v>
      </c>
      <c r="H54" s="459">
        <v>4.422717376875563</v>
      </c>
      <c r="I54" s="431">
        <v>309</v>
      </c>
      <c r="J54" s="431">
        <v>230</v>
      </c>
      <c r="K54" s="431">
        <v>231</v>
      </c>
      <c r="L54" s="432">
        <v>2.2835268295927342</v>
      </c>
      <c r="M54" s="459">
        <v>1.7016742995390683</v>
      </c>
      <c r="N54" s="459">
        <v>1.694274816017007</v>
      </c>
      <c r="O54" s="424"/>
      <c r="P54" s="466"/>
      <c r="Q54" s="409"/>
      <c r="R54" s="459"/>
      <c r="S54" s="457"/>
    </row>
    <row r="55" spans="1:19" s="404" customFormat="1" ht="9" customHeight="1">
      <c r="A55" s="406" t="s">
        <v>262</v>
      </c>
      <c r="B55" s="405"/>
      <c r="C55" s="431">
        <v>612</v>
      </c>
      <c r="D55" s="431">
        <v>645</v>
      </c>
      <c r="E55" s="431">
        <v>644</v>
      </c>
      <c r="F55" s="432">
        <v>4.742494924290563</v>
      </c>
      <c r="G55" s="459">
        <v>5.042213883677298</v>
      </c>
      <c r="H55" s="459">
        <v>4.998369033842867</v>
      </c>
      <c r="I55" s="431">
        <v>222</v>
      </c>
      <c r="J55" s="431">
        <v>217</v>
      </c>
      <c r="K55" s="431">
        <v>208</v>
      </c>
      <c r="L55" s="432">
        <v>1.720316786262263</v>
      </c>
      <c r="M55" s="459">
        <v>1.6963727329580987</v>
      </c>
      <c r="N55" s="459">
        <v>1.6143800606200565</v>
      </c>
      <c r="O55" s="424"/>
      <c r="P55" s="466"/>
      <c r="Q55" s="409"/>
      <c r="R55" s="459"/>
      <c r="S55" s="457"/>
    </row>
    <row r="56" spans="1:19" s="404" customFormat="1" ht="9" customHeight="1">
      <c r="A56" s="406" t="s">
        <v>263</v>
      </c>
      <c r="B56" s="405"/>
      <c r="C56" s="431">
        <v>969</v>
      </c>
      <c r="D56" s="431">
        <v>946</v>
      </c>
      <c r="E56" s="431">
        <v>1039</v>
      </c>
      <c r="F56" s="432">
        <v>6.4565565031982945</v>
      </c>
      <c r="G56" s="459">
        <v>6.363942145980491</v>
      </c>
      <c r="H56" s="459">
        <v>6.947900211125589</v>
      </c>
      <c r="I56" s="431">
        <v>339</v>
      </c>
      <c r="J56" s="431">
        <v>437</v>
      </c>
      <c r="K56" s="431">
        <v>369</v>
      </c>
      <c r="L56" s="432">
        <v>2.2587953091684434</v>
      </c>
      <c r="M56" s="459">
        <v>2.9397914564413052</v>
      </c>
      <c r="N56" s="459">
        <v>2.4675410759435437</v>
      </c>
      <c r="O56" s="424"/>
      <c r="P56" s="466"/>
      <c r="Q56" s="409"/>
      <c r="R56" s="459"/>
      <c r="S56" s="457"/>
    </row>
    <row r="57" spans="2:19" s="404" customFormat="1" ht="6" customHeight="1">
      <c r="B57" s="405"/>
      <c r="D57" s="432"/>
      <c r="E57" s="423"/>
      <c r="F57" s="423"/>
      <c r="G57" s="458"/>
      <c r="J57" s="432"/>
      <c r="K57" s="423"/>
      <c r="L57" s="423"/>
      <c r="M57" s="470"/>
      <c r="O57" s="424"/>
      <c r="P57" s="459"/>
      <c r="Q57" s="409"/>
      <c r="R57" s="470"/>
      <c r="S57" s="457"/>
    </row>
    <row r="58" spans="1:28" s="411" customFormat="1" ht="9" customHeight="1">
      <c r="A58" s="413" t="s">
        <v>175</v>
      </c>
      <c r="B58" s="417"/>
      <c r="C58" s="428">
        <v>6672</v>
      </c>
      <c r="D58" s="428">
        <f>SUM(D47:D56)</f>
        <v>6895</v>
      </c>
      <c r="E58" s="428">
        <f>SUM(E47:E56)</f>
        <v>7372</v>
      </c>
      <c r="F58" s="437">
        <v>4.848999312477016</v>
      </c>
      <c r="G58" s="460">
        <v>5.0528997195439125</v>
      </c>
      <c r="H58" s="460">
        <v>5.366425413856527</v>
      </c>
      <c r="I58" s="428">
        <v>3096</v>
      </c>
      <c r="J58" s="428">
        <f>SUM(J47:J56)</f>
        <v>3099</v>
      </c>
      <c r="K58" s="428">
        <f>SUM(K47:K56)</f>
        <v>2867</v>
      </c>
      <c r="L58" s="437">
        <v>2.2500752205378958</v>
      </c>
      <c r="M58" s="460">
        <v>2.2710567412424343</v>
      </c>
      <c r="N58" s="460">
        <v>2.0870240995017175</v>
      </c>
      <c r="O58" s="430"/>
      <c r="P58" s="467"/>
      <c r="Q58" s="409"/>
      <c r="R58" s="460"/>
      <c r="S58" s="457"/>
      <c r="AA58" s="404"/>
      <c r="AB58" s="404"/>
    </row>
    <row r="59" spans="2:26" s="404" customFormat="1" ht="9" customHeight="1">
      <c r="B59" s="405"/>
      <c r="C59" s="449"/>
      <c r="D59" s="447"/>
      <c r="F59" s="447"/>
      <c r="G59" s="462"/>
      <c r="I59" s="448"/>
      <c r="J59" s="447"/>
      <c r="L59" s="447"/>
      <c r="M59" s="470"/>
      <c r="N59" s="460"/>
      <c r="O59" s="424"/>
      <c r="P59" s="469"/>
      <c r="Q59" s="409"/>
      <c r="R59" s="470"/>
      <c r="S59" s="457"/>
      <c r="T59" s="421"/>
      <c r="U59" s="421"/>
      <c r="V59" s="421"/>
      <c r="W59" s="421"/>
      <c r="X59" s="421"/>
      <c r="Y59" s="403"/>
      <c r="Z59" s="403"/>
    </row>
    <row r="60" spans="1:28" s="411" customFormat="1" ht="9" customHeight="1">
      <c r="A60" s="413" t="s">
        <v>87</v>
      </c>
      <c r="B60" s="414"/>
      <c r="C60" s="428">
        <v>8607</v>
      </c>
      <c r="D60" s="428">
        <f>SUM(D43+D58)</f>
        <v>8814</v>
      </c>
      <c r="E60" s="428">
        <f>SUM(E43+E58)</f>
        <v>9365</v>
      </c>
      <c r="F60" s="437">
        <v>4.82239716897776</v>
      </c>
      <c r="G60" s="460">
        <v>4.953914654853111</v>
      </c>
      <c r="H60" s="460">
        <v>5.223294544840671</v>
      </c>
      <c r="I60" s="428">
        <v>3866</v>
      </c>
      <c r="J60" s="428">
        <f>SUM(J43+J58)</f>
        <v>3739</v>
      </c>
      <c r="K60" s="428">
        <f>SUM(K43+K58)</f>
        <v>3480</v>
      </c>
      <c r="L60" s="437">
        <v>2.166072668208205</v>
      </c>
      <c r="M60" s="460">
        <v>2.101507476117062</v>
      </c>
      <c r="N60" s="460">
        <v>1.9409572894869769</v>
      </c>
      <c r="O60" s="430"/>
      <c r="P60" s="467"/>
      <c r="Q60" s="409"/>
      <c r="R60" s="460"/>
      <c r="S60" s="457"/>
      <c r="T60" s="404"/>
      <c r="U60" s="423"/>
      <c r="V60" s="423"/>
      <c r="W60" s="404"/>
      <c r="X60" s="404"/>
      <c r="Y60" s="423"/>
      <c r="Z60" s="423"/>
      <c r="AA60" s="404"/>
      <c r="AB60" s="404"/>
    </row>
    <row r="61" spans="3:28" s="404" customFormat="1" ht="9" customHeight="1">
      <c r="C61" s="442"/>
      <c r="D61" s="442"/>
      <c r="E61" s="442"/>
      <c r="F61" s="410"/>
      <c r="G61" s="410"/>
      <c r="H61" s="433"/>
      <c r="I61" s="442"/>
      <c r="J61" s="442"/>
      <c r="K61" s="442"/>
      <c r="L61" s="408"/>
      <c r="M61" s="408"/>
      <c r="N61" s="432"/>
      <c r="O61" s="430"/>
      <c r="Q61" s="409"/>
      <c r="R61" s="403"/>
      <c r="S61" s="457"/>
      <c r="T61" s="421"/>
      <c r="U61" s="421"/>
      <c r="V61" s="421"/>
      <c r="W61" s="421"/>
      <c r="X61" s="421"/>
      <c r="Y61" s="403"/>
      <c r="Z61" s="403"/>
      <c r="AA61" s="421"/>
      <c r="AB61" s="421"/>
    </row>
    <row r="62" spans="1:28" s="411" customFormat="1" ht="9" customHeight="1">
      <c r="A62" s="404"/>
      <c r="B62" s="404"/>
      <c r="C62" s="409"/>
      <c r="D62" s="409"/>
      <c r="E62" s="429"/>
      <c r="F62" s="410"/>
      <c r="G62" s="410"/>
      <c r="H62" s="433"/>
      <c r="I62" s="409"/>
      <c r="J62" s="409"/>
      <c r="K62" s="440"/>
      <c r="L62" s="408"/>
      <c r="M62" s="408"/>
      <c r="N62" s="433"/>
      <c r="O62" s="430"/>
      <c r="Q62" s="409"/>
      <c r="R62" s="403"/>
      <c r="S62" s="457"/>
      <c r="T62" s="404"/>
      <c r="U62" s="404"/>
      <c r="V62" s="404"/>
      <c r="W62" s="421"/>
      <c r="X62" s="421"/>
      <c r="Y62" s="403"/>
      <c r="Z62" s="403"/>
      <c r="AA62" s="421"/>
      <c r="AB62" s="421"/>
    </row>
    <row r="63" spans="1:28" s="411" customFormat="1" ht="15" customHeight="1">
      <c r="A63" s="603" t="s">
        <v>264</v>
      </c>
      <c r="B63" s="603"/>
      <c r="C63" s="603"/>
      <c r="D63" s="603"/>
      <c r="E63" s="603"/>
      <c r="F63" s="603"/>
      <c r="G63" s="603"/>
      <c r="H63" s="603"/>
      <c r="I63" s="603"/>
      <c r="J63" s="603"/>
      <c r="K63" s="603"/>
      <c r="L63" s="603"/>
      <c r="M63" s="603"/>
      <c r="N63" s="603"/>
      <c r="O63" s="439"/>
      <c r="Q63" s="409"/>
      <c r="R63" s="403"/>
      <c r="S63" s="457"/>
      <c r="T63" s="421"/>
      <c r="U63" s="421"/>
      <c r="V63" s="421"/>
      <c r="W63" s="421"/>
      <c r="X63" s="421"/>
      <c r="Y63" s="421"/>
      <c r="Z63" s="421"/>
      <c r="AA63" s="404"/>
      <c r="AB63" s="404"/>
    </row>
    <row r="64" spans="3:28" s="411" customFormat="1" ht="9" customHeight="1">
      <c r="C64" s="415"/>
      <c r="D64" s="415"/>
      <c r="E64" s="450"/>
      <c r="F64" s="416"/>
      <c r="G64" s="416"/>
      <c r="H64" s="451"/>
      <c r="I64" s="415"/>
      <c r="J64" s="415"/>
      <c r="K64" s="452"/>
      <c r="L64" s="418"/>
      <c r="M64" s="418"/>
      <c r="N64" s="451"/>
      <c r="O64" s="439"/>
      <c r="Q64" s="409"/>
      <c r="R64" s="403"/>
      <c r="S64" s="457"/>
      <c r="T64" s="421"/>
      <c r="U64" s="421"/>
      <c r="V64" s="421"/>
      <c r="W64" s="421"/>
      <c r="X64" s="421"/>
      <c r="Y64" s="421"/>
      <c r="Z64" s="421"/>
      <c r="AA64" s="404"/>
      <c r="AB64" s="404"/>
    </row>
    <row r="65" spans="1:28" s="411" customFormat="1" ht="10.5" customHeight="1">
      <c r="A65" s="419" t="s">
        <v>87</v>
      </c>
      <c r="B65" s="414"/>
      <c r="C65" s="428">
        <v>59092</v>
      </c>
      <c r="D65" s="428">
        <f>SUM(D74:D80)</f>
        <v>59274</v>
      </c>
      <c r="E65" s="428">
        <f>SUM(E74:E80)</f>
        <v>61768</v>
      </c>
      <c r="F65" s="437">
        <v>4.718794444324661</v>
      </c>
      <c r="G65" s="460">
        <v>4.7810812628946175</v>
      </c>
      <c r="H65" s="460">
        <v>4.935873312882132</v>
      </c>
      <c r="I65" s="428">
        <v>26807</v>
      </c>
      <c r="J65" s="428">
        <f>SUM(J74:J80)</f>
        <v>27004</v>
      </c>
      <c r="K65" s="428">
        <f>SUM(K74:K80)</f>
        <v>25644</v>
      </c>
      <c r="L65" s="437">
        <v>2.14067424810484</v>
      </c>
      <c r="M65" s="460">
        <v>2.1781610558289684</v>
      </c>
      <c r="N65" s="460">
        <v>2.049208898386695</v>
      </c>
      <c r="O65" s="439"/>
      <c r="P65" s="467"/>
      <c r="Q65" s="409"/>
      <c r="R65" s="460"/>
      <c r="S65" s="457"/>
      <c r="T65" s="421"/>
      <c r="U65" s="421"/>
      <c r="V65" s="421"/>
      <c r="W65" s="421"/>
      <c r="X65" s="421"/>
      <c r="Y65" s="421"/>
      <c r="Z65" s="421"/>
      <c r="AA65" s="404"/>
      <c r="AB65" s="404"/>
    </row>
    <row r="66" spans="1:26" s="404" customFormat="1" ht="10.5" customHeight="1">
      <c r="A66" s="411" t="s">
        <v>66</v>
      </c>
      <c r="B66" s="414"/>
      <c r="C66" s="430"/>
      <c r="D66" s="445"/>
      <c r="E66" s="411"/>
      <c r="F66" s="445"/>
      <c r="G66" s="463"/>
      <c r="H66" s="411"/>
      <c r="I66" s="430"/>
      <c r="J66" s="437"/>
      <c r="K66" s="411"/>
      <c r="L66" s="437"/>
      <c r="M66" s="468"/>
      <c r="O66" s="439"/>
      <c r="P66" s="460"/>
      <c r="Q66" s="409"/>
      <c r="R66" s="468"/>
      <c r="S66" s="457"/>
      <c r="T66" s="421"/>
      <c r="U66" s="421"/>
      <c r="V66" s="421"/>
      <c r="W66" s="421"/>
      <c r="X66" s="421"/>
      <c r="Y66" s="421"/>
      <c r="Z66" s="421"/>
    </row>
    <row r="67" spans="1:26" s="404" customFormat="1" ht="10.5" customHeight="1">
      <c r="A67" s="453" t="s">
        <v>265</v>
      </c>
      <c r="B67" s="414"/>
      <c r="C67" s="444">
        <v>11132</v>
      </c>
      <c r="D67" s="444">
        <v>11107</v>
      </c>
      <c r="E67" s="444">
        <v>11476</v>
      </c>
      <c r="F67" s="445">
        <v>4.088864858829113</v>
      </c>
      <c r="G67" s="465">
        <v>4.104013671423953</v>
      </c>
      <c r="H67" s="465">
        <v>4.161802525066381</v>
      </c>
      <c r="I67" s="444">
        <v>5368</v>
      </c>
      <c r="J67" s="444">
        <v>5011</v>
      </c>
      <c r="K67" s="444">
        <v>4667</v>
      </c>
      <c r="L67" s="445">
        <v>1.971705584099414</v>
      </c>
      <c r="M67" s="465">
        <v>1.8515542007297583</v>
      </c>
      <c r="N67" s="465">
        <v>1.6925002077801328</v>
      </c>
      <c r="O67" s="439"/>
      <c r="P67" s="464"/>
      <c r="Q67" s="409"/>
      <c r="R67" s="465"/>
      <c r="S67" s="457"/>
      <c r="T67" s="421"/>
      <c r="U67" s="421"/>
      <c r="V67" s="421"/>
      <c r="W67" s="421"/>
      <c r="X67" s="421"/>
      <c r="Y67" s="421"/>
      <c r="Z67" s="421"/>
    </row>
    <row r="68" spans="1:28" s="404" customFormat="1" ht="10.5" customHeight="1">
      <c r="A68" s="454"/>
      <c r="B68" s="414"/>
      <c r="C68" s="444"/>
      <c r="D68" s="444"/>
      <c r="E68" s="445"/>
      <c r="F68" s="445"/>
      <c r="G68" s="464"/>
      <c r="H68" s="465"/>
      <c r="I68" s="444"/>
      <c r="J68" s="445"/>
      <c r="K68" s="444"/>
      <c r="L68" s="445"/>
      <c r="M68" s="468"/>
      <c r="N68" s="465"/>
      <c r="O68" s="439"/>
      <c r="P68" s="465"/>
      <c r="Q68" s="409"/>
      <c r="R68" s="468"/>
      <c r="S68" s="457"/>
      <c r="W68" s="421"/>
      <c r="X68" s="421"/>
      <c r="Y68" s="403"/>
      <c r="Z68" s="403"/>
      <c r="AA68" s="421"/>
      <c r="AB68" s="421"/>
    </row>
    <row r="69" spans="1:28" s="404" customFormat="1" ht="10.5" customHeight="1">
      <c r="A69" s="453" t="s">
        <v>266</v>
      </c>
      <c r="B69" s="414"/>
      <c r="C69" s="444">
        <v>4682</v>
      </c>
      <c r="D69" s="444">
        <v>4652</v>
      </c>
      <c r="E69" s="444">
        <v>4637</v>
      </c>
      <c r="F69" s="445">
        <v>5.314511954814162</v>
      </c>
      <c r="G69" s="465">
        <v>5.5862835843478384</v>
      </c>
      <c r="H69" s="465">
        <v>5.289779582833806</v>
      </c>
      <c r="I69" s="444">
        <v>1760</v>
      </c>
      <c r="J69" s="444">
        <v>1460</v>
      </c>
      <c r="K69" s="444">
        <v>1444</v>
      </c>
      <c r="L69" s="445">
        <v>1.9977661342317228</v>
      </c>
      <c r="M69" s="465">
        <v>1.753218837735994</v>
      </c>
      <c r="N69" s="465">
        <v>1.6472809397481163</v>
      </c>
      <c r="O69" s="439"/>
      <c r="P69" s="464"/>
      <c r="Q69" s="409"/>
      <c r="R69" s="465"/>
      <c r="S69" s="457"/>
      <c r="W69" s="421"/>
      <c r="X69" s="421"/>
      <c r="Y69" s="403"/>
      <c r="Z69" s="403"/>
      <c r="AA69" s="421"/>
      <c r="AB69" s="421"/>
    </row>
    <row r="70" spans="1:28" s="404" customFormat="1" ht="10.5" customHeight="1">
      <c r="A70" s="454"/>
      <c r="B70" s="414"/>
      <c r="C70" s="444"/>
      <c r="D70" s="444"/>
      <c r="E70" s="445"/>
      <c r="F70" s="445"/>
      <c r="G70" s="464"/>
      <c r="H70" s="465"/>
      <c r="I70" s="444"/>
      <c r="J70" s="445"/>
      <c r="K70" s="445"/>
      <c r="L70" s="445"/>
      <c r="M70" s="468"/>
      <c r="N70" s="465"/>
      <c r="O70" s="439"/>
      <c r="P70" s="465"/>
      <c r="Q70" s="409"/>
      <c r="R70" s="468"/>
      <c r="S70" s="457"/>
      <c r="W70" s="421"/>
      <c r="X70" s="421"/>
      <c r="Y70" s="403"/>
      <c r="Z70" s="403"/>
      <c r="AA70" s="421"/>
      <c r="AB70" s="421"/>
    </row>
    <row r="71" spans="1:28" s="404" customFormat="1" ht="10.5" customHeight="1">
      <c r="A71" s="453" t="s">
        <v>267</v>
      </c>
      <c r="B71" s="414"/>
      <c r="C71" s="444">
        <v>43278</v>
      </c>
      <c r="D71" s="444">
        <f>D65-D67-D69</f>
        <v>43515</v>
      </c>
      <c r="E71" s="444">
        <f>E65-E67-E69</f>
        <v>45655</v>
      </c>
      <c r="F71" s="445">
        <v>4.852234883687295</v>
      </c>
      <c r="G71" s="465">
        <v>4.912239508222907</v>
      </c>
      <c r="H71" s="465">
        <v>5.141304854473168</v>
      </c>
      <c r="I71" s="444">
        <v>19679</v>
      </c>
      <c r="J71" s="444">
        <f>J65-J67-J69</f>
        <v>20533</v>
      </c>
      <c r="K71" s="444">
        <f>K65-K67-K69</f>
        <v>19533</v>
      </c>
      <c r="L71" s="445">
        <v>2.206366520543516</v>
      </c>
      <c r="M71" s="465">
        <v>2.317890700272112</v>
      </c>
      <c r="N71" s="465">
        <v>2.1996519049923204</v>
      </c>
      <c r="O71" s="439"/>
      <c r="P71" s="464"/>
      <c r="Q71" s="409"/>
      <c r="R71" s="465"/>
      <c r="S71" s="457"/>
      <c r="T71" s="421"/>
      <c r="U71" s="421"/>
      <c r="V71" s="421"/>
      <c r="W71" s="421"/>
      <c r="X71" s="421"/>
      <c r="Y71" s="403"/>
      <c r="Z71" s="403"/>
      <c r="AA71" s="421"/>
      <c r="AB71" s="421"/>
    </row>
    <row r="72" spans="1:28" s="404" customFormat="1" ht="5.25" customHeight="1">
      <c r="A72" s="455"/>
      <c r="B72" s="414"/>
      <c r="C72" s="444"/>
      <c r="D72" s="444"/>
      <c r="E72" s="445"/>
      <c r="F72" s="445"/>
      <c r="G72" s="464"/>
      <c r="H72" s="465"/>
      <c r="I72" s="444"/>
      <c r="J72" s="445"/>
      <c r="K72" s="445"/>
      <c r="L72" s="445"/>
      <c r="M72" s="468"/>
      <c r="O72" s="439"/>
      <c r="P72" s="465"/>
      <c r="Q72" s="409"/>
      <c r="R72" s="468"/>
      <c r="S72" s="457"/>
      <c r="T72" s="421"/>
      <c r="U72" s="421"/>
      <c r="V72" s="421"/>
      <c r="W72" s="421"/>
      <c r="X72" s="421"/>
      <c r="Y72" s="403"/>
      <c r="Z72" s="403"/>
      <c r="AA72" s="421"/>
      <c r="AB72" s="421"/>
    </row>
    <row r="73" spans="1:28" s="404" customFormat="1" ht="10.5" customHeight="1">
      <c r="A73" s="411" t="s">
        <v>66</v>
      </c>
      <c r="B73" s="414"/>
      <c r="C73" s="444"/>
      <c r="D73" s="444"/>
      <c r="E73" s="445"/>
      <c r="F73" s="445"/>
      <c r="G73" s="465"/>
      <c r="H73" s="465"/>
      <c r="I73" s="444"/>
      <c r="J73" s="445"/>
      <c r="K73" s="445"/>
      <c r="L73" s="445"/>
      <c r="M73" s="465"/>
      <c r="O73" s="439"/>
      <c r="P73" s="465"/>
      <c r="Q73" s="409"/>
      <c r="R73" s="465"/>
      <c r="S73" s="457"/>
      <c r="T73" s="421"/>
      <c r="U73" s="421"/>
      <c r="V73" s="421"/>
      <c r="W73" s="421"/>
      <c r="X73" s="421"/>
      <c r="Y73" s="403"/>
      <c r="Z73" s="403"/>
      <c r="AA73" s="421"/>
      <c r="AB73" s="421"/>
    </row>
    <row r="74" spans="1:28" s="404" customFormat="1" ht="10.5" customHeight="1">
      <c r="A74" s="453" t="s">
        <v>268</v>
      </c>
      <c r="B74" s="414"/>
      <c r="C74" s="444">
        <v>20413</v>
      </c>
      <c r="D74" s="444">
        <v>20217</v>
      </c>
      <c r="E74" s="444">
        <v>20988</v>
      </c>
      <c r="F74" s="445">
        <v>4.677316059671123</v>
      </c>
      <c r="G74" s="465">
        <v>4.670975445321839</v>
      </c>
      <c r="H74" s="465">
        <v>4.768804686930813</v>
      </c>
      <c r="I74" s="444">
        <v>9644</v>
      </c>
      <c r="J74" s="444">
        <v>9710</v>
      </c>
      <c r="K74" s="444">
        <v>8956</v>
      </c>
      <c r="L74" s="445">
        <v>2.209770052391531</v>
      </c>
      <c r="M74" s="465">
        <v>2.2434174988413247</v>
      </c>
      <c r="N74" s="465">
        <v>2.0349444814252124</v>
      </c>
      <c r="O74" s="439"/>
      <c r="P74" s="464"/>
      <c r="Q74" s="409"/>
      <c r="R74" s="465"/>
      <c r="S74" s="457"/>
      <c r="T74" s="421"/>
      <c r="U74" s="421"/>
      <c r="V74" s="421"/>
      <c r="W74" s="421"/>
      <c r="X74" s="421"/>
      <c r="Y74" s="403"/>
      <c r="Z74" s="403"/>
      <c r="AA74" s="421"/>
      <c r="AB74" s="421"/>
    </row>
    <row r="75" spans="1:28" s="404" customFormat="1" ht="10.5" customHeight="1">
      <c r="A75" s="453" t="s">
        <v>269</v>
      </c>
      <c r="B75" s="414"/>
      <c r="C75" s="444">
        <v>5628</v>
      </c>
      <c r="D75" s="444">
        <v>5861</v>
      </c>
      <c r="E75" s="444">
        <v>5946</v>
      </c>
      <c r="F75" s="445">
        <v>4.732844070952296</v>
      </c>
      <c r="G75" s="465">
        <v>4.997297145205545</v>
      </c>
      <c r="H75" s="465">
        <v>5.0320939541599286</v>
      </c>
      <c r="I75" s="444">
        <v>2280</v>
      </c>
      <c r="J75" s="444">
        <v>2342</v>
      </c>
      <c r="K75" s="444">
        <v>2304</v>
      </c>
      <c r="L75" s="445">
        <v>1.9173568730936805</v>
      </c>
      <c r="M75" s="465">
        <v>1.996872532685785</v>
      </c>
      <c r="N75" s="465">
        <v>1.949872934810709</v>
      </c>
      <c r="O75" s="439"/>
      <c r="P75" s="464"/>
      <c r="Q75" s="409"/>
      <c r="R75" s="465"/>
      <c r="S75" s="457"/>
      <c r="T75" s="421"/>
      <c r="U75" s="421"/>
      <c r="V75" s="421"/>
      <c r="W75" s="421"/>
      <c r="X75" s="421"/>
      <c r="Y75" s="403"/>
      <c r="Z75" s="403"/>
      <c r="AA75" s="421"/>
      <c r="AB75" s="421"/>
    </row>
    <row r="76" spans="1:28" s="404" customFormat="1" ht="10.5" customHeight="1">
      <c r="A76" s="453" t="s">
        <v>270</v>
      </c>
      <c r="B76" s="414"/>
      <c r="C76" s="444">
        <v>5439</v>
      </c>
      <c r="D76" s="444">
        <v>5310</v>
      </c>
      <c r="E76" s="444">
        <v>5528</v>
      </c>
      <c r="F76" s="445">
        <v>5.031070723589885</v>
      </c>
      <c r="G76" s="465">
        <v>4.958145224166989</v>
      </c>
      <c r="H76" s="465">
        <v>5.136450829984644</v>
      </c>
      <c r="I76" s="444">
        <v>2091</v>
      </c>
      <c r="J76" s="444">
        <v>2018</v>
      </c>
      <c r="K76" s="444">
        <v>2103</v>
      </c>
      <c r="L76" s="445">
        <v>1.9341733559526475</v>
      </c>
      <c r="M76" s="465">
        <v>1.8842819326495264</v>
      </c>
      <c r="N76" s="465">
        <v>1.9540441561971247</v>
      </c>
      <c r="O76" s="439"/>
      <c r="P76" s="464"/>
      <c r="Q76" s="409"/>
      <c r="R76" s="465"/>
      <c r="S76" s="457"/>
      <c r="T76" s="421"/>
      <c r="U76" s="421"/>
      <c r="V76" s="421"/>
      <c r="W76" s="421"/>
      <c r="X76" s="421"/>
      <c r="Y76" s="403"/>
      <c r="Z76" s="403"/>
      <c r="AA76" s="421"/>
      <c r="AB76" s="421"/>
    </row>
    <row r="77" spans="1:28" s="404" customFormat="1" ht="10.5" customHeight="1">
      <c r="A77" s="453" t="s">
        <v>271</v>
      </c>
      <c r="B77" s="414"/>
      <c r="C77" s="444">
        <v>5155</v>
      </c>
      <c r="D77" s="444">
        <v>5035</v>
      </c>
      <c r="E77" s="444">
        <v>5231</v>
      </c>
      <c r="F77" s="445">
        <v>4.801391891375843</v>
      </c>
      <c r="G77" s="465">
        <v>4.7345724403688365</v>
      </c>
      <c r="H77" s="465">
        <v>4.9221467029800845</v>
      </c>
      <c r="I77" s="444">
        <v>2390</v>
      </c>
      <c r="J77" s="444">
        <v>2343</v>
      </c>
      <c r="K77" s="444">
        <v>2232</v>
      </c>
      <c r="L77" s="445">
        <v>2.2260575403275005</v>
      </c>
      <c r="M77" s="465">
        <v>2.203198257752568</v>
      </c>
      <c r="N77" s="465">
        <v>2.100216295364471</v>
      </c>
      <c r="O77" s="439"/>
      <c r="P77" s="464"/>
      <c r="Q77" s="409"/>
      <c r="R77" s="465"/>
      <c r="S77" s="457"/>
      <c r="T77" s="421"/>
      <c r="U77" s="421"/>
      <c r="V77" s="421"/>
      <c r="W77" s="421"/>
      <c r="X77" s="421"/>
      <c r="Y77" s="403"/>
      <c r="Z77" s="403"/>
      <c r="AA77" s="421"/>
      <c r="AB77" s="421"/>
    </row>
    <row r="78" spans="1:28" s="404" customFormat="1" ht="10.5" customHeight="1">
      <c r="A78" s="453" t="s">
        <v>272</v>
      </c>
      <c r="B78" s="414"/>
      <c r="C78" s="444">
        <v>7861</v>
      </c>
      <c r="D78" s="444">
        <v>8050</v>
      </c>
      <c r="E78" s="444">
        <v>8452</v>
      </c>
      <c r="F78" s="445">
        <v>4.596740004385644</v>
      </c>
      <c r="G78" s="465">
        <v>4.785124148708581</v>
      </c>
      <c r="H78" s="465">
        <v>4.978734034871686</v>
      </c>
      <c r="I78" s="444">
        <v>3830</v>
      </c>
      <c r="J78" s="444">
        <v>3983</v>
      </c>
      <c r="K78" s="444">
        <v>3819</v>
      </c>
      <c r="L78" s="445">
        <v>2.239602368247935</v>
      </c>
      <c r="M78" s="465">
        <v>2.367596209230594</v>
      </c>
      <c r="N78" s="465">
        <v>2.249619649689419</v>
      </c>
      <c r="O78" s="439"/>
      <c r="P78" s="464"/>
      <c r="Q78" s="409"/>
      <c r="R78" s="465"/>
      <c r="S78" s="457"/>
      <c r="T78" s="421"/>
      <c r="U78" s="421"/>
      <c r="V78" s="421"/>
      <c r="W78" s="421"/>
      <c r="X78" s="421"/>
      <c r="Y78" s="403"/>
      <c r="Z78" s="403"/>
      <c r="AA78" s="421"/>
      <c r="AB78" s="421"/>
    </row>
    <row r="79" spans="1:28" s="404" customFormat="1" ht="10.5" customHeight="1">
      <c r="A79" s="453" t="s">
        <v>273</v>
      </c>
      <c r="B79" s="414"/>
      <c r="C79" s="444">
        <v>5989</v>
      </c>
      <c r="D79" s="444">
        <v>5987</v>
      </c>
      <c r="E79" s="444">
        <v>6258</v>
      </c>
      <c r="F79" s="445">
        <v>4.538334872886462</v>
      </c>
      <c r="G79" s="465">
        <v>4.603093691062987</v>
      </c>
      <c r="H79" s="465">
        <v>4.806998131660571</v>
      </c>
      <c r="I79" s="444">
        <v>2706</v>
      </c>
      <c r="J79" s="444">
        <v>2869</v>
      </c>
      <c r="K79" s="444">
        <v>2750</v>
      </c>
      <c r="L79" s="445">
        <v>2.0505483663434236</v>
      </c>
      <c r="M79" s="465">
        <v>2.2058252546617183</v>
      </c>
      <c r="N79" s="465">
        <v>2.112375337498653</v>
      </c>
      <c r="O79" s="424"/>
      <c r="P79" s="464"/>
      <c r="Q79" s="409"/>
      <c r="R79" s="465"/>
      <c r="S79" s="457"/>
      <c r="T79" s="421"/>
      <c r="U79" s="421"/>
      <c r="V79" s="421"/>
      <c r="W79" s="421"/>
      <c r="X79" s="421"/>
      <c r="Y79" s="403"/>
      <c r="Z79" s="403"/>
      <c r="AA79" s="421"/>
      <c r="AB79" s="421"/>
    </row>
    <row r="80" spans="1:28" s="404" customFormat="1" ht="10.5" customHeight="1">
      <c r="A80" s="453" t="s">
        <v>274</v>
      </c>
      <c r="B80" s="414"/>
      <c r="C80" s="444">
        <v>8607</v>
      </c>
      <c r="D80" s="444">
        <v>8814</v>
      </c>
      <c r="E80" s="444">
        <v>9365</v>
      </c>
      <c r="F80" s="445">
        <v>4.82239716897776</v>
      </c>
      <c r="G80" s="465">
        <v>4.953914654853111</v>
      </c>
      <c r="H80" s="465">
        <v>5.223294544840671</v>
      </c>
      <c r="I80" s="444">
        <v>3866</v>
      </c>
      <c r="J80" s="444">
        <v>3739</v>
      </c>
      <c r="K80" s="444">
        <v>3480</v>
      </c>
      <c r="L80" s="445">
        <v>2.166072668208205</v>
      </c>
      <c r="M80" s="465">
        <v>2.101507476117062</v>
      </c>
      <c r="N80" s="465">
        <v>1.9409572894869769</v>
      </c>
      <c r="O80" s="424"/>
      <c r="P80" s="464"/>
      <c r="Q80" s="409"/>
      <c r="R80" s="465"/>
      <c r="S80" s="457"/>
      <c r="T80" s="421"/>
      <c r="U80" s="421"/>
      <c r="V80" s="421"/>
      <c r="W80" s="421"/>
      <c r="X80" s="421"/>
      <c r="Y80" s="403"/>
      <c r="Z80" s="403"/>
      <c r="AA80" s="421"/>
      <c r="AB80" s="421"/>
    </row>
    <row r="81" spans="3:28" s="404" customFormat="1" ht="6.75" customHeight="1">
      <c r="C81" s="442"/>
      <c r="D81" s="442"/>
      <c r="E81" s="442"/>
      <c r="F81" s="420"/>
      <c r="G81" s="420"/>
      <c r="H81" s="432"/>
      <c r="I81" s="442"/>
      <c r="J81" s="442"/>
      <c r="K81" s="442"/>
      <c r="L81" s="420"/>
      <c r="M81" s="420"/>
      <c r="N81" s="438"/>
      <c r="O81" s="424"/>
      <c r="Q81" s="421"/>
      <c r="R81" s="403"/>
      <c r="S81" s="421"/>
      <c r="T81" s="421"/>
      <c r="U81" s="421"/>
      <c r="V81" s="421"/>
      <c r="W81" s="421"/>
      <c r="X81" s="421"/>
      <c r="Y81" s="403"/>
      <c r="Z81" s="403"/>
      <c r="AA81" s="421"/>
      <c r="AB81" s="421"/>
    </row>
    <row r="82" spans="3:28" s="404" customFormat="1" ht="7.5" customHeight="1">
      <c r="C82" s="443"/>
      <c r="D82" s="443"/>
      <c r="E82" s="443"/>
      <c r="F82" s="420"/>
      <c r="G82" s="420"/>
      <c r="H82" s="432"/>
      <c r="I82" s="443"/>
      <c r="J82" s="443"/>
      <c r="K82" s="443"/>
      <c r="L82" s="420"/>
      <c r="M82" s="420"/>
      <c r="N82" s="438"/>
      <c r="O82" s="424"/>
      <c r="Q82" s="421"/>
      <c r="R82" s="403"/>
      <c r="S82" s="421"/>
      <c r="T82" s="421"/>
      <c r="U82" s="421"/>
      <c r="V82" s="421"/>
      <c r="W82" s="421"/>
      <c r="X82" s="421"/>
      <c r="Y82" s="403"/>
      <c r="Z82" s="403"/>
      <c r="AA82" s="421"/>
      <c r="AB82" s="421"/>
    </row>
    <row r="83" spans="5:28" s="404" customFormat="1" ht="9" customHeight="1">
      <c r="E83" s="431"/>
      <c r="F83" s="420"/>
      <c r="G83" s="420"/>
      <c r="H83" s="434"/>
      <c r="K83" s="431"/>
      <c r="L83" s="420"/>
      <c r="M83" s="420"/>
      <c r="N83" s="434"/>
      <c r="O83" s="424"/>
      <c r="Q83" s="421"/>
      <c r="R83" s="403"/>
      <c r="S83" s="421"/>
      <c r="T83" s="421"/>
      <c r="U83" s="421"/>
      <c r="V83" s="421"/>
      <c r="W83" s="421"/>
      <c r="X83" s="421"/>
      <c r="Y83" s="403"/>
      <c r="Z83" s="403"/>
      <c r="AA83" s="421"/>
      <c r="AB83" s="421"/>
    </row>
    <row r="84" spans="1:28" s="404" customFormat="1" ht="9" customHeight="1">
      <c r="A84" s="404" t="s">
        <v>103</v>
      </c>
      <c r="E84" s="424"/>
      <c r="H84" s="424"/>
      <c r="K84" s="427"/>
      <c r="N84" s="424"/>
      <c r="O84" s="424"/>
      <c r="Q84" s="421"/>
      <c r="R84" s="403"/>
      <c r="S84" s="421"/>
      <c r="T84" s="421"/>
      <c r="U84" s="421"/>
      <c r="V84" s="421"/>
      <c r="W84" s="421"/>
      <c r="X84" s="421"/>
      <c r="Y84" s="403"/>
      <c r="Z84" s="403"/>
      <c r="AA84" s="421"/>
      <c r="AB84" s="421"/>
    </row>
    <row r="85" spans="1:28" s="404" customFormat="1" ht="11.25" customHeight="1">
      <c r="A85" s="422" t="s">
        <v>275</v>
      </c>
      <c r="O85" s="424"/>
      <c r="Q85" s="421"/>
      <c r="R85" s="403"/>
      <c r="S85" s="421"/>
      <c r="T85" s="421"/>
      <c r="U85" s="421"/>
      <c r="V85" s="421"/>
      <c r="W85" s="421"/>
      <c r="X85" s="421"/>
      <c r="Y85" s="403"/>
      <c r="Z85" s="403"/>
      <c r="AA85" s="421"/>
      <c r="AB85" s="421"/>
    </row>
    <row r="86" spans="1:28" s="404" customFormat="1" ht="9" customHeight="1">
      <c r="A86" s="404" t="s">
        <v>276</v>
      </c>
      <c r="E86" s="424"/>
      <c r="H86" s="424"/>
      <c r="K86" s="424"/>
      <c r="N86" s="424"/>
      <c r="O86" s="424"/>
      <c r="Q86" s="421"/>
      <c r="R86" s="403"/>
      <c r="S86" s="421"/>
      <c r="T86" s="421"/>
      <c r="U86" s="421"/>
      <c r="V86" s="421"/>
      <c r="W86" s="421"/>
      <c r="X86" s="421"/>
      <c r="Y86" s="403"/>
      <c r="Z86" s="403"/>
      <c r="AA86" s="421"/>
      <c r="AB86" s="421"/>
    </row>
    <row r="87" spans="5:28" s="404" customFormat="1" ht="9" customHeight="1">
      <c r="E87" s="424"/>
      <c r="H87" s="424"/>
      <c r="K87" s="424"/>
      <c r="N87" s="424"/>
      <c r="O87" s="424"/>
      <c r="Q87" s="421"/>
      <c r="R87" s="403"/>
      <c r="S87" s="421"/>
      <c r="T87" s="421"/>
      <c r="U87" s="421"/>
      <c r="V87" s="421"/>
      <c r="W87" s="421"/>
      <c r="X87" s="421"/>
      <c r="Y87" s="403"/>
      <c r="Z87" s="403"/>
      <c r="AA87" s="421"/>
      <c r="AB87" s="421"/>
    </row>
    <row r="88" spans="5:28" s="404" customFormat="1" ht="9" customHeight="1">
      <c r="E88" s="424"/>
      <c r="H88" s="424"/>
      <c r="K88" s="424"/>
      <c r="N88" s="424"/>
      <c r="O88" s="424"/>
      <c r="Q88" s="421"/>
      <c r="R88" s="403"/>
      <c r="S88" s="421"/>
      <c r="T88" s="421"/>
      <c r="U88" s="421"/>
      <c r="V88" s="421"/>
      <c r="W88" s="421"/>
      <c r="X88" s="421"/>
      <c r="Y88" s="403"/>
      <c r="Z88" s="403"/>
      <c r="AA88" s="421"/>
      <c r="AB88" s="421"/>
    </row>
    <row r="89" spans="5:28" s="404" customFormat="1" ht="9" customHeight="1">
      <c r="E89" s="424"/>
      <c r="H89" s="424"/>
      <c r="K89" s="424"/>
      <c r="N89" s="424"/>
      <c r="O89" s="424"/>
      <c r="Q89" s="421"/>
      <c r="R89" s="403"/>
      <c r="S89" s="421"/>
      <c r="T89" s="421"/>
      <c r="U89" s="421"/>
      <c r="V89" s="421"/>
      <c r="W89" s="421"/>
      <c r="X89" s="421"/>
      <c r="Y89" s="403"/>
      <c r="Z89" s="403"/>
      <c r="AA89" s="421"/>
      <c r="AB89" s="421"/>
    </row>
    <row r="90" spans="5:28" s="404" customFormat="1" ht="9" customHeight="1">
      <c r="E90" s="424"/>
      <c r="H90" s="424"/>
      <c r="K90" s="424"/>
      <c r="N90" s="424"/>
      <c r="O90" s="424"/>
      <c r="Q90" s="421"/>
      <c r="R90" s="403"/>
      <c r="S90" s="421"/>
      <c r="T90" s="421"/>
      <c r="U90" s="421"/>
      <c r="V90" s="421"/>
      <c r="W90" s="421"/>
      <c r="X90" s="421"/>
      <c r="Y90" s="403"/>
      <c r="Z90" s="403"/>
      <c r="AA90" s="421"/>
      <c r="AB90" s="421"/>
    </row>
    <row r="91" spans="5:28" s="404" customFormat="1" ht="9" customHeight="1">
      <c r="E91" s="424"/>
      <c r="H91" s="424"/>
      <c r="K91" s="424"/>
      <c r="N91" s="424"/>
      <c r="O91" s="424"/>
      <c r="Q91" s="421"/>
      <c r="R91" s="403"/>
      <c r="S91" s="421"/>
      <c r="T91" s="421"/>
      <c r="U91" s="421"/>
      <c r="V91" s="421"/>
      <c r="W91" s="421"/>
      <c r="X91" s="421"/>
      <c r="Y91" s="403"/>
      <c r="Z91" s="403"/>
      <c r="AA91" s="421"/>
      <c r="AB91" s="421"/>
    </row>
    <row r="92" spans="5:28" s="404" customFormat="1" ht="9" customHeight="1">
      <c r="E92" s="424"/>
      <c r="H92" s="424"/>
      <c r="K92" s="424"/>
      <c r="N92" s="424"/>
      <c r="O92" s="424"/>
      <c r="Q92" s="421"/>
      <c r="R92" s="403"/>
      <c r="S92" s="421"/>
      <c r="T92" s="421"/>
      <c r="U92" s="421"/>
      <c r="V92" s="421"/>
      <c r="W92" s="421"/>
      <c r="X92" s="421"/>
      <c r="Y92" s="403"/>
      <c r="Z92" s="403"/>
      <c r="AA92" s="421"/>
      <c r="AB92" s="421"/>
    </row>
    <row r="93" spans="5:28" s="404" customFormat="1" ht="9" customHeight="1">
      <c r="E93" s="424"/>
      <c r="H93" s="424"/>
      <c r="K93" s="424"/>
      <c r="N93" s="424"/>
      <c r="O93" s="424"/>
      <c r="Q93" s="421"/>
      <c r="R93" s="403"/>
      <c r="S93" s="421"/>
      <c r="T93" s="421"/>
      <c r="U93" s="421"/>
      <c r="V93" s="421"/>
      <c r="W93" s="421"/>
      <c r="X93" s="421"/>
      <c r="Y93" s="403"/>
      <c r="Z93" s="403"/>
      <c r="AA93" s="421"/>
      <c r="AB93" s="421"/>
    </row>
    <row r="94" spans="5:28" s="404" customFormat="1" ht="9" customHeight="1">
      <c r="E94" s="424"/>
      <c r="H94" s="424"/>
      <c r="K94" s="424"/>
      <c r="N94" s="424"/>
      <c r="O94" s="424"/>
      <c r="Q94" s="421"/>
      <c r="R94" s="403"/>
      <c r="S94" s="421"/>
      <c r="T94" s="421"/>
      <c r="U94" s="421"/>
      <c r="V94" s="421"/>
      <c r="W94" s="421"/>
      <c r="X94" s="421"/>
      <c r="Y94" s="403"/>
      <c r="Z94" s="403"/>
      <c r="AA94" s="421"/>
      <c r="AB94" s="421"/>
    </row>
    <row r="95" spans="5:28" s="404" customFormat="1" ht="9" customHeight="1">
      <c r="E95" s="424"/>
      <c r="H95" s="424"/>
      <c r="K95" s="424"/>
      <c r="N95" s="424"/>
      <c r="O95" s="424"/>
      <c r="Q95" s="421"/>
      <c r="R95" s="403"/>
      <c r="S95" s="421"/>
      <c r="T95" s="421"/>
      <c r="U95" s="421"/>
      <c r="V95" s="421"/>
      <c r="W95" s="421"/>
      <c r="X95" s="421"/>
      <c r="Y95" s="403"/>
      <c r="Z95" s="403"/>
      <c r="AA95" s="421"/>
      <c r="AB95" s="421"/>
    </row>
    <row r="96" spans="5:28" s="404" customFormat="1" ht="9" customHeight="1">
      <c r="E96" s="424"/>
      <c r="H96" s="424"/>
      <c r="K96" s="424"/>
      <c r="N96" s="424"/>
      <c r="O96" s="424"/>
      <c r="Q96" s="421"/>
      <c r="R96" s="403"/>
      <c r="S96" s="421"/>
      <c r="T96" s="421"/>
      <c r="U96" s="421"/>
      <c r="V96" s="421"/>
      <c r="W96" s="421"/>
      <c r="X96" s="421"/>
      <c r="Y96" s="403"/>
      <c r="Z96" s="403"/>
      <c r="AA96" s="421"/>
      <c r="AB96" s="421"/>
    </row>
    <row r="97" spans="5:28" s="404" customFormat="1" ht="9" customHeight="1">
      <c r="E97" s="424"/>
      <c r="H97" s="424"/>
      <c r="K97" s="424"/>
      <c r="N97" s="424"/>
      <c r="O97" s="424"/>
      <c r="Q97" s="421"/>
      <c r="R97" s="403"/>
      <c r="S97" s="421"/>
      <c r="T97" s="421"/>
      <c r="U97" s="421"/>
      <c r="V97" s="421"/>
      <c r="W97" s="421"/>
      <c r="X97" s="421"/>
      <c r="Y97" s="403"/>
      <c r="Z97" s="403"/>
      <c r="AA97" s="421"/>
      <c r="AB97" s="421"/>
    </row>
    <row r="98" spans="5:28" s="404" customFormat="1" ht="9" customHeight="1">
      <c r="E98" s="424"/>
      <c r="H98" s="424"/>
      <c r="K98" s="424"/>
      <c r="N98" s="424"/>
      <c r="O98" s="424"/>
      <c r="Q98" s="421"/>
      <c r="R98" s="403"/>
      <c r="S98" s="421"/>
      <c r="T98" s="421"/>
      <c r="U98" s="421"/>
      <c r="V98" s="421"/>
      <c r="W98" s="421"/>
      <c r="X98" s="421"/>
      <c r="Y98" s="403"/>
      <c r="Z98" s="403"/>
      <c r="AA98" s="421"/>
      <c r="AB98" s="421"/>
    </row>
    <row r="99" spans="5:28" s="404" customFormat="1" ht="9" customHeight="1">
      <c r="E99" s="424"/>
      <c r="H99" s="424"/>
      <c r="K99" s="424"/>
      <c r="N99" s="424"/>
      <c r="O99" s="424"/>
      <c r="Q99" s="421"/>
      <c r="R99" s="403"/>
      <c r="S99" s="421"/>
      <c r="T99" s="421"/>
      <c r="U99" s="421"/>
      <c r="V99" s="421"/>
      <c r="W99" s="421"/>
      <c r="X99" s="421"/>
      <c r="Y99" s="403"/>
      <c r="Z99" s="403"/>
      <c r="AA99" s="421"/>
      <c r="AB99" s="421"/>
    </row>
    <row r="100" spans="5:28" s="404" customFormat="1" ht="9" customHeight="1">
      <c r="E100" s="424"/>
      <c r="H100" s="424"/>
      <c r="K100" s="424"/>
      <c r="N100" s="424"/>
      <c r="O100" s="424"/>
      <c r="Q100" s="421"/>
      <c r="R100" s="403"/>
      <c r="S100" s="421"/>
      <c r="T100" s="421"/>
      <c r="U100" s="421"/>
      <c r="V100" s="421"/>
      <c r="W100" s="421"/>
      <c r="X100" s="421"/>
      <c r="Y100" s="403"/>
      <c r="Z100" s="403"/>
      <c r="AA100" s="421"/>
      <c r="AB100" s="421"/>
    </row>
    <row r="101" spans="5:28" s="404" customFormat="1" ht="9" customHeight="1">
      <c r="E101" s="424"/>
      <c r="H101" s="424"/>
      <c r="K101" s="424"/>
      <c r="N101" s="424"/>
      <c r="O101" s="424"/>
      <c r="Q101" s="421"/>
      <c r="R101" s="403"/>
      <c r="S101" s="421"/>
      <c r="T101" s="421"/>
      <c r="U101" s="421"/>
      <c r="V101" s="421"/>
      <c r="W101" s="421"/>
      <c r="X101" s="421"/>
      <c r="Y101" s="403"/>
      <c r="Z101" s="403"/>
      <c r="AA101" s="421"/>
      <c r="AB101" s="421"/>
    </row>
    <row r="102" spans="5:28" s="404" customFormat="1" ht="9" customHeight="1">
      <c r="E102" s="424"/>
      <c r="H102" s="424"/>
      <c r="K102" s="424"/>
      <c r="N102" s="424"/>
      <c r="O102" s="424"/>
      <c r="Q102" s="421"/>
      <c r="R102" s="403"/>
      <c r="S102" s="421"/>
      <c r="T102" s="421"/>
      <c r="U102" s="421"/>
      <c r="V102" s="421"/>
      <c r="W102" s="421"/>
      <c r="X102" s="421"/>
      <c r="Y102" s="403"/>
      <c r="Z102" s="403"/>
      <c r="AA102" s="421"/>
      <c r="AB102" s="421"/>
    </row>
    <row r="103" spans="5:28" s="404" customFormat="1" ht="9" customHeight="1">
      <c r="E103" s="424"/>
      <c r="H103" s="424"/>
      <c r="K103" s="424"/>
      <c r="N103" s="424"/>
      <c r="O103" s="424"/>
      <c r="Q103" s="421"/>
      <c r="R103" s="403"/>
      <c r="S103" s="421"/>
      <c r="T103" s="421"/>
      <c r="U103" s="421"/>
      <c r="V103" s="421"/>
      <c r="W103" s="421"/>
      <c r="X103" s="421"/>
      <c r="Y103" s="403"/>
      <c r="Z103" s="403"/>
      <c r="AA103" s="421"/>
      <c r="AB103" s="421"/>
    </row>
    <row r="104" spans="5:28" s="404" customFormat="1" ht="9" customHeight="1">
      <c r="E104" s="424"/>
      <c r="H104" s="424"/>
      <c r="K104" s="424"/>
      <c r="N104" s="424"/>
      <c r="O104" s="424"/>
      <c r="Q104" s="421"/>
      <c r="R104" s="403"/>
      <c r="S104" s="421"/>
      <c r="T104" s="421"/>
      <c r="U104" s="421"/>
      <c r="V104" s="421"/>
      <c r="W104" s="421"/>
      <c r="X104" s="421"/>
      <c r="Y104" s="403"/>
      <c r="Z104" s="403"/>
      <c r="AA104" s="421"/>
      <c r="AB104" s="421"/>
    </row>
    <row r="105" spans="5:28" s="404" customFormat="1" ht="9" customHeight="1">
      <c r="E105" s="424"/>
      <c r="H105" s="424"/>
      <c r="K105" s="424"/>
      <c r="N105" s="424"/>
      <c r="O105" s="424"/>
      <c r="Q105" s="421"/>
      <c r="R105" s="403"/>
      <c r="S105" s="421"/>
      <c r="T105" s="421"/>
      <c r="U105" s="421"/>
      <c r="V105" s="421"/>
      <c r="W105" s="421"/>
      <c r="X105" s="421"/>
      <c r="Y105" s="403"/>
      <c r="Z105" s="403"/>
      <c r="AA105" s="421"/>
      <c r="AB105" s="421"/>
    </row>
    <row r="106" spans="5:28" s="404" customFormat="1" ht="9" customHeight="1">
      <c r="E106" s="424"/>
      <c r="H106" s="424"/>
      <c r="K106" s="424"/>
      <c r="N106" s="424"/>
      <c r="O106" s="424"/>
      <c r="Q106" s="421"/>
      <c r="R106" s="403"/>
      <c r="S106" s="421"/>
      <c r="T106" s="421"/>
      <c r="U106" s="421"/>
      <c r="V106" s="421"/>
      <c r="W106" s="421"/>
      <c r="X106" s="421"/>
      <c r="Y106" s="403"/>
      <c r="Z106" s="403"/>
      <c r="AA106" s="421"/>
      <c r="AB106" s="421"/>
    </row>
    <row r="107" spans="5:28" s="404" customFormat="1" ht="9" customHeight="1">
      <c r="E107" s="424"/>
      <c r="H107" s="424"/>
      <c r="K107" s="424"/>
      <c r="N107" s="424"/>
      <c r="O107" s="424"/>
      <c r="Q107" s="421"/>
      <c r="R107" s="403"/>
      <c r="S107" s="421"/>
      <c r="T107" s="421"/>
      <c r="U107" s="421"/>
      <c r="V107" s="421"/>
      <c r="W107" s="421"/>
      <c r="X107" s="421"/>
      <c r="Y107" s="403"/>
      <c r="Z107" s="403"/>
      <c r="AA107" s="421"/>
      <c r="AB107" s="421"/>
    </row>
    <row r="108" spans="5:28" s="404" customFormat="1" ht="9" customHeight="1">
      <c r="E108" s="424"/>
      <c r="H108" s="424"/>
      <c r="K108" s="424"/>
      <c r="N108" s="424"/>
      <c r="O108" s="424"/>
      <c r="Q108" s="421"/>
      <c r="R108" s="403"/>
      <c r="S108" s="421"/>
      <c r="T108" s="421"/>
      <c r="U108" s="421"/>
      <c r="V108" s="421"/>
      <c r="W108" s="421"/>
      <c r="X108" s="421"/>
      <c r="Y108" s="403"/>
      <c r="Z108" s="403"/>
      <c r="AA108" s="421"/>
      <c r="AB108" s="421"/>
    </row>
    <row r="109" spans="5:28" s="404" customFormat="1" ht="9" customHeight="1">
      <c r="E109" s="424"/>
      <c r="H109" s="424"/>
      <c r="K109" s="424"/>
      <c r="N109" s="424"/>
      <c r="O109" s="424"/>
      <c r="Q109" s="421"/>
      <c r="R109" s="403"/>
      <c r="S109" s="421"/>
      <c r="T109" s="421"/>
      <c r="U109" s="421"/>
      <c r="V109" s="421"/>
      <c r="W109" s="421"/>
      <c r="X109" s="421"/>
      <c r="Y109" s="403"/>
      <c r="Z109" s="403"/>
      <c r="AA109" s="421"/>
      <c r="AB109" s="421"/>
    </row>
    <row r="110" spans="5:28" s="404" customFormat="1" ht="9" customHeight="1">
      <c r="E110" s="424"/>
      <c r="H110" s="424"/>
      <c r="K110" s="424"/>
      <c r="N110" s="424"/>
      <c r="O110" s="424"/>
      <c r="Q110" s="421"/>
      <c r="R110" s="403"/>
      <c r="S110" s="421"/>
      <c r="T110" s="421"/>
      <c r="U110" s="421"/>
      <c r="V110" s="421"/>
      <c r="W110" s="421"/>
      <c r="X110" s="421"/>
      <c r="Y110" s="403"/>
      <c r="Z110" s="403"/>
      <c r="AA110" s="421"/>
      <c r="AB110" s="421"/>
    </row>
    <row r="111" spans="5:28" s="404" customFormat="1" ht="9" customHeight="1">
      <c r="E111" s="424"/>
      <c r="H111" s="424"/>
      <c r="K111" s="424"/>
      <c r="N111" s="424"/>
      <c r="O111" s="424"/>
      <c r="Q111" s="421"/>
      <c r="R111" s="403"/>
      <c r="S111" s="421"/>
      <c r="T111" s="421"/>
      <c r="U111" s="421"/>
      <c r="V111" s="421"/>
      <c r="W111" s="421"/>
      <c r="X111" s="421"/>
      <c r="Y111" s="403"/>
      <c r="Z111" s="403"/>
      <c r="AA111" s="421"/>
      <c r="AB111" s="421"/>
    </row>
    <row r="112" spans="5:28" s="404" customFormat="1" ht="9" customHeight="1">
      <c r="E112" s="424"/>
      <c r="H112" s="424"/>
      <c r="K112" s="424"/>
      <c r="N112" s="424"/>
      <c r="O112" s="426"/>
      <c r="Q112" s="421"/>
      <c r="R112" s="403"/>
      <c r="S112" s="421"/>
      <c r="T112" s="421"/>
      <c r="U112" s="421"/>
      <c r="V112" s="421"/>
      <c r="W112" s="421"/>
      <c r="X112" s="421"/>
      <c r="Y112" s="403"/>
      <c r="Z112" s="403"/>
      <c r="AA112" s="421"/>
      <c r="AB112" s="421"/>
    </row>
    <row r="113" spans="5:28" s="404" customFormat="1" ht="9" customHeight="1">
      <c r="E113" s="424"/>
      <c r="H113" s="424"/>
      <c r="K113" s="424"/>
      <c r="N113" s="424"/>
      <c r="O113" s="426"/>
      <c r="Q113" s="421"/>
      <c r="R113" s="403"/>
      <c r="S113" s="421"/>
      <c r="T113" s="421"/>
      <c r="U113" s="421"/>
      <c r="V113" s="421"/>
      <c r="W113" s="421"/>
      <c r="X113" s="421"/>
      <c r="Y113" s="403"/>
      <c r="Z113" s="403"/>
      <c r="AA113" s="421"/>
      <c r="AB113" s="421"/>
    </row>
  </sheetData>
  <sheetProtection/>
  <mergeCells count="11">
    <mergeCell ref="A7:N7"/>
    <mergeCell ref="A34:N34"/>
    <mergeCell ref="A63:N63"/>
    <mergeCell ref="A1:N1"/>
    <mergeCell ref="A3:B5"/>
    <mergeCell ref="C3:H3"/>
    <mergeCell ref="I3:N3"/>
    <mergeCell ref="C4:E4"/>
    <mergeCell ref="F4:H4"/>
    <mergeCell ref="I4:K4"/>
    <mergeCell ref="L4:N4"/>
  </mergeCells>
  <printOptions/>
  <pageMargins left="0.7874015748031497" right="0.7874015748031497" top="0.5905511811023623" bottom="0.7874015748031497" header="0.5118110236220472" footer="0.3937007874015748"/>
  <pageSetup horizontalDpi="600" verticalDpi="600" orientation="portrait" paperSize="9" scale="95"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lfstad-wem</dc:creator>
  <cp:keywords/>
  <dc:description/>
  <cp:lastModifiedBy>Weber, Ulrike (LfStaD)</cp:lastModifiedBy>
  <cp:lastPrinted>2014-02-11T12:21:37Z</cp:lastPrinted>
  <dcterms:created xsi:type="dcterms:W3CDTF">2003-09-18T06:46:11Z</dcterms:created>
  <dcterms:modified xsi:type="dcterms:W3CDTF">2014-02-11T12:22:05Z</dcterms:modified>
  <cp:category/>
  <cp:version/>
  <cp:contentType/>
  <cp:contentStatus/>
</cp:coreProperties>
</file>