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14520" windowHeight="13695" tabRatio="901" activeTab="0"/>
  </bookViews>
  <sheets>
    <sheet name="Inhaltsverzeichnis" sheetId="1" r:id="rId1"/>
    <sheet name="Vorbemerkungen" sheetId="2" r:id="rId2"/>
    <sheet name="noch Vorbemerkungen" sheetId="3" r:id="rId3"/>
    <sheet name="Übersicht 1" sheetId="4" r:id="rId4"/>
    <sheet name="Übersicht 2" sheetId="5" r:id="rId5"/>
    <sheet name="Tabelle1" sheetId="6" r:id="rId6"/>
    <sheet name="Tabelle2" sheetId="7" r:id="rId7"/>
    <sheet name="Tab3.1" sheetId="8" r:id="rId8"/>
    <sheet name="Tab3.2" sheetId="9" r:id="rId9"/>
    <sheet name="Tab3.3" sheetId="10" r:id="rId10"/>
  </sheets>
  <definedNames>
    <definedName name="_xlnm.Print_Area" localSheetId="2">'noch Vorbemerkungen'!$A$1:$H$26</definedName>
    <definedName name="_xlnm.Print_Titles" localSheetId="7">'Tab3.1'!$55:$60</definedName>
    <definedName name="_xlnm.Print_Titles" localSheetId="8">'Tab3.2'!$59:$64</definedName>
    <definedName name="_xlnm.Print_Titles" localSheetId="9">'Tab3.3'!$53:$58</definedName>
  </definedNames>
  <calcPr fullCalcOnLoad="1"/>
</workbook>
</file>

<file path=xl/sharedStrings.xml><?xml version="1.0" encoding="utf-8"?>
<sst xmlns="http://schemas.openxmlformats.org/spreadsheetml/2006/main" count="3659" uniqueCount="657">
  <si>
    <t>insgesamt</t>
  </si>
  <si>
    <t xml:space="preserve"> </t>
  </si>
  <si>
    <t>davon</t>
  </si>
  <si>
    <t xml:space="preserve">Fachhochschulstudiengänge </t>
  </si>
  <si>
    <t xml:space="preserve">München </t>
  </si>
  <si>
    <t xml:space="preserve">Technische Universität München </t>
  </si>
  <si>
    <t xml:space="preserve">Hochschule für Politik München </t>
  </si>
  <si>
    <t xml:space="preserve">Hochschule für Philosophie München </t>
  </si>
  <si>
    <t xml:space="preserve">Augustana-Hochschule Neuendettelsau </t>
  </si>
  <si>
    <t xml:space="preserve">Hochschule für Musik und Theater München </t>
  </si>
  <si>
    <t xml:space="preserve">Hochschule für Musik Nürnberg </t>
  </si>
  <si>
    <t xml:space="preserve">Hochschule für Fernsehen und Film München </t>
  </si>
  <si>
    <t xml:space="preserve">Kath. Stiftungsfachhochschule München </t>
  </si>
  <si>
    <t>Verän-
derung
in %</t>
  </si>
  <si>
    <t>Hochschulart
—————
Hochschule
————
Art des Studiengangs</t>
  </si>
  <si>
    <t>—————</t>
  </si>
  <si>
    <t>Studierende</t>
  </si>
  <si>
    <t xml:space="preserve">Hochschule für Musik Würzburg </t>
  </si>
  <si>
    <t xml:space="preserve">darunter staatliche Fachhochschulen </t>
  </si>
  <si>
    <t>Übersicht 1. Studierende insgesamt und Studienanfänger/-innen an den Hochschulen in Bayern</t>
  </si>
  <si>
    <t xml:space="preserve">HaW Aschaffenburg </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</si>
  <si>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</si>
  <si>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</si>
  <si>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</si>
  <si>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</si>
  <si>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</si>
  <si>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</si>
  <si>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</si>
  <si>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Rosenheim </t>
  </si>
  <si>
    <t xml:space="preserve">HaW Würzburg-Schweinfurt </t>
  </si>
  <si>
    <t>Übersicht 2. Studierende und Studienanfänger/-innen an den Hochschulen in Bayern</t>
  </si>
  <si>
    <t>nach Fächergruppen bzw. Lehramtsarten</t>
  </si>
  <si>
    <t>Art des Studiengangs
————————
Fächergruppe
bzw. angestrebte
Lehramtsprüfung</t>
  </si>
  <si>
    <t>Wissenschaftliche und künstlerische</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</si>
  <si>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</si>
  <si>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</si>
  <si>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</si>
  <si>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</si>
  <si>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</si>
  <si>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</si>
  <si>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</si>
  <si>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</si>
  <si>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</si>
  <si>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</si>
  <si>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</si>
  <si>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</si>
  <si>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Sozialwesen </t>
  </si>
  <si>
    <t>Zusammen</t>
  </si>
  <si>
    <t>Fachhochschulen</t>
  </si>
  <si>
    <t xml:space="preserve">Rechts-, Wirtschafts- u. Sozialwissenschaften </t>
  </si>
  <si>
    <t xml:space="preserve">allgemein </t>
  </si>
  <si>
    <t xml:space="preserve">Rechtswissenschaften </t>
  </si>
  <si>
    <t xml:space="preserve">Wirtschaftswissenschaften </t>
  </si>
  <si>
    <t>Nachrichtlich: Wirtschaftsingenieurwesen (beide Schwer-</t>
  </si>
  <si>
    <t xml:space="preserve">punkte zusammen) </t>
  </si>
  <si>
    <t>Verwaltungsfachhochschulen</t>
  </si>
  <si>
    <t>Hochschulen insgesamt</t>
  </si>
  <si>
    <t>Insgesamt</t>
  </si>
  <si>
    <t>Deutsche Studierende</t>
  </si>
  <si>
    <t>Universitäten</t>
  </si>
  <si>
    <t>m</t>
  </si>
  <si>
    <t>w</t>
  </si>
  <si>
    <t>i</t>
  </si>
  <si>
    <t>Kunsthochschulen</t>
  </si>
  <si>
    <t>darunter</t>
  </si>
  <si>
    <t>Sport</t>
  </si>
  <si>
    <t>Philosophisch-Theologische Hochschulen</t>
  </si>
  <si>
    <t>Fachhochschulen zusammen</t>
  </si>
  <si>
    <t>Inhaltsverzeichnis</t>
  </si>
  <si>
    <t>Abbildungen und Tabellen</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</si>
  <si>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</si>
  <si>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</si>
  <si>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</si>
  <si>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</si>
  <si>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</si>
  <si>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</si>
  <si>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    Studiengänge </t>
  </si>
  <si>
    <t xml:space="preserve">pädagogik Regensburg </t>
  </si>
  <si>
    <t xml:space="preserve">TH Ingolstadt </t>
  </si>
  <si>
    <t xml:space="preserve">TH Nürnberg </t>
  </si>
  <si>
    <t xml:space="preserve">OTH Regensburg </t>
  </si>
  <si>
    <t>Hochschule für angewandtes Management</t>
  </si>
  <si>
    <t xml:space="preserve">Erding (Priv. FH) </t>
  </si>
  <si>
    <t xml:space="preserve">Munich Business School München (Priv. FH) </t>
  </si>
  <si>
    <t>Hochschule Fresenius Idstein,</t>
  </si>
  <si>
    <t xml:space="preserve">SDI München (Priv. FH) </t>
  </si>
  <si>
    <t>Regionalwissenschaften</t>
  </si>
  <si>
    <t>Wirtschaftsingenieurwesen (mit wirtschafts-</t>
  </si>
  <si>
    <t xml:space="preserve">    wissenschaftlichem Schwerpunkt) </t>
  </si>
  <si>
    <r>
      <rPr>
        <sz val="9"/>
        <rFont val="Arial"/>
        <family val="2"/>
      </rPr>
      <t>Noch:</t>
    </r>
    <r>
      <rPr>
        <b/>
        <sz val="9"/>
        <rFont val="Arial"/>
        <family val="2"/>
      </rPr>
      <t xml:space="preserve"> Übersicht 2. Studierende und Studienanfänger/-innen an den Hochschulen in Bayern</t>
    </r>
  </si>
  <si>
    <t>darunter Wirtschaftsingenieurwesen (mit ingenieur-</t>
  </si>
  <si>
    <t xml:space="preserve">Hochschulen </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</si>
  <si>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</si>
  <si>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</si>
  <si>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</si>
  <si>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</si>
  <si>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</si>
  <si>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</si>
  <si>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</si>
  <si>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Universität der Bundeswehr München </t>
  </si>
  <si>
    <t xml:space="preserve">Universität Passau </t>
  </si>
  <si>
    <t xml:space="preserve">Universität Regensburg </t>
  </si>
  <si>
    <t xml:space="preserve">Universität Würzburg </t>
  </si>
  <si>
    <r>
      <rPr>
        <sz val="8"/>
        <rFont val="Arial"/>
        <family val="2"/>
      </rPr>
      <t>Phil.-Theol. Hochschulen</t>
    </r>
    <r>
      <rPr>
        <b/>
        <sz val="8"/>
        <rFont val="Arial"/>
        <family val="2"/>
      </rPr>
      <t xml:space="preserve"> zusammen </t>
    </r>
  </si>
  <si>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</si>
  <si>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</si>
  <si>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</si>
  <si>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Hochschule für evang. Kirchenmusik Bayreuth </t>
  </si>
  <si>
    <t>Hochschule für kath. Kirchenmusik und Musik-</t>
  </si>
  <si>
    <t xml:space="preserve">HaW Weihenstephan-Triesdorf </t>
  </si>
  <si>
    <t xml:space="preserve">Evang. Hochschule Nürnberg </t>
  </si>
  <si>
    <t xml:space="preserve">Standort München (Priv. FH) </t>
  </si>
  <si>
    <t>Hochschule Macromedia für angewandte Wissen-</t>
  </si>
  <si>
    <t xml:space="preserve">schaften München (Priv. FH) </t>
  </si>
  <si>
    <t xml:space="preserve">darunter Standort München </t>
  </si>
  <si>
    <t>Hochschule für angewandte Sprachen</t>
  </si>
  <si>
    <t>Hochschule für Gesundheit und Sport, Technik und</t>
  </si>
  <si>
    <t>Wilhelm-Löhe-HaW Fürth (Priv. FH)</t>
  </si>
  <si>
    <t>Fachhochschulen für öffentliche Verwaltung und</t>
  </si>
  <si>
    <t xml:space="preserve"> Rechtspflege in Bayern zusammen </t>
  </si>
  <si>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</si>
  <si>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</si>
  <si>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</si>
  <si>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</si>
  <si>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</si>
  <si>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</si>
  <si>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</si>
  <si>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</si>
  <si>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</si>
  <si>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</si>
  <si>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</si>
  <si>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</si>
  <si>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</si>
  <si>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</si>
  <si>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</si>
  <si>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</si>
  <si>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</si>
  <si>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</si>
  <si>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</si>
  <si>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HDBW Hochschule der Bayerischen Wirtschaft für an-</t>
  </si>
  <si>
    <t>FH</t>
  </si>
  <si>
    <t>Fachhochschule</t>
  </si>
  <si>
    <t>Ausländische Studierende</t>
  </si>
  <si>
    <t>darunter im 1.</t>
  </si>
  <si>
    <t>Sommersemester</t>
  </si>
  <si>
    <r>
      <rPr>
        <sz val="9"/>
        <rFont val="Arial"/>
        <family val="2"/>
      </rPr>
      <t>Noch:</t>
    </r>
    <r>
      <rPr>
        <b/>
        <sz val="9"/>
        <rFont val="Arial"/>
        <family val="2"/>
      </rPr>
      <t xml:space="preserve"> Übersicht 1. Studierende insgesamt und Studienanfänger/-innen an den Hochschulen in Bayern</t>
    </r>
  </si>
  <si>
    <t>Hochschulart
—————
Hochschule</t>
  </si>
  <si>
    <t>2. Studierende an den Hochschulen in Bayern seit Sommersemester 1989</t>
  </si>
  <si>
    <t xml:space="preserve">Wilhelm-Löhe-HaW Fürth (Priv. FH) </t>
  </si>
  <si>
    <t>Tabelle 2. Studierende an den Hochschulen in Bayern seit Sommersemester 1989</t>
  </si>
  <si>
    <t>Nachweis der Hochschulen gemäß der im jeweiligen Semester gültigen Zuordnung zu Hochschularten</t>
  </si>
  <si>
    <t>Sommer-
semester</t>
  </si>
  <si>
    <t>Studierende der</t>
  </si>
  <si>
    <t>darunter in</t>
  </si>
  <si>
    <t>Phil.-Theol.
Hochschulen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</si>
  <si>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</si>
  <si>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</si>
  <si>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</si>
  <si>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</si>
  <si>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</si>
  <si>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</si>
  <si>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</si>
  <si>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</si>
  <si>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r>
      <t xml:space="preserve">   1993</t>
    </r>
    <r>
      <rPr>
        <vertAlign val="superscript"/>
        <sz val="8"/>
        <rFont val="Arial"/>
        <family val="2"/>
      </rPr>
      <t>2)</t>
    </r>
  </si>
  <si>
    <r>
      <rPr>
        <sz val="9"/>
        <rFont val="Arial"/>
        <family val="2"/>
      </rPr>
      <t>Noch:</t>
    </r>
    <r>
      <rPr>
        <b/>
        <sz val="9"/>
        <rFont val="Arial"/>
        <family val="2"/>
      </rPr>
      <t xml:space="preserve"> Tabelle 2. Studierende an den Hochschulen in Bayern seit Sommersemester 1989</t>
    </r>
  </si>
  <si>
    <t>r</t>
  </si>
  <si>
    <r>
      <t xml:space="preserve">    1)</t>
    </r>
    <r>
      <rPr>
        <sz val="8"/>
        <rFont val="Arial"/>
        <family val="2"/>
      </rPr>
      <t xml:space="preserve"> Einschließlich Verwaltungsfachhochschulen. - </t>
    </r>
    <r>
      <rPr>
        <vertAlign val="superscript"/>
        <sz val="8"/>
        <rFont val="Arial"/>
        <family val="2"/>
      </rPr>
      <t>2)</t>
    </r>
    <r>
      <rPr>
        <sz val="8"/>
        <rFont val="Arial"/>
        <family val="2"/>
      </rPr>
      <t xml:space="preserve"> In den Sommersemestern 1994 und 1995 wurden keine Rückmelder erhoben.</t>
    </r>
  </si>
  <si>
    <r>
      <rPr>
        <b/>
        <i/>
        <sz val="10"/>
        <rFont val="Arial"/>
        <family val="2"/>
      </rPr>
      <t>Studierende</t>
    </r>
    <r>
      <rPr>
        <sz val="10"/>
        <rFont val="Arial"/>
        <family val="2"/>
      </rPr>
      <t xml:space="preserve"> sind in einem Fachstudium  immatrikulierte/eingeschriebene Personen, ohne Beurlaubte. Studienkollegiaten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</si>
  <si>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</si>
  <si>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r>
      <rPr>
        <b/>
        <i/>
        <sz val="10"/>
        <rFont val="Arial"/>
        <family val="2"/>
      </rPr>
      <t>Wissenschaftliche Hochschulen:</t>
    </r>
    <r>
      <rPr>
        <sz val="10"/>
        <rFont val="Arial"/>
        <family val="2"/>
      </rPr>
      <t xml:space="preserve"> Universitäten, Philosophisch-Theologische Hochschulen und Kunsthochschulen.</t>
    </r>
  </si>
  <si>
    <t>FS</t>
  </si>
  <si>
    <t>Fachsemester</t>
  </si>
  <si>
    <t>HS</t>
  </si>
  <si>
    <t>Hochschulsemester</t>
  </si>
  <si>
    <t>3.1. Deutsche und ausländische Studierende bzw. Studienanfänger/-innen in Bayern im</t>
  </si>
  <si>
    <t>3.2. Deutsche und ausländische Studierende bzw. Studienanfänger/-innen in Bayern im</t>
  </si>
  <si>
    <t>3.3. Deutsche und ausländische Studierende bzw. Studienanfänger/-innen in Bayern im</t>
  </si>
  <si>
    <t>Evang.</t>
  </si>
  <si>
    <t>Evangelische</t>
  </si>
  <si>
    <t>Kath.</t>
  </si>
  <si>
    <t>Katholische</t>
  </si>
  <si>
    <t>Kreisschl.</t>
  </si>
  <si>
    <t>Kreisschlüssel</t>
  </si>
  <si>
    <t>Priv.</t>
  </si>
  <si>
    <t>Private</t>
  </si>
  <si>
    <t>Fächergruppe</t>
  </si>
  <si>
    <t>Deutsche und ausländische Studierende</t>
  </si>
  <si>
    <t>zusammen</t>
  </si>
  <si>
    <t>Rechts-, Wirtschafts- und Sozialwissenschaften</t>
  </si>
  <si>
    <t>Mathematik, Naturwissenschaften</t>
  </si>
  <si>
    <t>Ingenieurwissenschaften</t>
  </si>
  <si>
    <t>Kunst, Kunstwissenschaft</t>
  </si>
  <si>
    <t>Humanmedizin/Gesundheitswissenschaften</t>
  </si>
  <si>
    <t>Außerhalb der Studienbereichsgliederung/Sonstige Fächer</t>
  </si>
  <si>
    <t>Veterinärmedizin</t>
  </si>
  <si>
    <t>Tabelle 3.1 Deutsche und ausländische Studierende</t>
  </si>
  <si>
    <t>bzw. Studienanfänger/-innen in Bayern</t>
  </si>
  <si>
    <t>Universität</t>
  </si>
  <si>
    <t>Katholische Universität</t>
  </si>
  <si>
    <t>Eichstätt-Ingolstadt</t>
  </si>
  <si>
    <t>Erlangen-Nürnberg</t>
  </si>
  <si>
    <t>Technische</t>
  </si>
  <si>
    <t>Universität der</t>
  </si>
  <si>
    <t>Bundeswehr München</t>
  </si>
  <si>
    <t>Hochschule für</t>
  </si>
  <si>
    <t>Politik München</t>
  </si>
  <si>
    <t>Regensburg</t>
  </si>
  <si>
    <t>Würzburg</t>
  </si>
  <si>
    <t>Philosophie München</t>
  </si>
  <si>
    <t>Augustana-Hochschule</t>
  </si>
  <si>
    <t>Neuendettelsau</t>
  </si>
  <si>
    <t>Akademie der Bildenden</t>
  </si>
  <si>
    <t>Künste Nürnberg</t>
  </si>
  <si>
    <t>Hochschule für Musik</t>
  </si>
  <si>
    <t>und Theater München</t>
  </si>
  <si>
    <t>Musik Nürnberg</t>
  </si>
  <si>
    <t>Musik Würzburg</t>
  </si>
  <si>
    <t>Hochschule für evang.</t>
  </si>
  <si>
    <t>Kirchenmusik Bayreuth</t>
  </si>
  <si>
    <t>Hochschule für kath. Kirchenmusik</t>
  </si>
  <si>
    <t>und Musikpädagogik Regensburg</t>
  </si>
  <si>
    <t>Hochschule für Fernsehen</t>
  </si>
  <si>
    <t>und Film München</t>
  </si>
  <si>
    <t>Amberg-Weiden</t>
  </si>
  <si>
    <t>Ansbach</t>
  </si>
  <si>
    <t>Aschaffenburg</t>
  </si>
  <si>
    <t>Augsburg</t>
  </si>
  <si>
    <t>Coburg</t>
  </si>
  <si>
    <t>Deggendorf</t>
  </si>
  <si>
    <t>Hof</t>
  </si>
  <si>
    <t>Ingolstadt</t>
  </si>
  <si>
    <t>Kempten</t>
  </si>
  <si>
    <t>Landshut</t>
  </si>
  <si>
    <t>München</t>
  </si>
  <si>
    <t>Neu-Ulm</t>
  </si>
  <si>
    <t>Nürnberg</t>
  </si>
  <si>
    <t>Rosenheim</t>
  </si>
  <si>
    <t>Weihenstephan-Triesdorf</t>
  </si>
  <si>
    <t>Würzburg-Schweinfurt</t>
  </si>
  <si>
    <t>Kath. Stiftungsfach</t>
  </si>
  <si>
    <t>hochschule München</t>
  </si>
  <si>
    <t>Evang. Hochschule</t>
  </si>
  <si>
    <t>Hochschule für angewandtes</t>
  </si>
  <si>
    <t>Management Erding (Priv. FH)</t>
  </si>
  <si>
    <t>Munich Business</t>
  </si>
  <si>
    <t>School München (Priv. FH)</t>
  </si>
  <si>
    <t>Standort München (Priv. FH)</t>
  </si>
  <si>
    <t>Hochschule Macromedia für</t>
  </si>
  <si>
    <t>angewandte Wissenschaften München (Priv. FH)</t>
  </si>
  <si>
    <t>Hochschule für angewandte</t>
  </si>
  <si>
    <t>Sprachen SDI München (Priv. FH)</t>
  </si>
  <si>
    <t>Hochschule für Gesundheit &amp; Sport, Technik</t>
  </si>
  <si>
    <t>und Kunst Berlin, Standort Ismaning (Priv. FH)</t>
  </si>
  <si>
    <t>Wilhelm-Löhe-</t>
  </si>
  <si>
    <t>HaW Fürth (Priv. FH)</t>
  </si>
  <si>
    <t>AMD Akademie Mode und Design Hamburg,</t>
  </si>
  <si>
    <t>HDBW Hochschule der Bayerischen Wirtschaft</t>
  </si>
  <si>
    <t>für angewandte Wissenschaften München (Priv. FH)</t>
  </si>
  <si>
    <t>Fachhochschule für öffentliche</t>
  </si>
  <si>
    <t>Verwaltung und Rechtspflege in Bayern</t>
  </si>
  <si>
    <t>Noch: Universität</t>
  </si>
  <si>
    <t>Noch: HaW</t>
  </si>
  <si>
    <t>Noch: Fachhochschulen</t>
  </si>
  <si>
    <t xml:space="preserve">Kunst Berlin, Standort Ismaning (Priv. FH) </t>
  </si>
  <si>
    <t>Studienbereich</t>
  </si>
  <si>
    <t>Agrarwissenschaften, Lebensmittel- und Getränketechnologie</t>
  </si>
  <si>
    <t>Allgemeine und vergleichende Literatur- und Sprachwissenschaft</t>
  </si>
  <si>
    <t>Altphilologie (klassische Philologie), Neugriechisch</t>
  </si>
  <si>
    <t>Anglistik, Amerikanistik</t>
  </si>
  <si>
    <t>Architektur, Innenarchitektur</t>
  </si>
  <si>
    <t>Außereuropäische Sprach- und Kulturwissenschaften</t>
  </si>
  <si>
    <t>Außerhalb der Studienbereichsgliederung</t>
  </si>
  <si>
    <t>Bauingenieurwesen</t>
  </si>
  <si>
    <t>Bibliothekswissenschaft, Dokumentation</t>
  </si>
  <si>
    <t>Biologie</t>
  </si>
  <si>
    <t>Chemie</t>
  </si>
  <si>
    <t>Darstellende Kunst, Film und Fernsehen, Theaterwissenschaft</t>
  </si>
  <si>
    <t>Ernährungs- und Haushaltswissenschaften</t>
  </si>
  <si>
    <t>Erziehungswissenschaften</t>
  </si>
  <si>
    <t>Evangelische Theologie, -Religionslehre</t>
  </si>
  <si>
    <t>Forstwissenschaft, Holzwirtschaft</t>
  </si>
  <si>
    <t>Geographie</t>
  </si>
  <si>
    <t>Geowissenschaften (ohne Geographie)</t>
  </si>
  <si>
    <t>Germanistik (Deutsch, germanische Sprachen ohne Anglistik)</t>
  </si>
  <si>
    <t>Geschichte</t>
  </si>
  <si>
    <t>Gesundheitswissenschaften allgemein</t>
  </si>
  <si>
    <t>Humanmedizin (ohne Zahnmedizin)</t>
  </si>
  <si>
    <t>Informatik</t>
  </si>
  <si>
    <t>Ingenieurwesen allgemein</t>
  </si>
  <si>
    <t>Katholische Theologie, -Religionslehre</t>
  </si>
  <si>
    <t>Kulturwissenschaften i.e.S.</t>
  </si>
  <si>
    <t>Kunst, Kunstwissenschaft allgemein</t>
  </si>
  <si>
    <t>Landespflege, Umweltgestaltung</t>
  </si>
  <si>
    <t>Maschinenbau/Verfahrenstechnik</t>
  </si>
  <si>
    <t>Mathematik</t>
  </si>
  <si>
    <t>Mathematik, Naturwissenschaften allgemein</t>
  </si>
  <si>
    <t>Musik, Musikwissenschaft</t>
  </si>
  <si>
    <t>Pharmazie</t>
  </si>
  <si>
    <t>Philosophie</t>
  </si>
  <si>
    <t>Physik, Astronomie</t>
  </si>
  <si>
    <t>Politikwissenschaften</t>
  </si>
  <si>
    <t>Psychologie</t>
  </si>
  <si>
    <t>Rechts-, Wirtschafts- und Sozialwissenschaften allgemein</t>
  </si>
  <si>
    <t>Rechtswissenschaften</t>
  </si>
  <si>
    <t>Romanistik</t>
  </si>
  <si>
    <t>Slawistik, Baltistik, Finno-Ugristik</t>
  </si>
  <si>
    <t>Sonderpädagogik</t>
  </si>
  <si>
    <t>Sozialwesen</t>
  </si>
  <si>
    <t>Sozialwissenschaften</t>
  </si>
  <si>
    <t>Sport, Sportwissenschaft</t>
  </si>
  <si>
    <t>Verkehrstechnik, Nautik</t>
  </si>
  <si>
    <t>Vermessungswesen</t>
  </si>
  <si>
    <t>Verwaltungswissenschaften</t>
  </si>
  <si>
    <t>Wirtschaftsingenieurwesen mit ingenieurwissenschaftlichem Schwerpunkt</t>
  </si>
  <si>
    <t>Wirtschaftsingenieurwesen mit wirtschaftswissenschaftlichem Schwerpunkt</t>
  </si>
  <si>
    <t>Wirtschaftswissenschaften</t>
  </si>
  <si>
    <t>Zahnmedizin</t>
  </si>
  <si>
    <t>Bildende Kunst</t>
  </si>
  <si>
    <t>Gestaltung</t>
  </si>
  <si>
    <t>Raumplanung</t>
  </si>
  <si>
    <t>Tabelle 3.2 Deutsche und ausländische Studierende</t>
  </si>
  <si>
    <t>Studienbereichen und Hochschularten</t>
  </si>
  <si>
    <t>Studienfach</t>
  </si>
  <si>
    <t>Interdisziplin. Studien (Schwerpunkt Sprach- und Kulturwissenschaften)</t>
  </si>
  <si>
    <t>Lernbereich Sprach- und Kulturwissenschaften</t>
  </si>
  <si>
    <t>Medienwissenschaft</t>
  </si>
  <si>
    <t>Diakoniewissenschaft</t>
  </si>
  <si>
    <t>Evang. Religionspädagogik, kirchliche Bildungsarbeit</t>
  </si>
  <si>
    <t>Evang. Theologie, -Religionslehre</t>
  </si>
  <si>
    <t>Caritaswissenschaft</t>
  </si>
  <si>
    <t>Kath. Religionspädagogik, kirchliche Bildungsarbeit</t>
  </si>
  <si>
    <t>Kath. Theologie, -Religionslehre</t>
  </si>
  <si>
    <t>Ethik</t>
  </si>
  <si>
    <t>Religionswissenschaft</t>
  </si>
  <si>
    <t>Alte Geschichte</t>
  </si>
  <si>
    <t>Archäologie</t>
  </si>
  <si>
    <t>Mittlere und neuere Geschichte</t>
  </si>
  <si>
    <t>Ur- und Frühgeschichte</t>
  </si>
  <si>
    <t>Wirtschafts-/Sozialgeschichte</t>
  </si>
  <si>
    <t>Bibliothekswissenschaft/-wesen (nicht an Verw.-FH)</t>
  </si>
  <si>
    <t>Allgemeine Literaturwissenschaft</t>
  </si>
  <si>
    <t>Allgemeine Sprachwissenschaft/Indogermanistik</t>
  </si>
  <si>
    <t>Angewandte Sprachwissenschaft</t>
  </si>
  <si>
    <t>Berufsbezogene Fremdsprachenausbildung</t>
  </si>
  <si>
    <t>Computerlinguistik</t>
  </si>
  <si>
    <t>Byzantinistik</t>
  </si>
  <si>
    <t>Griechisch</t>
  </si>
  <si>
    <t>Klassische Philologie</t>
  </si>
  <si>
    <t>Latein</t>
  </si>
  <si>
    <t>Neugriechisch</t>
  </si>
  <si>
    <t>Germanistik/Deutsch</t>
  </si>
  <si>
    <t>Nordistik/Skandinavistik (Nord. Philologie, Einzelsprachen a.n.g.)</t>
  </si>
  <si>
    <t>Amerikanistik/Amerikakunde</t>
  </si>
  <si>
    <t>Anglistik/Englisch</t>
  </si>
  <si>
    <t>Französisch</t>
  </si>
  <si>
    <t>Italienisch</t>
  </si>
  <si>
    <t>Romanistik (Romanische Philologie, Einzelsprachen a.n.g.)</t>
  </si>
  <si>
    <t>Spanisch</t>
  </si>
  <si>
    <t>Finno-Ugristik</t>
  </si>
  <si>
    <t>Polnisch</t>
  </si>
  <si>
    <t>Russisch</t>
  </si>
  <si>
    <t>Slawistik (Slaw. Philologie)</t>
  </si>
  <si>
    <t>Südslawisch (Bulgarisch, Serbokroatisch, Slowenisch usw.)</t>
  </si>
  <si>
    <t>Tschechisch</t>
  </si>
  <si>
    <t>Ägyptologie</t>
  </si>
  <si>
    <t>Afrikanistik</t>
  </si>
  <si>
    <t>Arabisch/Arabistik</t>
  </si>
  <si>
    <t>Außereuropäische Sprachen und Kulturen in Ozeanien und Amerika</t>
  </si>
  <si>
    <t>Hebräisch/Judaistik</t>
  </si>
  <si>
    <t>Indologie</t>
  </si>
  <si>
    <t>Iranistik</t>
  </si>
  <si>
    <t>Islamwissenschaft</t>
  </si>
  <si>
    <t>Japanologie</t>
  </si>
  <si>
    <t>Orientalistik, Altorientalistik</t>
  </si>
  <si>
    <t>Sinologie/Koreanistik</t>
  </si>
  <si>
    <t>Turkologie</t>
  </si>
  <si>
    <t>Asiatische Sprachen und Kulturen/Asienwissenschaften</t>
  </si>
  <si>
    <t>Europ. Ethnologie und Kulturwissenschaft</t>
  </si>
  <si>
    <t>Ethnologie</t>
  </si>
  <si>
    <t>Volkskunde</t>
  </si>
  <si>
    <t>Sportpädagogik/Sportpsychologie</t>
  </si>
  <si>
    <t>Sportwissenschaft</t>
  </si>
  <si>
    <t>Kommunikationswissenschaft/Publizistik</t>
  </si>
  <si>
    <t>Ost- und Südosteuropa</t>
  </si>
  <si>
    <t>Sonstige Regionalwissenschaften</t>
  </si>
  <si>
    <t>Politikwissenschaft/Politologie</t>
  </si>
  <si>
    <t>Sozialkunde</t>
  </si>
  <si>
    <t>Sozialwissenschaft</t>
  </si>
  <si>
    <t>Soziologie</t>
  </si>
  <si>
    <t>Soziale Arbeit</t>
  </si>
  <si>
    <t>Sozialpädagogik</t>
  </si>
  <si>
    <t>Rechtswissenschaft</t>
  </si>
  <si>
    <t>Wirtschaftsrecht</t>
  </si>
  <si>
    <t>Bibliothekswesen</t>
  </si>
  <si>
    <t>Finanzverwaltung</t>
  </si>
  <si>
    <t>Innere Verwaltung</t>
  </si>
  <si>
    <t>Justizvollzug</t>
  </si>
  <si>
    <t>Polizei/Verfassungsschutz</t>
  </si>
  <si>
    <t>Rechtspflege</t>
  </si>
  <si>
    <t>Sozialversicherung</t>
  </si>
  <si>
    <t>Verwaltungswissenschaft/-wesen</t>
  </si>
  <si>
    <t>Zoll- und Steuerverwaltung</t>
  </si>
  <si>
    <t>Arbeitslehre/Wirtschaftslehre</t>
  </si>
  <si>
    <t>Betriebswirtschaftslehre</t>
  </si>
  <si>
    <t>Europäische Wirtschaft</t>
  </si>
  <si>
    <t>Medienwirtschaft/Medienmanagement</t>
  </si>
  <si>
    <t>Intern. Betriebswirtschaft/Management</t>
  </si>
  <si>
    <t>Sportmanagement/Sportökonomie</t>
  </si>
  <si>
    <t>Tourismuswirtschaft</t>
  </si>
  <si>
    <t>Volkswirtschaftslehre</t>
  </si>
  <si>
    <t>Wirtschaftspädagogik</t>
  </si>
  <si>
    <t>Facility Management</t>
  </si>
  <si>
    <t>Erwachsenenbildung und außerschulische Jugendbildung</t>
  </si>
  <si>
    <t>Erziehungswissenschaft (Pädagogik)</t>
  </si>
  <si>
    <t>Grundschul-/Primarstufenpädagogik</t>
  </si>
  <si>
    <t>Schulpädagogik</t>
  </si>
  <si>
    <t>Geschichte der Mathematik und Naturwissenschaften</t>
  </si>
  <si>
    <t>Interdisziplin. Studien (Schwerpunkt Naturwissenschaften)</t>
  </si>
  <si>
    <t>Mathematische Statistik/Wahrscheinlichkeitsrechnung</t>
  </si>
  <si>
    <t>Technomathematik</t>
  </si>
  <si>
    <t>Wirtschaftsmathematik</t>
  </si>
  <si>
    <t>Astronomie, Astrophysik</t>
  </si>
  <si>
    <t>Physik</t>
  </si>
  <si>
    <t>Biochemie</t>
  </si>
  <si>
    <t>Lebensmittelchemie</t>
  </si>
  <si>
    <t>Anthropologie (Humanbiologie)</t>
  </si>
  <si>
    <t>Biomedizin</t>
  </si>
  <si>
    <t>Biotechnologie</t>
  </si>
  <si>
    <t>Geologie/Paläontologie</t>
  </si>
  <si>
    <t>Geoökologie</t>
  </si>
  <si>
    <t>Geophysik</t>
  </si>
  <si>
    <t>Geowissenschaften</t>
  </si>
  <si>
    <t>Meteorologie</t>
  </si>
  <si>
    <t>Mineralogie</t>
  </si>
  <si>
    <t>Geographie/Erdkunde</t>
  </si>
  <si>
    <t>Biogeographie</t>
  </si>
  <si>
    <t>Wirtschafts-/Sozialgeographie</t>
  </si>
  <si>
    <t>Gesundheitspädagogik</t>
  </si>
  <si>
    <t>Gesundheitswissenschaften/-management</t>
  </si>
  <si>
    <t>Nichtärztliche Heilberufe/Therapien</t>
  </si>
  <si>
    <t>Pflegewissenschaft/-management</t>
  </si>
  <si>
    <t>Medizin (Allgemein-Medizin)</t>
  </si>
  <si>
    <t>Tiermedizin/Veterinärmedizin</t>
  </si>
  <si>
    <t>Landespflege/Landschaftsgestaltung</t>
  </si>
  <si>
    <t>Naturschutz</t>
  </si>
  <si>
    <t>Agrarökonomie</t>
  </si>
  <si>
    <t>Agrarwissenschaft/Landwirtschaft</t>
  </si>
  <si>
    <t>Brauwesen/Getränketechnologie</t>
  </si>
  <si>
    <t>Gartenbau</t>
  </si>
  <si>
    <t>Lebensmitteltechnologie</t>
  </si>
  <si>
    <t>Milch- und Molkereiwirtschaft</t>
  </si>
  <si>
    <t>Forstwissenschaft, -wirtschaft</t>
  </si>
  <si>
    <t>Ernährungswissenschaft</t>
  </si>
  <si>
    <t>Haushalts- und Ernährungswissenschaft</t>
  </si>
  <si>
    <t>Angewandte Systemwissenschaften</t>
  </si>
  <si>
    <t>Interdisziplinäre Studien (Schwerpunkt Ingenieurwissenschaften)</t>
  </si>
  <si>
    <t>Mechatronik</t>
  </si>
  <si>
    <t>Medientechnik</t>
  </si>
  <si>
    <t>Regenerative Energien</t>
  </si>
  <si>
    <t>Augenoptik</t>
  </si>
  <si>
    <t>Chemie-Ingenieurwesen/Chemietechnik</t>
  </si>
  <si>
    <t>Druck- und Reproduktionstechnik</t>
  </si>
  <si>
    <t>Energietechnik (ohne Elektrotechnik)</t>
  </si>
  <si>
    <t>Fertigungs-/Produktionstechnik</t>
  </si>
  <si>
    <t>Gesundheitstechnik</t>
  </si>
  <si>
    <t>Holz-/Fasertechnik</t>
  </si>
  <si>
    <t>Kerntechnik/Kernverfahrenstechnik</t>
  </si>
  <si>
    <t>Kunststofftechnik</t>
  </si>
  <si>
    <t>Maschinenbau/-wesen</t>
  </si>
  <si>
    <t>Metalltechnik</t>
  </si>
  <si>
    <t>Physikalische Technik</t>
  </si>
  <si>
    <t>Textil- und Bekleidungstechnik/-gewerbe</t>
  </si>
  <si>
    <t>Umwelttechnik (einschl. Recycling)</t>
  </si>
  <si>
    <t>Verfahrenstechnik</t>
  </si>
  <si>
    <t>Versorgungstechnik</t>
  </si>
  <si>
    <t>Elektr. Energietechnik</t>
  </si>
  <si>
    <t>Elektrotechnik/Elektronik</t>
  </si>
  <si>
    <t>Mikroelektronik</t>
  </si>
  <si>
    <t>Mikrosystemtechnik</t>
  </si>
  <si>
    <t>Fahrzeugtechnik</t>
  </si>
  <si>
    <t>Luft- und Raumfahrttechnik</t>
  </si>
  <si>
    <t>Verkehrsingenieurwesen</t>
  </si>
  <si>
    <t>Architektur</t>
  </si>
  <si>
    <t>Innenarchitektur</t>
  </si>
  <si>
    <t>Umweltschutz</t>
  </si>
  <si>
    <t>Bauingenieurwesen/Ingenieurbau</t>
  </si>
  <si>
    <t>Holzbau</t>
  </si>
  <si>
    <t>Wasserbau</t>
  </si>
  <si>
    <t>Kartographie</t>
  </si>
  <si>
    <t>Vermessungswesen (Geodäsie)</t>
  </si>
  <si>
    <t>Bioinformatik</t>
  </si>
  <si>
    <t>Computer- und Kommunikationstechniken</t>
  </si>
  <si>
    <t>Ingenieurinformatik/Technische Informatik</t>
  </si>
  <si>
    <t>Medieninformatik</t>
  </si>
  <si>
    <t>Medizinische Informatik</t>
  </si>
  <si>
    <t>Wirtschaftsinformatik</t>
  </si>
  <si>
    <t>Interdiszipl. Studien (Schwerpunkt Kunst, Kunstwissenschaft)</t>
  </si>
  <si>
    <t>Kunsterziehung</t>
  </si>
  <si>
    <t>Kunstgeschichte, Kunstwissenschaft</t>
  </si>
  <si>
    <t>Restaurierungskunde</t>
  </si>
  <si>
    <t>Bildende Kunst/Graphik</t>
  </si>
  <si>
    <t>Neue Medien</t>
  </si>
  <si>
    <t>Angewandte Kunst</t>
  </si>
  <si>
    <t>Graphikdesign/Kommunikationsgestaltung</t>
  </si>
  <si>
    <t>Industriedesign/Produktgestaltung</t>
  </si>
  <si>
    <t>Textilgestaltung</t>
  </si>
  <si>
    <t>Darstellende Kunst/Bühnenkunst/Regie</t>
  </si>
  <si>
    <t>Film und Fernsehen</t>
  </si>
  <si>
    <t>Schauspiel</t>
  </si>
  <si>
    <t>Tanzpädagogik</t>
  </si>
  <si>
    <t>Theaterwissenschaft</t>
  </si>
  <si>
    <t>Dirigieren</t>
  </si>
  <si>
    <t>Gesang</t>
  </si>
  <si>
    <t>Instrumentalmusik</t>
  </si>
  <si>
    <t>Jazz und Popularmusik</t>
  </si>
  <si>
    <t>Kirchenmusik</t>
  </si>
  <si>
    <t>Komposition</t>
  </si>
  <si>
    <t>Musikerziehung</t>
  </si>
  <si>
    <t>Musikwissenschaft/-geschichte</t>
  </si>
  <si>
    <t>Orchestermusik</t>
  </si>
  <si>
    <t>Sonstige Fächer</t>
  </si>
  <si>
    <t>Tabelle 3.3 Deutsche und ausländische Studierende</t>
  </si>
  <si>
    <t>nach Studienfächern</t>
  </si>
  <si>
    <r>
      <rPr>
        <sz val="9"/>
        <rFont val="Arial"/>
        <family val="2"/>
      </rPr>
      <t xml:space="preserve">Noch: </t>
    </r>
    <r>
      <rPr>
        <b/>
        <sz val="9"/>
        <rFont val="Arial"/>
        <family val="2"/>
      </rPr>
      <t>Tabelle 3.3 Deutsche und ausländische Studierende</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</si>
  <si>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</si>
  <si>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</si>
  <si>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</si>
  <si>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Vorbemerkungen, Definitionen, Abkürzungen </t>
  </si>
  <si>
    <t>LA</t>
  </si>
  <si>
    <t>Lehramt</t>
  </si>
  <si>
    <t>HDBW Hochschule der Bayerischen Wirtschaft für</t>
  </si>
  <si>
    <t xml:space="preserve">Verwaltungswesen einschließlich Verwaltungsinformatik </t>
  </si>
  <si>
    <t xml:space="preserve">Regionalwissenschaften </t>
  </si>
  <si>
    <t>Fachhochschule für öffentliche Verwaltung und</t>
  </si>
  <si>
    <t xml:space="preserve">Rechtspflege in Bayern </t>
  </si>
  <si>
    <t>Wissenschaftliche Hochschulen</t>
  </si>
  <si>
    <t>Tabelle 1. Studierende an den Hochschulen in Bayern im Sommersemester 2016</t>
  </si>
  <si>
    <r>
      <rPr>
        <sz val="9"/>
        <rFont val="Arial"/>
        <family val="2"/>
      </rPr>
      <t xml:space="preserve">Noch: </t>
    </r>
    <r>
      <rPr>
        <b/>
        <sz val="9"/>
        <rFont val="Arial"/>
        <family val="2"/>
      </rPr>
      <t>Tabelle 1. Studierende an den Hochschulen in Bayern im Sommersemester 2016</t>
    </r>
  </si>
  <si>
    <t xml:space="preserve">angewandte Wissenschaften München (Priv. FH) </t>
  </si>
  <si>
    <t xml:space="preserve">gewandte Wissenschaften München (Priv. FH) </t>
  </si>
  <si>
    <t>AMD Akademie Mode und Design Idstein,</t>
  </si>
  <si>
    <r>
      <t>Amberg-Weiden, Ansbach, Aschaffenburg, Augsburg, Coburg, Deggendorf, Hof, Ingolstadt, Kempten, Landshut, München, Neu-Ulm, Nürnberg, Regensburg, Rosenheim, Weihenstephan-Triesdorf, Würzburg-Schweinfurt (alle staatlich), Munich Business School München, Hochschule für angewandtes Management Erding</t>
    </r>
    <r>
      <rPr>
        <b/>
        <sz val="10"/>
        <rFont val="Arial"/>
        <family val="2"/>
      </rPr>
      <t xml:space="preserve">, </t>
    </r>
    <r>
      <rPr>
        <sz val="10"/>
        <rFont val="Arial"/>
        <family val="2"/>
      </rPr>
      <t>Hochschule Macromedia für angewandte Wissenschaften München, Hochschule für angewandte Sprachen SDI München, Hochschule Fresenius Idstein, Standort München, Hochschule für Gesundheit und Sport, Technik und Kunst Berlin, Standort Ismaning, Wilhelm-Löhe-HaW Fürth, AMD Akademie Mode &amp; Design Idstein, Standort München, HDBW Hochschule der Bayerischen Wirtschaft für angewandte Wissenschaften München (alle privat), Katholische Stiftungsfachhochschule München, Evangelische Hochschule Nürnberg (beide kirchlich).</t>
    </r>
  </si>
  <si>
    <t>Der vorliegende Bericht enthält in zusammengefasster Form Ergebnisse der Studierenden-Individualerhebung im Sommersemester 2016.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</si>
  <si>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r>
      <t>Fachhochschulstudiengänge</t>
    </r>
    <r>
      <rPr>
        <vertAlign val="superscript"/>
        <sz val="8"/>
        <rFont val="Arial"/>
        <family val="2"/>
      </rPr>
      <t>2)</t>
    </r>
    <r>
      <rPr>
        <sz val="8"/>
        <rFont val="Arial"/>
        <family val="2"/>
      </rPr>
      <t xml:space="preserve"> ……………………….</t>
    </r>
  </si>
  <si>
    <t>im Sommersemester 2016 nach Fächergruppen bzw. Lehramtsarten</t>
  </si>
  <si>
    <t xml:space="preserve">Geisteswissenschaften </t>
  </si>
  <si>
    <t xml:space="preserve">Agrar-, Forst- und Ernährungswissenschaften, Verinärmedizin </t>
  </si>
  <si>
    <t xml:space="preserve">Erziehungswissenschaften </t>
  </si>
  <si>
    <t xml:space="preserve">Psychologie </t>
  </si>
  <si>
    <t xml:space="preserve">Agrar-, Forst- und Ernährungswissenschaften, Veterinärmedizin </t>
  </si>
  <si>
    <t>177</t>
  </si>
  <si>
    <t>Studienfach Werkstofftechnik im Studienbereich Materialwissenschaft und Werkstofftechnik</t>
  </si>
  <si>
    <t>Studienfach Werkstoffwissenschaften im Studienbereich Maschinenbau/Verfahrenstechnik</t>
  </si>
  <si>
    <t>07</t>
  </si>
  <si>
    <t>Fächergruppe Agrar-, Forst- und Ernährungswissenschaften, Veterinärmedizin</t>
  </si>
  <si>
    <t>06
07</t>
  </si>
  <si>
    <t>Fächergruppe Veterinärmedizin
Fächergruppe Agrar-, Forst- und Ernährungswissenschaften</t>
  </si>
  <si>
    <t>71</t>
  </si>
  <si>
    <t>Studienbereich Informatik in der Fächergruppe Ingenieurwissenschaften</t>
  </si>
  <si>
    <t>38</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</si>
  <si>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</si>
  <si>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</si>
  <si>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</si>
  <si>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</si>
  <si>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33</t>
  </si>
  <si>
    <t>Studienbereich Erziehungswissenschaften in der Fächergruppe Rechts-, Wirtschafts- und
Sozialwissenschaften</t>
  </si>
  <si>
    <t>16</t>
  </si>
  <si>
    <t>Studienbereich Erziehungswissenschaften in der Fächergruppe Sprach- und Kulturwissenschaften</t>
  </si>
  <si>
    <t>32</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</si>
  <si>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</si>
  <si>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</si>
  <si>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</si>
  <si>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294</t>
  </si>
  <si>
    <t>Studienfach Materialwissenschaften</t>
  </si>
  <si>
    <t>72</t>
  </si>
  <si>
    <t>Studienbereich Materialwissenschaft und Werkstofftechnik</t>
  </si>
  <si>
    <t>292</t>
  </si>
  <si>
    <t>Studienfach Islamische Studien</t>
  </si>
  <si>
    <t>18</t>
  </si>
  <si>
    <t>Studienbereich Islamische Studien</t>
  </si>
  <si>
    <t>Neue Studienbereiche bzw. Studienfächer</t>
  </si>
  <si>
    <t>Studienfach Kommunikations- und Informationstechnik</t>
  </si>
  <si>
    <t>Studienfach Nachrichten-/Informationstechnik</t>
  </si>
  <si>
    <t>64</t>
  </si>
  <si>
    <t>Studienbereich Elektrotechnik und Informationstechnik</t>
  </si>
  <si>
    <t>Studienbereich Elektrotechnik</t>
  </si>
  <si>
    <t>365</t>
  </si>
  <si>
    <t>Studienfach Pädagogik der frühen Kindheit</t>
  </si>
  <si>
    <t>Studienfach Frühpädagogik</t>
  </si>
  <si>
    <t>270</t>
  </si>
  <si>
    <t>Studienfach Berufs- und Wirtschaftspädagogik</t>
  </si>
  <si>
    <t>Studienfach Berufspädagogik</t>
  </si>
  <si>
    <t>271</t>
  </si>
  <si>
    <t>Studienfach Deutsch als Fremdsprache oder als Zweitsprache</t>
  </si>
  <si>
    <t>Studienfach Deutsch für Ausländer</t>
  </si>
  <si>
    <t>01</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</si>
  <si>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</si>
  <si>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</si>
  <si>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</si>
  <si>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</si>
  <si>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</si>
  <si>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</si>
  <si>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</si>
  <si>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</si>
  <si>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</si>
  <si>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</si>
  <si>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Abb. 1 Studierende in Bayern im Sommersemester 2016 nach Alter und Geschlecht</t>
  </si>
  <si>
    <t>Abb. 2 Ausländische Studierende an Hochschulen in Bayern im Sommersemester 2016</t>
  </si>
  <si>
    <t>1. Studierende an den Hochschulen in Bayern im Sommersemester 2016</t>
  </si>
  <si>
    <t>Hochschule für Philosophie München, Augustana-Hochschule Neuendettelsau (alle kirchlich).</t>
  </si>
  <si>
    <t>Übersicht 2. Studierende und Studienanfänger/-innen an den Hochschulen in Bayern im Sommer-</t>
  </si>
  <si>
    <t>nach den 10 häufigsten Nationalitäten</t>
  </si>
  <si>
    <t xml:space="preserve"> Sommersemester 2016 nach Fächergruppen und Hochschulen</t>
  </si>
  <si>
    <t xml:space="preserve"> Sommersemester 2016 nach Studienbereichen und Hochschularten</t>
  </si>
  <si>
    <t xml:space="preserve"> Sommersemester 2016 nach Studienfächern</t>
  </si>
  <si>
    <t>Fächergruppen und Hochschulen</t>
  </si>
  <si>
    <t>Lfd. Nr.</t>
  </si>
  <si>
    <t>Geisteswissenschaften</t>
  </si>
  <si>
    <t>–</t>
  </si>
  <si>
    <t>Agrar-, Forst- und Ernährungswissenschaften, Veterinärmedizin</t>
  </si>
  <si>
    <t>Universität München</t>
  </si>
  <si>
    <t>Geisteswissenschaften allgemein</t>
  </si>
  <si>
    <t>Islamische Studien</t>
  </si>
  <si>
    <t>Elektrotechnik und Informationstechnik</t>
  </si>
  <si>
    <t>Materialwissenschaft und Werkstofftechnik</t>
  </si>
  <si>
    <t>Theologische Hochschulen</t>
  </si>
  <si>
    <t>Fachhochschulen (ohne Verwaltungs-FH)</t>
  </si>
  <si>
    <t>Deutsch als Fremdsprache oder als Zweitsprache</t>
  </si>
  <si>
    <t>Berufs- und Wirtschaftspädagogik</t>
  </si>
  <si>
    <t>Pädagogik der frühen Kindheit</t>
  </si>
  <si>
    <t>Kommunikations- und Informationstechnik</t>
  </si>
  <si>
    <t>Werkstofftechnik</t>
  </si>
  <si>
    <t>Bamberg</t>
  </si>
  <si>
    <t>Bayreuth</t>
  </si>
  <si>
    <t>Passau</t>
  </si>
  <si>
    <t>Künste München</t>
  </si>
  <si>
    <t>Standort München</t>
  </si>
  <si>
    <r>
      <rPr>
        <sz val="9"/>
        <rFont val="Arial"/>
        <family val="2"/>
      </rPr>
      <t xml:space="preserve">Noch: </t>
    </r>
    <r>
      <rPr>
        <b/>
        <sz val="9"/>
        <rFont val="Arial"/>
        <family val="2"/>
      </rPr>
      <t>Tabelle 3.1 Deutsche und ausländische Studierende</t>
    </r>
  </si>
  <si>
    <t>im Sommersemester 2016 nach</t>
  </si>
  <si>
    <r>
      <rPr>
        <sz val="9"/>
        <rFont val="Arial"/>
        <family val="2"/>
      </rPr>
      <t xml:space="preserve">Noch: </t>
    </r>
    <r>
      <rPr>
        <b/>
        <sz val="9"/>
        <rFont val="Arial"/>
        <family val="2"/>
      </rPr>
      <t>Tabelle 3.2 Deutsche und ausländische Studierende</t>
    </r>
  </si>
  <si>
    <t>Noch: Universitäten</t>
  </si>
  <si>
    <t>Noch: Fachhochschulen (ohne Verwaltungs-FH)</t>
  </si>
  <si>
    <t>im Sommersemester 2016</t>
  </si>
  <si>
    <t>Interdisziplin. Studien (Schwerpunkt Rechts-, Wirtschafts- und Sozial-</t>
  </si>
  <si>
    <t xml:space="preserve">   wissenschaften)</t>
  </si>
  <si>
    <r>
      <t xml:space="preserve">    1)</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 xml:space="preserve">2) </t>
    </r>
    <r>
      <rPr>
        <sz val="8"/>
        <rFont val="Arial"/>
        <family val="2"/>
      </rPr>
      <t>In-klusive sonstigen Abschlüssen an Fachhochschulen.</t>
    </r>
  </si>
  <si>
    <r>
      <t xml:space="preserve">   1)</t>
    </r>
    <r>
      <rPr>
        <sz val="8"/>
        <rFont val="Arial"/>
        <family val="2"/>
      </rPr>
      <t xml:space="preserve"> Durch die Änderung der Lehramtsprüfungsordnung  zum 01.10.2013 wurde das LA Hauptschulen in LA Mittelschulen umbenannt. - </t>
    </r>
    <r>
      <rPr>
        <vertAlign val="superscript"/>
        <sz val="8"/>
        <rFont val="Arial"/>
        <family val="2"/>
      </rPr>
      <t>2)</t>
    </r>
    <r>
      <rPr>
        <sz val="8"/>
        <rFont val="Arial"/>
        <family val="2"/>
      </rPr>
      <t xml:space="preserve"> Ein-schließlich Master Wirtschaftspädagogik (früher Diplomhandelslehrer).  - </t>
    </r>
    <r>
      <rPr>
        <vertAlign val="superscript"/>
        <sz val="8"/>
        <rFont val="Arial"/>
        <family val="2"/>
      </rPr>
      <t>3)</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</si>
  <si>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t>semester 2016 nach Fächergruppen bzw. Lehramtsarten</t>
  </si>
  <si>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</si>
  <si>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r>
      <t>darunter für ein Lehramt</t>
    </r>
    <r>
      <rPr>
        <vertAlign val="superscript"/>
        <sz val="8"/>
        <rFont val="Arial"/>
        <family val="2"/>
      </rPr>
      <t>1)</t>
    </r>
    <r>
      <rPr>
        <sz val="8"/>
        <rFont val="Arial"/>
        <family val="2"/>
      </rPr>
      <t xml:space="preserve"> ........................................</t>
    </r>
  </si>
  <si>
    <t xml:space="preserve">darunter Informatik </t>
  </si>
  <si>
    <t xml:space="preserve">Informatik </t>
  </si>
  <si>
    <r>
      <t>Lehramt Master</t>
    </r>
    <r>
      <rPr>
        <vertAlign val="superscript"/>
        <sz val="8"/>
        <rFont val="Arial"/>
        <family val="2"/>
      </rPr>
      <t>3)</t>
    </r>
    <r>
      <rPr>
        <sz val="8"/>
        <rFont val="Arial"/>
        <family val="2"/>
      </rPr>
      <t xml:space="preserve"> ………………………………………………………..</t>
    </r>
  </si>
  <si>
    <r>
      <t>lehramtsbezogene Studiengänge</t>
    </r>
    <r>
      <rPr>
        <vertAlign val="superscript"/>
        <sz val="8"/>
        <rFont val="Arial"/>
        <family val="2"/>
      </rPr>
      <t>3)</t>
    </r>
    <r>
      <rPr>
        <sz val="8"/>
        <rFont val="Arial"/>
        <family val="2"/>
      </rPr>
      <t xml:space="preserve"> ……………………………………</t>
    </r>
  </si>
  <si>
    <r>
      <t>Lehramt an beruflichen Schulen</t>
    </r>
    <r>
      <rPr>
        <vertAlign val="superscript"/>
        <sz val="8"/>
        <rFont val="Arial"/>
        <family val="2"/>
      </rPr>
      <t>2)</t>
    </r>
    <r>
      <rPr>
        <sz val="8"/>
        <rFont val="Arial"/>
        <family val="2"/>
      </rPr>
      <t xml:space="preserve"> …………………………………….</t>
    </r>
  </si>
  <si>
    <r>
      <t>Lehramt an Mittelschulen</t>
    </r>
    <r>
      <rPr>
        <vertAlign val="superscript"/>
        <sz val="8"/>
        <rFont val="Arial"/>
        <family val="2"/>
      </rPr>
      <t>1)</t>
    </r>
    <r>
      <rPr>
        <sz val="8"/>
        <rFont val="Arial"/>
        <family val="2"/>
      </rPr>
      <t xml:space="preserve"> …………………………………………….</t>
    </r>
  </si>
  <si>
    <r>
      <t>Lehramt Bachelor</t>
    </r>
    <r>
      <rPr>
        <vertAlign val="superscript"/>
        <sz val="8"/>
        <rFont val="Arial"/>
        <family val="2"/>
      </rPr>
      <t xml:space="preserve">3) </t>
    </r>
    <r>
      <rPr>
        <sz val="8"/>
        <rFont val="Arial"/>
        <family val="2"/>
      </rPr>
      <t>……………………………………………………..</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</si>
</sst>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numFmt numFmtId="173" formatCode="#\ ##0"/>
    <numFmt numFmtId="174" formatCode="@\ *."/>
    <numFmt numFmtId="175" formatCode="##\ ##"/>
    <numFmt numFmtId="176" formatCode="##\ ##\ #"/>
    <numFmt numFmtId="177" formatCode="##\ ##\ ##"/>
    <numFmt numFmtId="178" formatCode="##\ ##\ ##\ ###"/>
    <numFmt numFmtId="179" formatCode="#\ ##0\ ;\–\ ;\–\ ;"/>
  </numFmts>
  <fonts count="79">
    <font>
      <sz val="10"/>
      <name val="MS Sans Serif"/>
      <family val="0"/>
    </font>
    <font>
      <sz val="11"/>
      <color indexed="8"/>
      <name val="Calibri"/>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10"/>
      <name val="Arial"/>
      <family val="2"/>
    </font>
    <font>
      <sz val="10"/>
      <color indexed="10"/>
      <name val="Arial"/>
      <family val="2"/>
    </font>
    <font>
      <sz val="11"/>
      <color indexed="8"/>
      <name val="Arial"/>
      <family val="2"/>
    </font>
    <font>
      <b/>
      <i/>
      <sz val="10"/>
      <name val="Arial"/>
      <family val="2"/>
    </font>
    <font>
      <sz val="7.5"/>
      <name val="Arial"/>
      <family val="2"/>
    </font>
    <font>
      <sz val="8"/>
      <name val="Jahrbuch"/>
      <family val="2"/>
    </font>
    <font>
      <b/>
      <sz val="9"/>
      <color indexed="8"/>
      <name val="Arial"/>
      <family val="2"/>
    </font>
    <font>
      <b/>
      <sz val="11"/>
      <color indexed="8"/>
      <name val="Arial"/>
      <family val="2"/>
    </font>
    <font>
      <sz val="9"/>
      <color indexed="8"/>
      <name val="Arial"/>
      <family val="2"/>
    </font>
    <font>
      <sz val="11"/>
      <name val="Arial"/>
      <family val="2"/>
    </font>
    <font>
      <sz val="7"/>
      <color indexed="10"/>
      <name val="Arial"/>
      <family val="2"/>
    </font>
    <font>
      <sz val="10"/>
      <color indexed="8"/>
      <name val="Arial"/>
      <family val="2"/>
    </font>
    <font>
      <sz val="8"/>
      <color indexed="8"/>
      <name val="Arial"/>
      <family val="2"/>
    </font>
    <font>
      <sz val="8"/>
      <name val="Times New Roman"/>
      <family val="1"/>
    </font>
    <font>
      <b/>
      <sz val="8"/>
      <color indexed="8"/>
      <name val="MS Sans Serif"/>
      <family val="2"/>
    </font>
    <font>
      <sz val="10"/>
      <color indexed="8"/>
      <name val="MS Sans Serif"/>
      <family val="2"/>
    </font>
    <font>
      <b/>
      <sz val="8"/>
      <color indexed="8"/>
      <name val="Arial"/>
      <family val="2"/>
    </font>
    <font>
      <sz val="10"/>
      <color indexed="8"/>
      <name val="Jahrbuch"/>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000000"/>
      <name val="Arial"/>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FF0000"/>
      <name val="Arial"/>
      <family val="2"/>
    </font>
    <font>
      <sz val="10"/>
      <color rgb="FFFF0000"/>
      <name val="Arial"/>
      <family val="2"/>
    </font>
    <font>
      <b/>
      <sz val="11"/>
      <color theme="1"/>
      <name val="Arial"/>
      <family val="2"/>
    </font>
    <font>
      <sz val="7"/>
      <color rgb="FFFF0000"/>
      <name val="Arial"/>
      <family val="2"/>
    </font>
    <font>
      <sz val="10"/>
      <color theme="1"/>
      <name val="Arial"/>
      <family val="2"/>
    </font>
    <font>
      <sz val="8"/>
      <color theme="1"/>
      <name val="Arial"/>
      <family val="2"/>
    </font>
    <font>
      <b/>
      <sz val="8"/>
      <color theme="1"/>
      <name val="Arial"/>
      <family val="2"/>
    </font>
    <font>
      <sz val="8"/>
      <color rgb="FF010000"/>
      <name val="Arial"/>
      <family val="2"/>
    </font>
    <font>
      <b/>
      <sz val="8"/>
      <color rgb="FF010000"/>
      <name val="Arial"/>
      <family val="2"/>
    </font>
    <font>
      <b/>
      <sz val="9"/>
      <color rgb="FF000000"/>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top style="thin"/>
      <bottom style="thin"/>
    </border>
    <border>
      <left/>
      <right style="thin"/>
      <top style="thin"/>
      <bottom style="thin"/>
    </border>
    <border>
      <left/>
      <right/>
      <top/>
      <bottom style="thin"/>
    </border>
    <border>
      <left/>
      <right style="thin"/>
      <top/>
      <bottom style="thin"/>
    </border>
    <border>
      <left style="thin"/>
      <right/>
      <top style="thin"/>
      <bottom style="thin"/>
    </border>
    <border>
      <left style="thin"/>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4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175" fontId="44" fillId="0" borderId="1">
      <alignment horizontal="left"/>
      <protection/>
    </xf>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176" fontId="44" fillId="0" borderId="1">
      <alignment horizontal="left"/>
      <protection/>
    </xf>
    <xf numFmtId="177" fontId="44" fillId="0" borderId="1">
      <alignment horizontal="left"/>
      <protection/>
    </xf>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178" fontId="44" fillId="0" borderId="1">
      <alignment horizontal="left"/>
      <protection/>
    </xf>
    <xf numFmtId="0" fontId="50" fillId="20"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26" borderId="2" applyNumberFormat="0" applyAlignment="0" applyProtection="0"/>
    <xf numFmtId="0" fontId="51" fillId="26" borderId="2" applyNumberFormat="0" applyAlignment="0" applyProtection="0"/>
    <xf numFmtId="0" fontId="52" fillId="26" borderId="3" applyNumberFormat="0" applyAlignment="0" applyProtection="0"/>
    <xf numFmtId="0" fontId="52" fillId="26" borderId="3" applyNumberFormat="0" applyAlignment="0" applyProtection="0"/>
    <xf numFmtId="0" fontId="7" fillId="0" borderId="1">
      <alignment/>
      <protection/>
    </xf>
    <xf numFmtId="41" fontId="0" fillId="0" borderId="0" applyFont="0" applyFill="0" applyBorder="0" applyAlignment="0" applyProtection="0"/>
    <xf numFmtId="0" fontId="53" fillId="27" borderId="3" applyNumberFormat="0" applyAlignment="0" applyProtection="0"/>
    <xf numFmtId="0" fontId="53" fillId="27" borderId="3" applyNumberFormat="0" applyAlignment="0" applyProtection="0"/>
    <xf numFmtId="0" fontId="54" fillId="0" borderId="4"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5" fillId="28" borderId="0">
      <alignment horizontal="right" vertical="top" textRotation="90" wrapText="1"/>
      <protection/>
    </xf>
    <xf numFmtId="0" fontId="56" fillId="29" borderId="0" applyNumberFormat="0" applyBorder="0" applyAlignment="0" applyProtection="0"/>
    <xf numFmtId="0" fontId="56" fillId="29" borderId="0" applyNumberFormat="0" applyBorder="0" applyAlignment="0" applyProtection="0"/>
    <xf numFmtId="43" fontId="0" fillId="0" borderId="0" applyFont="0" applyFill="0" applyBorder="0" applyAlignment="0" applyProtection="0"/>
    <xf numFmtId="0" fontId="7" fillId="30" borderId="5">
      <alignment horizontal="center" wrapText="1"/>
      <protection/>
    </xf>
    <xf numFmtId="0" fontId="57" fillId="31" borderId="0" applyNumberFormat="0" applyBorder="0" applyAlignment="0" applyProtection="0"/>
    <xf numFmtId="0" fontId="57" fillId="31" borderId="0" applyNumberFormat="0" applyBorder="0" applyAlignment="0" applyProtection="0"/>
    <xf numFmtId="0" fontId="46" fillId="0" borderId="0">
      <alignment/>
      <protection/>
    </xf>
    <xf numFmtId="0" fontId="0"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0" fontId="49" fillId="32" borderId="6" applyNumberFormat="0" applyFont="0" applyAlignment="0" applyProtection="0"/>
    <xf numFmtId="9" fontId="0" fillId="0" borderId="0" applyFont="0" applyFill="0" applyBorder="0" applyAlignment="0" applyProtection="0"/>
    <xf numFmtId="0" fontId="7" fillId="30" borderId="1">
      <alignment/>
      <protection/>
    </xf>
    <xf numFmtId="0" fontId="58" fillId="33" borderId="0" applyNumberFormat="0" applyBorder="0" applyAlignment="0" applyProtection="0"/>
    <xf numFmtId="0" fontId="58" fillId="33"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59"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9" fillId="0" borderId="0">
      <alignment/>
      <protection/>
    </xf>
    <xf numFmtId="0" fontId="49" fillId="0" borderId="0">
      <alignment/>
      <protection/>
    </xf>
    <xf numFmtId="0" fontId="2"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6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6" fillId="30" borderId="0">
      <alignment/>
      <protection/>
    </xf>
    <xf numFmtId="0" fontId="61" fillId="0" borderId="0" applyNumberFormat="0" applyFill="0" applyBorder="0" applyAlignment="0" applyProtection="0"/>
    <xf numFmtId="0" fontId="62" fillId="0" borderId="7"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10" applyNumberFormat="0" applyFill="0" applyAlignment="0" applyProtection="0"/>
    <xf numFmtId="0" fontId="65"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34" borderId="11" applyNumberFormat="0" applyAlignment="0" applyProtection="0"/>
    <xf numFmtId="0" fontId="67" fillId="34" borderId="11" applyNumberFormat="0" applyAlignment="0" applyProtection="0"/>
  </cellStyleXfs>
  <cellXfs count="350">
    <xf numFmtId="0" fontId="0" fillId="0" borderId="0" xfId="0" applyAlignment="1">
      <alignment/>
    </xf>
    <xf numFmtId="0" fontId="2" fillId="0" borderId="0" xfId="1411">
      <alignment/>
      <protection/>
    </xf>
    <xf numFmtId="0" fontId="13" fillId="0" borderId="0" xfId="1411" applyFont="1" applyAlignment="1">
      <alignment horizontal="left"/>
      <protection/>
    </xf>
    <xf numFmtId="0" fontId="10" fillId="0" borderId="0" xfId="1411" applyFont="1" applyAlignment="1">
      <alignment horizontal="center"/>
      <protection/>
    </xf>
    <xf numFmtId="0" fontId="2" fillId="0" borderId="0" xfId="1411" applyAlignment="1">
      <alignment horizontal="right"/>
      <protection/>
    </xf>
    <xf numFmtId="0" fontId="2" fillId="0" borderId="0" xfId="1411" applyFont="1" applyAlignment="1">
      <alignment horizontal="justify"/>
      <protection/>
    </xf>
    <xf numFmtId="0" fontId="10" fillId="0" borderId="0" xfId="1411" applyFont="1" applyAlignment="1">
      <alignment horizontal="justify"/>
      <protection/>
    </xf>
    <xf numFmtId="0" fontId="10" fillId="0" borderId="0" xfId="1411" applyFont="1" applyAlignment="1">
      <alignment horizontal="right"/>
      <protection/>
    </xf>
    <xf numFmtId="169" fontId="10" fillId="0" borderId="0" xfId="1411" applyNumberFormat="1" applyFont="1" applyAlignment="1">
      <alignment horizontal="justify"/>
      <protection/>
    </xf>
    <xf numFmtId="0" fontId="2" fillId="0" borderId="0" xfId="1411" applyFont="1" applyAlignment="1">
      <alignment horizontal="right"/>
      <protection/>
    </xf>
    <xf numFmtId="169" fontId="2" fillId="0" borderId="0" xfId="1411" applyNumberFormat="1" applyFont="1" applyAlignment="1">
      <alignment horizontal="justify"/>
      <protection/>
    </xf>
    <xf numFmtId="0" fontId="2" fillId="0" borderId="0" xfId="1411" applyFont="1" applyAlignment="1">
      <alignment horizontal="justify" wrapText="1"/>
      <protection/>
    </xf>
    <xf numFmtId="169" fontId="2" fillId="0" borderId="0" xfId="1411" applyNumberFormat="1" applyFont="1" applyAlignment="1" quotePrefix="1">
      <alignment horizontal="left" indent="4"/>
      <protection/>
    </xf>
    <xf numFmtId="169" fontId="2" fillId="0" borderId="0" xfId="1411" applyNumberFormat="1" applyFont="1" applyAlignment="1">
      <alignment horizontal="left" indent="7"/>
      <protection/>
    </xf>
    <xf numFmtId="0" fontId="2" fillId="0" borderId="0" xfId="1411" applyFont="1">
      <alignment/>
      <protection/>
    </xf>
    <xf numFmtId="0" fontId="7" fillId="0" borderId="0" xfId="1472" applyFont="1" applyFill="1" applyAlignment="1" applyProtection="1">
      <alignment horizontal="left" vertical="center"/>
      <protection/>
    </xf>
    <xf numFmtId="0" fontId="4" fillId="0" borderId="0" xfId="1400" applyFont="1" applyBorder="1" applyAlignment="1">
      <alignment horizontal="center" vertical="top"/>
      <protection/>
    </xf>
    <xf numFmtId="0" fontId="4" fillId="0" borderId="0" xfId="1400" applyFont="1">
      <alignment/>
      <protection/>
    </xf>
    <xf numFmtId="0" fontId="4" fillId="0" borderId="0" xfId="1400" applyFont="1" applyBorder="1">
      <alignment/>
      <protection/>
    </xf>
    <xf numFmtId="0" fontId="6" fillId="0" borderId="0" xfId="1400" applyFont="1">
      <alignment/>
      <protection/>
    </xf>
    <xf numFmtId="170" fontId="12" fillId="0" borderId="0" xfId="1400" applyNumberFormat="1" applyFont="1" applyFill="1" applyBorder="1" applyAlignment="1" applyProtection="1">
      <alignment horizontal="right" indent="1"/>
      <protection locked="0"/>
    </xf>
    <xf numFmtId="171" fontId="12" fillId="0" borderId="0" xfId="1400" applyNumberFormat="1" applyFont="1" applyFill="1" applyBorder="1" applyAlignment="1" applyProtection="1">
      <alignment horizontal="right" indent="1"/>
      <protection locked="0"/>
    </xf>
    <xf numFmtId="164" fontId="7" fillId="0" borderId="0" xfId="1400" applyNumberFormat="1" applyFont="1" applyFill="1" applyBorder="1">
      <alignment/>
      <protection/>
    </xf>
    <xf numFmtId="0" fontId="7" fillId="0" borderId="0" xfId="1400" applyFont="1" applyBorder="1">
      <alignment/>
      <protection/>
    </xf>
    <xf numFmtId="167" fontId="11" fillId="0" borderId="0" xfId="1400" applyNumberFormat="1" applyFont="1" applyFill="1" applyBorder="1" applyAlignment="1" applyProtection="1">
      <alignment horizontal="right" indent="1"/>
      <protection locked="0"/>
    </xf>
    <xf numFmtId="171" fontId="11" fillId="0" borderId="0" xfId="1400" applyNumberFormat="1" applyFont="1" applyFill="1" applyBorder="1" applyAlignment="1" applyProtection="1">
      <alignment horizontal="right" indent="1"/>
      <protection locked="0"/>
    </xf>
    <xf numFmtId="0" fontId="6" fillId="0" borderId="0" xfId="1400" applyFont="1" applyAlignment="1">
      <alignment/>
      <protection/>
    </xf>
    <xf numFmtId="0" fontId="3" fillId="0" borderId="0" xfId="1400" applyFont="1" applyAlignment="1">
      <alignment/>
      <protection/>
    </xf>
    <xf numFmtId="0" fontId="7" fillId="0" borderId="12" xfId="1400" applyFont="1" applyBorder="1">
      <alignment/>
      <protection/>
    </xf>
    <xf numFmtId="0" fontId="4" fillId="0" borderId="0" xfId="1400" applyFont="1" applyFill="1">
      <alignment/>
      <protection/>
    </xf>
    <xf numFmtId="0" fontId="7" fillId="0" borderId="12" xfId="1400" applyFont="1" applyFill="1" applyBorder="1">
      <alignment/>
      <protection/>
    </xf>
    <xf numFmtId="170" fontId="7" fillId="0" borderId="0" xfId="1400" applyNumberFormat="1" applyFont="1" applyFill="1">
      <alignment/>
      <protection/>
    </xf>
    <xf numFmtId="165" fontId="7" fillId="0" borderId="0" xfId="1400" applyNumberFormat="1" applyFont="1" applyBorder="1" applyAlignment="1">
      <alignment horizontal="left"/>
      <protection/>
    </xf>
    <xf numFmtId="165" fontId="7" fillId="0" borderId="0" xfId="1400" applyNumberFormat="1" applyFont="1" applyFill="1" applyBorder="1" applyAlignment="1">
      <alignment horizontal="left"/>
      <protection/>
    </xf>
    <xf numFmtId="0" fontId="7" fillId="0" borderId="0" xfId="1400" applyFont="1" applyBorder="1" applyAlignment="1">
      <alignment horizontal="left"/>
      <protection/>
    </xf>
    <xf numFmtId="0" fontId="7" fillId="0" borderId="0" xfId="1400" applyFont="1" applyFill="1" applyBorder="1" applyAlignment="1">
      <alignment horizontal="left"/>
      <protection/>
    </xf>
    <xf numFmtId="0" fontId="68" fillId="0" borderId="0" xfId="1400" applyFont="1">
      <alignment/>
      <protection/>
    </xf>
    <xf numFmtId="0" fontId="68" fillId="0" borderId="0" xfId="1400" applyFont="1" applyFill="1">
      <alignment/>
      <protection/>
    </xf>
    <xf numFmtId="0" fontId="7" fillId="0" borderId="0" xfId="1400" applyFont="1" applyFill="1" applyAlignment="1">
      <alignment horizontal="centerContinuous" vertical="center"/>
      <protection/>
    </xf>
    <xf numFmtId="0" fontId="7" fillId="0" borderId="12" xfId="1400" applyFont="1" applyFill="1" applyBorder="1" applyAlignment="1">
      <alignment horizontal="centerContinuous" vertical="center"/>
      <protection/>
    </xf>
    <xf numFmtId="0" fontId="7" fillId="0" borderId="0" xfId="1400" applyFont="1" applyFill="1" applyBorder="1" applyAlignment="1">
      <alignment horizontal="centerContinuous" vertical="center"/>
      <protection/>
    </xf>
    <xf numFmtId="168" fontId="7" fillId="0" borderId="0" xfId="1400" applyNumberFormat="1" applyFont="1" applyFill="1" applyAlignment="1">
      <alignment/>
      <protection/>
    </xf>
    <xf numFmtId="168" fontId="7" fillId="0" borderId="0" xfId="1400" applyNumberFormat="1" applyFont="1" applyFill="1" applyBorder="1" applyAlignment="1">
      <alignment/>
      <protection/>
    </xf>
    <xf numFmtId="0" fontId="7" fillId="0" borderId="0" xfId="1400" applyNumberFormat="1" applyFont="1" applyFill="1" applyAlignment="1">
      <alignment/>
      <protection/>
    </xf>
    <xf numFmtId="0" fontId="6" fillId="0" borderId="0" xfId="1400" applyFont="1" applyFill="1" applyAlignment="1">
      <alignment horizontal="right"/>
      <protection/>
    </xf>
    <xf numFmtId="0" fontId="7" fillId="0" borderId="0" xfId="1400" applyFont="1" applyFill="1" applyAlignment="1">
      <alignment horizontal="centerContinuous"/>
      <protection/>
    </xf>
    <xf numFmtId="0" fontId="7" fillId="0" borderId="0" xfId="1400" applyFont="1" applyFill="1" applyAlignment="1">
      <alignment/>
      <protection/>
    </xf>
    <xf numFmtId="0" fontId="7" fillId="0" borderId="0" xfId="1400" applyFont="1" applyFill="1" applyAlignment="1">
      <alignment horizontal="center"/>
      <protection/>
    </xf>
    <xf numFmtId="0" fontId="6" fillId="0" borderId="0" xfId="1400" applyFont="1" applyFill="1">
      <alignment/>
      <protection/>
    </xf>
    <xf numFmtId="0" fontId="7" fillId="0" borderId="0" xfId="1472" applyFont="1" applyFill="1" applyAlignment="1" applyProtection="1">
      <alignment/>
      <protection/>
    </xf>
    <xf numFmtId="0" fontId="69" fillId="0" borderId="0" xfId="1411" applyFont="1" applyAlignment="1">
      <alignment horizontal="justify"/>
      <protection/>
    </xf>
    <xf numFmtId="169" fontId="69" fillId="0" borderId="0" xfId="1411" applyNumberFormat="1" applyFont="1" applyAlignment="1">
      <alignment horizontal="justify"/>
      <protection/>
    </xf>
    <xf numFmtId="0" fontId="69" fillId="0" borderId="0" xfId="1411" applyFont="1" applyAlignment="1">
      <alignment horizontal="justify" wrapText="1"/>
      <protection/>
    </xf>
    <xf numFmtId="169" fontId="2" fillId="0" borderId="0" xfId="1411" applyNumberFormat="1" applyFont="1" applyAlignment="1">
      <alignment horizontal="left" indent="1"/>
      <protection/>
    </xf>
    <xf numFmtId="169" fontId="2" fillId="0" borderId="0" xfId="1411" applyNumberFormat="1" applyFont="1" applyAlignment="1">
      <alignment horizontal="left" indent="2"/>
      <protection/>
    </xf>
    <xf numFmtId="0" fontId="2" fillId="0" borderId="0" xfId="1396" applyFont="1" applyProtection="1">
      <alignment/>
      <protection locked="0"/>
    </xf>
    <xf numFmtId="0" fontId="4" fillId="0" borderId="0" xfId="1396" applyFont="1" applyProtection="1">
      <alignment/>
      <protection locked="0"/>
    </xf>
    <xf numFmtId="0" fontId="7" fillId="0" borderId="0" xfId="1396" applyFont="1" applyFill="1" applyProtection="1">
      <alignment/>
      <protection locked="0"/>
    </xf>
    <xf numFmtId="0" fontId="2" fillId="0" borderId="0" xfId="1396" applyFont="1" applyFill="1" applyProtection="1">
      <alignment/>
      <protection locked="0"/>
    </xf>
    <xf numFmtId="0" fontId="2" fillId="0" borderId="0" xfId="1396" applyFont="1" applyFill="1" applyBorder="1" applyProtection="1">
      <alignment/>
      <protection locked="0"/>
    </xf>
    <xf numFmtId="165" fontId="7" fillId="0" borderId="12" xfId="1396" applyNumberFormat="1" applyFont="1" applyFill="1" applyBorder="1" applyAlignment="1" applyProtection="1">
      <alignment horizontal="right"/>
      <protection locked="0"/>
    </xf>
    <xf numFmtId="165" fontId="7" fillId="0" borderId="0" xfId="1396" applyNumberFormat="1" applyFont="1" applyFill="1" applyBorder="1" applyAlignment="1" applyProtection="1">
      <alignment horizontal="right"/>
      <protection locked="0"/>
    </xf>
    <xf numFmtId="0" fontId="6" fillId="0" borderId="0" xfId="1396" applyFont="1" applyFill="1" applyProtection="1">
      <alignment/>
      <protection locked="0"/>
    </xf>
    <xf numFmtId="3" fontId="2" fillId="0" borderId="0" xfId="1396" applyNumberFormat="1" applyFont="1" applyFill="1" applyProtection="1">
      <alignment/>
      <protection locked="0"/>
    </xf>
    <xf numFmtId="172" fontId="7" fillId="0" borderId="0" xfId="1396" applyNumberFormat="1" applyFont="1" applyFill="1" applyAlignment="1" applyProtection="1">
      <alignment horizontal="center"/>
      <protection locked="0"/>
    </xf>
    <xf numFmtId="165" fontId="6" fillId="0" borderId="0" xfId="1396" applyNumberFormat="1" applyFont="1" applyFill="1" applyBorder="1" applyAlignment="1" applyProtection="1">
      <alignment horizontal="right"/>
      <protection locked="0"/>
    </xf>
    <xf numFmtId="0" fontId="7" fillId="0" borderId="0" xfId="1396" applyFont="1" applyFill="1" applyBorder="1" applyAlignment="1" applyProtection="1">
      <alignment horizontal="centerContinuous" vertical="center"/>
      <protection locked="0"/>
    </xf>
    <xf numFmtId="0" fontId="4" fillId="0" borderId="0" xfId="1473" applyFont="1" applyFill="1" applyAlignment="1" applyProtection="1">
      <alignment horizontal="left" vertical="center"/>
      <protection locked="0"/>
    </xf>
    <xf numFmtId="0" fontId="4" fillId="0" borderId="0" xfId="1396" applyFont="1" applyBorder="1" applyAlignment="1" applyProtection="1">
      <alignment horizontal="left"/>
      <protection locked="0"/>
    </xf>
    <xf numFmtId="165" fontId="7" fillId="0" borderId="12" xfId="1400" applyNumberFormat="1" applyFont="1" applyFill="1" applyBorder="1">
      <alignment/>
      <protection/>
    </xf>
    <xf numFmtId="165" fontId="7" fillId="0" borderId="0" xfId="1400" applyNumberFormat="1" applyFont="1" applyFill="1" applyBorder="1">
      <alignment/>
      <protection/>
    </xf>
    <xf numFmtId="170" fontId="11" fillId="0" borderId="0" xfId="1400" applyNumberFormat="1" applyFont="1" applyFill="1" applyBorder="1" applyAlignment="1" applyProtection="1">
      <alignment horizontal="right" indent="1"/>
      <protection locked="0"/>
    </xf>
    <xf numFmtId="0" fontId="7" fillId="0" borderId="1" xfId="1400" applyFont="1" applyFill="1" applyBorder="1" applyAlignment="1">
      <alignment horizontal="center" vertical="center"/>
      <protection/>
    </xf>
    <xf numFmtId="166" fontId="7" fillId="0" borderId="0" xfId="1400" applyNumberFormat="1" applyFont="1" applyFill="1" applyAlignment="1">
      <alignment/>
      <protection/>
    </xf>
    <xf numFmtId="0" fontId="7" fillId="0" borderId="0" xfId="1400" applyFont="1" applyFill="1">
      <alignment/>
      <protection/>
    </xf>
    <xf numFmtId="166" fontId="7" fillId="0" borderId="0" xfId="1400" applyNumberFormat="1" applyFont="1" applyAlignment="1">
      <alignment/>
      <protection/>
    </xf>
    <xf numFmtId="0" fontId="7" fillId="0" borderId="0" xfId="1400" applyFont="1">
      <alignment/>
      <protection/>
    </xf>
    <xf numFmtId="0" fontId="7" fillId="0" borderId="0" xfId="1400" applyNumberFormat="1" applyFont="1" applyAlignment="1">
      <alignment/>
      <protection/>
    </xf>
    <xf numFmtId="0" fontId="7" fillId="0" borderId="0" xfId="1400" applyFont="1" applyAlignment="1">
      <alignment/>
      <protection/>
    </xf>
    <xf numFmtId="0" fontId="8" fillId="0" borderId="0" xfId="1396" applyFont="1" applyProtection="1">
      <alignment/>
      <protection locked="0"/>
    </xf>
    <xf numFmtId="0" fontId="35" fillId="0" borderId="0" xfId="1396" applyFont="1" applyProtection="1">
      <alignment/>
      <protection locked="0"/>
    </xf>
    <xf numFmtId="0" fontId="7" fillId="0" borderId="0" xfId="1396" applyFont="1" applyAlignment="1" applyProtection="1">
      <alignment horizontal="centerContinuous"/>
      <protection locked="0"/>
    </xf>
    <xf numFmtId="0" fontId="7" fillId="0" borderId="0" xfId="1396" applyFont="1" applyProtection="1">
      <alignment/>
      <protection locked="0"/>
    </xf>
    <xf numFmtId="165" fontId="7" fillId="0" borderId="12" xfId="1396" applyNumberFormat="1" applyFont="1" applyBorder="1" applyProtection="1">
      <alignment/>
      <protection locked="0"/>
    </xf>
    <xf numFmtId="165" fontId="7" fillId="0" borderId="0" xfId="1396" applyNumberFormat="1" applyFont="1" applyBorder="1" applyProtection="1">
      <alignment/>
      <protection locked="0"/>
    </xf>
    <xf numFmtId="0" fontId="7" fillId="0" borderId="0" xfId="1396" applyFont="1" applyBorder="1" applyAlignment="1" applyProtection="1">
      <alignment horizontal="centerContinuous"/>
      <protection locked="0"/>
    </xf>
    <xf numFmtId="0" fontId="7" fillId="0" borderId="0" xfId="1396" applyFont="1" applyBorder="1" applyProtection="1">
      <alignment/>
      <protection locked="0"/>
    </xf>
    <xf numFmtId="0" fontId="2" fillId="0" borderId="0" xfId="1396" applyFont="1" applyBorder="1" applyProtection="1">
      <alignment/>
      <protection locked="0"/>
    </xf>
    <xf numFmtId="0" fontId="36" fillId="0" borderId="0" xfId="1396" applyFont="1" applyProtection="1">
      <alignment/>
      <protection locked="0"/>
    </xf>
    <xf numFmtId="0" fontId="7" fillId="0" borderId="0" xfId="1396" applyFont="1" applyFill="1" applyBorder="1" applyProtection="1">
      <alignment/>
      <protection locked="0"/>
    </xf>
    <xf numFmtId="165" fontId="7" fillId="0" borderId="0" xfId="1396" applyNumberFormat="1" applyFont="1" applyFill="1" applyBorder="1" applyProtection="1">
      <alignment/>
      <protection locked="0"/>
    </xf>
    <xf numFmtId="49" fontId="7" fillId="0" borderId="0" xfId="1396" applyNumberFormat="1" applyFont="1" applyFill="1" applyBorder="1" applyProtection="1">
      <alignment/>
      <protection locked="0"/>
    </xf>
    <xf numFmtId="0" fontId="10" fillId="0" borderId="0" xfId="1412" applyFont="1" applyAlignment="1">
      <alignment horizontal="justify"/>
      <protection/>
    </xf>
    <xf numFmtId="0" fontId="2" fillId="0" borderId="0" xfId="1412" applyFont="1" applyAlignment="1">
      <alignment horizontal="justify"/>
      <protection/>
    </xf>
    <xf numFmtId="0" fontId="2" fillId="0" borderId="0" xfId="1396" applyFont="1" applyAlignment="1" applyProtection="1">
      <alignment horizontal="justify"/>
      <protection locked="0"/>
    </xf>
    <xf numFmtId="0" fontId="40" fillId="0" borderId="0" xfId="1453" applyFont="1">
      <alignment/>
      <protection/>
    </xf>
    <xf numFmtId="0" fontId="2" fillId="0" borderId="0" xfId="1412" applyFont="1">
      <alignment/>
      <protection/>
    </xf>
    <xf numFmtId="0" fontId="60" fillId="0" borderId="0" xfId="1453">
      <alignment/>
      <protection/>
    </xf>
    <xf numFmtId="0" fontId="70" fillId="0" borderId="0" xfId="1453" applyFont="1">
      <alignment/>
      <protection/>
    </xf>
    <xf numFmtId="0" fontId="7" fillId="0" borderId="0" xfId="1400" applyFont="1" applyFill="1" applyBorder="1">
      <alignment/>
      <protection/>
    </xf>
    <xf numFmtId="0" fontId="71" fillId="0" borderId="0" xfId="1400" applyFont="1">
      <alignment/>
      <protection/>
    </xf>
    <xf numFmtId="0" fontId="7" fillId="0" borderId="0" xfId="1400" applyFont="1" applyFill="1" applyBorder="1" applyAlignment="1">
      <alignment/>
      <protection/>
    </xf>
    <xf numFmtId="0" fontId="10" fillId="0" borderId="0" xfId="1396" applyFont="1" applyFill="1" applyProtection="1">
      <alignment/>
      <protection locked="0"/>
    </xf>
    <xf numFmtId="0" fontId="10" fillId="0" borderId="0" xfId="1412" applyFont="1" applyAlignment="1">
      <alignment horizontal="left"/>
      <protection/>
    </xf>
    <xf numFmtId="0" fontId="10" fillId="0" borderId="0" xfId="1412" applyFont="1" applyAlignment="1">
      <alignment horizontal="left"/>
      <protection/>
    </xf>
    <xf numFmtId="0" fontId="4" fillId="0" borderId="0" xfId="1400" applyFont="1" applyFill="1" applyBorder="1">
      <alignment/>
      <protection/>
    </xf>
    <xf numFmtId="0" fontId="72" fillId="0" borderId="0" xfId="1392" applyFont="1">
      <alignment/>
      <protection/>
    </xf>
    <xf numFmtId="0" fontId="72" fillId="35" borderId="0" xfId="1392" applyFont="1" applyFill="1">
      <alignment/>
      <protection/>
    </xf>
    <xf numFmtId="49" fontId="7" fillId="0" borderId="0" xfId="1392" applyNumberFormat="1" applyFont="1" applyAlignment="1">
      <alignment horizontal="center" vertical="center"/>
      <protection/>
    </xf>
    <xf numFmtId="49" fontId="7" fillId="0" borderId="13" xfId="1392" applyNumberFormat="1" applyFont="1" applyBorder="1" applyAlignment="1">
      <alignment horizontal="center" vertical="center"/>
      <protection/>
    </xf>
    <xf numFmtId="49" fontId="7" fillId="0" borderId="14" xfId="1392" applyNumberFormat="1" applyFont="1" applyBorder="1" applyAlignment="1">
      <alignment horizontal="center" vertical="center" wrapText="1"/>
      <protection/>
    </xf>
    <xf numFmtId="49" fontId="7" fillId="0" borderId="15" xfId="1392" applyNumberFormat="1" applyFont="1" applyBorder="1" applyAlignment="1">
      <alignment horizontal="center" vertical="center" wrapText="1"/>
      <protection/>
    </xf>
    <xf numFmtId="49" fontId="7" fillId="0" borderId="0" xfId="1392" applyNumberFormat="1" applyFont="1" applyAlignment="1">
      <alignment horizontal="center" vertical="center" wrapText="1"/>
      <protection/>
    </xf>
    <xf numFmtId="0" fontId="73" fillId="0" borderId="0" xfId="1392" applyFont="1" applyAlignment="1">
      <alignment vertical="center" wrapText="1"/>
      <protection/>
    </xf>
    <xf numFmtId="0" fontId="7" fillId="0" borderId="14" xfId="1392" applyFont="1" applyBorder="1" applyAlignment="1">
      <alignment horizontal="center" vertical="center" wrapText="1"/>
      <protection/>
    </xf>
    <xf numFmtId="49" fontId="7" fillId="0" borderId="15" xfId="1392" applyNumberFormat="1" applyFont="1" applyBorder="1" applyAlignment="1">
      <alignment horizontal="center" vertical="center"/>
      <protection/>
    </xf>
    <xf numFmtId="49" fontId="7" fillId="0" borderId="16" xfId="1392" applyNumberFormat="1" applyFont="1" applyBorder="1" applyAlignment="1">
      <alignment horizontal="center" vertical="center" wrapText="1"/>
      <protection/>
    </xf>
    <xf numFmtId="49" fontId="7" fillId="0" borderId="17" xfId="1392" applyNumberFormat="1" applyFont="1" applyBorder="1" applyAlignment="1">
      <alignment horizontal="center" vertical="center"/>
      <protection/>
    </xf>
    <xf numFmtId="0" fontId="7" fillId="0" borderId="0" xfId="1392" applyFont="1">
      <alignment/>
      <protection/>
    </xf>
    <xf numFmtId="0" fontId="7" fillId="0" borderId="13" xfId="1392" applyFont="1" applyBorder="1" applyAlignment="1">
      <alignment vertical="center" wrapText="1"/>
      <protection/>
    </xf>
    <xf numFmtId="49" fontId="7" fillId="0" borderId="14" xfId="1392" applyNumberFormat="1" applyFont="1" applyBorder="1" applyAlignment="1">
      <alignment horizontal="center" vertical="center"/>
      <protection/>
    </xf>
    <xf numFmtId="0" fontId="7" fillId="0" borderId="15" xfId="1392" applyFont="1" applyBorder="1" applyAlignment="1">
      <alignment vertical="center" wrapText="1"/>
      <protection/>
    </xf>
    <xf numFmtId="0" fontId="7" fillId="0" borderId="0" xfId="1392" applyFont="1" applyAlignment="1">
      <alignment vertical="center" wrapText="1"/>
      <protection/>
    </xf>
    <xf numFmtId="0" fontId="7" fillId="0" borderId="0" xfId="1392" applyFont="1" applyAlignment="1">
      <alignment horizontal="center" vertical="center"/>
      <protection/>
    </xf>
    <xf numFmtId="0" fontId="7" fillId="0" borderId="13" xfId="1392" applyFont="1" applyBorder="1" applyAlignment="1">
      <alignment horizontal="center" vertical="center"/>
      <protection/>
    </xf>
    <xf numFmtId="0" fontId="2" fillId="0" borderId="0" xfId="1392" applyFont="1">
      <alignment/>
      <protection/>
    </xf>
    <xf numFmtId="0" fontId="10" fillId="0" borderId="0" xfId="1392" applyFont="1">
      <alignment/>
      <protection/>
    </xf>
    <xf numFmtId="0" fontId="7" fillId="0" borderId="1" xfId="1453" applyFont="1" applyBorder="1" applyAlignment="1">
      <alignment horizontal="center" vertical="center"/>
      <protection/>
    </xf>
    <xf numFmtId="0" fontId="7" fillId="0" borderId="18" xfId="1453" applyFont="1" applyBorder="1" applyAlignment="1">
      <alignment horizontal="center" vertical="center"/>
      <protection/>
    </xf>
    <xf numFmtId="0" fontId="7" fillId="0" borderId="15" xfId="1453" applyFont="1" applyBorder="1" applyAlignment="1">
      <alignment horizontal="center" vertical="center"/>
      <protection/>
    </xf>
    <xf numFmtId="0" fontId="7" fillId="0" borderId="1" xfId="1453" applyFont="1" applyBorder="1" applyAlignment="1">
      <alignment horizontal="center" vertical="center"/>
      <protection/>
    </xf>
    <xf numFmtId="0" fontId="7" fillId="0" borderId="18" xfId="1453" applyFont="1" applyBorder="1" applyAlignment="1">
      <alignment horizontal="center" vertical="center"/>
      <protection/>
    </xf>
    <xf numFmtId="0" fontId="7" fillId="0" borderId="15" xfId="1453" applyFont="1" applyBorder="1" applyAlignment="1">
      <alignment horizontal="center" vertical="center"/>
      <protection/>
    </xf>
    <xf numFmtId="0" fontId="73" fillId="0" borderId="14" xfId="1453" applyFont="1" applyBorder="1" applyAlignment="1">
      <alignment horizontal="center" vertical="center" wrapText="1"/>
      <protection/>
    </xf>
    <xf numFmtId="0" fontId="74" fillId="0" borderId="0" xfId="1453" applyFont="1" applyBorder="1" applyAlignment="1">
      <alignment vertical="center"/>
      <protection/>
    </xf>
    <xf numFmtId="0" fontId="75" fillId="0" borderId="13" xfId="1396" applyFont="1" applyFill="1" applyBorder="1" applyAlignment="1">
      <alignment horizontal="left" vertical="center"/>
      <protection/>
    </xf>
    <xf numFmtId="0" fontId="75" fillId="0" borderId="0" xfId="1396" applyFont="1" applyFill="1" applyBorder="1" applyAlignment="1">
      <alignment horizontal="left" vertical="center"/>
      <protection/>
    </xf>
    <xf numFmtId="174" fontId="76" fillId="0" borderId="0" xfId="1396" applyNumberFormat="1" applyFont="1" applyFill="1" applyBorder="1" applyAlignment="1">
      <alignment horizontal="left" vertical="top"/>
      <protection/>
    </xf>
    <xf numFmtId="0" fontId="76" fillId="0" borderId="0" xfId="1396" applyFont="1" applyFill="1" applyBorder="1" applyAlignment="1">
      <alignment horizontal="left" vertical="top"/>
      <protection/>
    </xf>
    <xf numFmtId="173" fontId="6" fillId="0" borderId="12" xfId="1396" applyNumberFormat="1" applyFont="1" applyFill="1" applyBorder="1" applyAlignment="1">
      <alignment horizontal="right" vertical="center"/>
      <protection/>
    </xf>
    <xf numFmtId="173" fontId="6" fillId="0" borderId="0" xfId="1396" applyNumberFormat="1" applyFont="1" applyFill="1" applyBorder="1" applyAlignment="1">
      <alignment horizontal="right" vertical="center"/>
      <protection/>
    </xf>
    <xf numFmtId="0" fontId="74" fillId="0" borderId="12" xfId="1453" applyFont="1" applyBorder="1" applyAlignment="1">
      <alignment vertical="center"/>
      <protection/>
    </xf>
    <xf numFmtId="0" fontId="73" fillId="0" borderId="0" xfId="1453" applyFont="1" applyBorder="1" applyAlignment="1">
      <alignment vertical="center"/>
      <protection/>
    </xf>
    <xf numFmtId="174" fontId="75" fillId="0" borderId="0" xfId="1396" applyNumberFormat="1" applyFont="1" applyFill="1" applyBorder="1" applyAlignment="1">
      <alignment horizontal="left" vertical="top"/>
      <protection/>
    </xf>
    <xf numFmtId="0" fontId="75" fillId="0" borderId="0" xfId="1396" applyFont="1" applyFill="1" applyBorder="1" applyAlignment="1">
      <alignment horizontal="left" vertical="top"/>
      <protection/>
    </xf>
    <xf numFmtId="173" fontId="7" fillId="0" borderId="12" xfId="1396" applyNumberFormat="1" applyFont="1" applyFill="1" applyBorder="1" applyAlignment="1">
      <alignment horizontal="right" vertical="center"/>
      <protection/>
    </xf>
    <xf numFmtId="173" fontId="7" fillId="0" borderId="0" xfId="1396" applyNumberFormat="1" applyFont="1" applyFill="1" applyBorder="1" applyAlignment="1">
      <alignment horizontal="right" vertical="center"/>
      <protection/>
    </xf>
    <xf numFmtId="0" fontId="73" fillId="0" borderId="12" xfId="1453" applyFont="1" applyBorder="1" applyAlignment="1">
      <alignment vertical="center"/>
      <protection/>
    </xf>
    <xf numFmtId="0" fontId="73" fillId="0" borderId="13" xfId="1453" applyFont="1" applyBorder="1" applyAlignment="1">
      <alignment vertical="center"/>
      <protection/>
    </xf>
    <xf numFmtId="0" fontId="74" fillId="0" borderId="13" xfId="1453" applyFont="1" applyBorder="1" applyAlignment="1">
      <alignment vertical="center"/>
      <protection/>
    </xf>
    <xf numFmtId="174" fontId="76" fillId="0" borderId="0" xfId="1396" applyNumberFormat="1" applyFont="1" applyFill="1" applyBorder="1" applyAlignment="1">
      <alignment horizontal="left" vertical="center"/>
      <protection/>
    </xf>
    <xf numFmtId="174" fontId="75" fillId="0" borderId="0" xfId="1396" applyNumberFormat="1" applyFont="1" applyFill="1" applyBorder="1" applyAlignment="1">
      <alignment horizontal="left" vertical="center"/>
      <protection/>
    </xf>
    <xf numFmtId="179" fontId="6" fillId="0" borderId="12" xfId="1400" applyNumberFormat="1" applyFont="1" applyFill="1" applyBorder="1">
      <alignment/>
      <protection/>
    </xf>
    <xf numFmtId="179" fontId="7" fillId="0" borderId="12" xfId="1400" applyNumberFormat="1" applyFont="1" applyFill="1" applyBorder="1">
      <alignment/>
      <protection/>
    </xf>
    <xf numFmtId="0" fontId="60" fillId="0" borderId="0" xfId="1453" applyFont="1">
      <alignment/>
      <protection/>
    </xf>
    <xf numFmtId="0" fontId="2" fillId="0" borderId="0" xfId="1411" applyFont="1" applyFill="1" applyAlignment="1">
      <alignment horizontal="right"/>
      <protection/>
    </xf>
    <xf numFmtId="166" fontId="7" fillId="0" borderId="0" xfId="1400" applyNumberFormat="1" applyFont="1" applyAlignment="1">
      <alignment horizontal="left"/>
      <protection/>
    </xf>
    <xf numFmtId="0" fontId="7" fillId="0" borderId="0" xfId="1400" applyFont="1" applyAlignment="1">
      <alignment horizontal="left"/>
      <protection/>
    </xf>
    <xf numFmtId="0" fontId="5" fillId="0" borderId="0" xfId="1400" applyFont="1" applyBorder="1" applyAlignment="1">
      <alignment horizontal="center" vertical="center"/>
      <protection/>
    </xf>
    <xf numFmtId="0" fontId="7" fillId="0" borderId="0" xfId="1400" applyNumberFormat="1" applyFont="1" applyFill="1" applyAlignment="1">
      <alignment horizontal="left"/>
      <protection/>
    </xf>
    <xf numFmtId="0" fontId="7" fillId="0" borderId="0" xfId="1400" applyFont="1" applyFill="1" applyAlignment="1">
      <alignment horizontal="left"/>
      <protection/>
    </xf>
    <xf numFmtId="168" fontId="7" fillId="0" borderId="0" xfId="1400" applyNumberFormat="1" applyFont="1" applyFill="1" applyAlignment="1">
      <alignment horizontal="left"/>
      <protection/>
    </xf>
    <xf numFmtId="0" fontId="7" fillId="0" borderId="18" xfId="1400" applyFont="1" applyFill="1" applyBorder="1" applyAlignment="1">
      <alignment horizontal="center" vertical="center"/>
      <protection/>
    </xf>
    <xf numFmtId="0" fontId="7" fillId="0" borderId="19" xfId="1400" applyFont="1" applyFill="1" applyBorder="1" applyAlignment="1">
      <alignment horizontal="center" vertical="center"/>
      <protection/>
    </xf>
    <xf numFmtId="0" fontId="6" fillId="0" borderId="0" xfId="1396" applyFont="1" applyFill="1" applyAlignment="1" applyProtection="1">
      <alignment horizontal="right"/>
      <protection locked="0"/>
    </xf>
    <xf numFmtId="0" fontId="7" fillId="0" borderId="18" xfId="1396" applyFont="1" applyFill="1" applyBorder="1" applyAlignment="1" applyProtection="1">
      <alignment horizontal="center" vertical="center"/>
      <protection locked="0"/>
    </xf>
    <xf numFmtId="0" fontId="75" fillId="0" borderId="0" xfId="1396" applyNumberFormat="1" applyFont="1" applyFill="1" applyBorder="1" applyAlignment="1">
      <alignment horizontal="left" vertical="center"/>
      <protection/>
    </xf>
    <xf numFmtId="179" fontId="6" fillId="0" borderId="0" xfId="1400" applyNumberFormat="1" applyFont="1" applyFill="1" applyBorder="1">
      <alignment/>
      <protection/>
    </xf>
    <xf numFmtId="179" fontId="7" fillId="0" borderId="0" xfId="1400" applyNumberFormat="1" applyFont="1" applyFill="1" applyBorder="1">
      <alignment/>
      <protection/>
    </xf>
    <xf numFmtId="0" fontId="74" fillId="0" borderId="0" xfId="1453" applyFont="1" applyFill="1" applyBorder="1" applyAlignment="1">
      <alignment vertical="center"/>
      <protection/>
    </xf>
    <xf numFmtId="0" fontId="73" fillId="0" borderId="13" xfId="1453" applyFont="1" applyFill="1" applyBorder="1" applyAlignment="1">
      <alignment vertical="center"/>
      <protection/>
    </xf>
    <xf numFmtId="0" fontId="60" fillId="0" borderId="0" xfId="1453" applyFill="1">
      <alignment/>
      <protection/>
    </xf>
    <xf numFmtId="0" fontId="74" fillId="0" borderId="12" xfId="1453" applyFont="1" applyFill="1" applyBorder="1" applyAlignment="1">
      <alignment vertical="center"/>
      <protection/>
    </xf>
    <xf numFmtId="0" fontId="73" fillId="0" borderId="0" xfId="1453" applyFont="1" applyFill="1" applyBorder="1" applyAlignment="1">
      <alignment vertical="center"/>
      <protection/>
    </xf>
    <xf numFmtId="0" fontId="73" fillId="0" borderId="12" xfId="1453" applyFont="1" applyFill="1" applyBorder="1" applyAlignment="1">
      <alignment vertical="center"/>
      <protection/>
    </xf>
    <xf numFmtId="0" fontId="73" fillId="0" borderId="14" xfId="1453" applyFont="1" applyFill="1" applyBorder="1" applyAlignment="1">
      <alignment horizontal="center" vertical="center" wrapText="1"/>
      <protection/>
    </xf>
    <xf numFmtId="0" fontId="73" fillId="0" borderId="1" xfId="1453" applyFont="1" applyFill="1" applyBorder="1" applyAlignment="1">
      <alignment horizontal="center" vertical="center"/>
      <protection/>
    </xf>
    <xf numFmtId="0" fontId="73" fillId="0" borderId="18" xfId="1453" applyFont="1" applyFill="1" applyBorder="1" applyAlignment="1">
      <alignment horizontal="center" vertical="center"/>
      <protection/>
    </xf>
    <xf numFmtId="0" fontId="73" fillId="0" borderId="15" xfId="1453" applyFont="1" applyFill="1" applyBorder="1" applyAlignment="1">
      <alignment horizontal="center" vertical="center"/>
      <protection/>
    </xf>
    <xf numFmtId="0" fontId="73" fillId="0" borderId="0" xfId="1453" applyFont="1" applyFill="1" applyAlignment="1">
      <alignment vertical="center"/>
      <protection/>
    </xf>
    <xf numFmtId="0" fontId="10" fillId="0" borderId="0" xfId="1412" applyFont="1" applyAlignment="1">
      <alignment horizontal="left"/>
      <protection/>
    </xf>
    <xf numFmtId="0" fontId="13" fillId="0" borderId="0" xfId="1412" applyFont="1" applyAlignment="1">
      <alignment horizontal="left"/>
      <protection/>
    </xf>
    <xf numFmtId="0" fontId="2" fillId="0" borderId="0" xfId="1396" applyFont="1" applyAlignment="1" applyProtection="1">
      <alignment horizontal="justify" vertical="justify" wrapText="1"/>
      <protection locked="0"/>
    </xf>
    <xf numFmtId="0" fontId="14" fillId="0" borderId="0" xfId="1396" applyFont="1" applyAlignment="1" applyProtection="1">
      <alignment horizontal="justify" vertical="justify" wrapText="1"/>
      <protection locked="0"/>
    </xf>
    <xf numFmtId="0" fontId="2" fillId="0" borderId="0" xfId="1412" applyFont="1" applyAlignment="1">
      <alignment horizontal="justify" vertical="justify" wrapText="1"/>
      <protection/>
    </xf>
    <xf numFmtId="0" fontId="7" fillId="0" borderId="14" xfId="1392" applyFont="1" applyBorder="1" applyAlignment="1">
      <alignment vertical="center" wrapText="1"/>
      <protection/>
    </xf>
    <xf numFmtId="0" fontId="6" fillId="0" borderId="20" xfId="1392" applyFont="1" applyBorder="1" applyAlignment="1">
      <alignment horizontal="center"/>
      <protection/>
    </xf>
    <xf numFmtId="0" fontId="6" fillId="0" borderId="21" xfId="1392" applyFont="1" applyBorder="1" applyAlignment="1">
      <alignment horizontal="center"/>
      <protection/>
    </xf>
    <xf numFmtId="0" fontId="6" fillId="0" borderId="22" xfId="1392" applyFont="1" applyBorder="1" applyAlignment="1">
      <alignment horizontal="center"/>
      <protection/>
    </xf>
    <xf numFmtId="0" fontId="6" fillId="0" borderId="20" xfId="1392" applyFont="1" applyBorder="1" applyAlignment="1">
      <alignment horizontal="center" vertical="center"/>
      <protection/>
    </xf>
    <xf numFmtId="0" fontId="7" fillId="0" borderId="0" xfId="1392" applyFont="1" applyBorder="1" applyAlignment="1">
      <alignment horizontal="center" vertical="center"/>
      <protection/>
    </xf>
    <xf numFmtId="0" fontId="7" fillId="0" borderId="0" xfId="1392" applyFont="1" applyAlignment="1">
      <alignment horizontal="center" vertical="center"/>
      <protection/>
    </xf>
    <xf numFmtId="0" fontId="7" fillId="0" borderId="0" xfId="1392" applyFont="1" applyBorder="1" applyAlignment="1">
      <alignment vertical="center" wrapText="1"/>
      <protection/>
    </xf>
    <xf numFmtId="0" fontId="7" fillId="0" borderId="0" xfId="1392" applyFont="1" applyAlignment="1">
      <alignment vertical="center" wrapText="1"/>
      <protection/>
    </xf>
    <xf numFmtId="0" fontId="6" fillId="0" borderId="0" xfId="1392" applyFont="1" applyAlignment="1">
      <alignment horizontal="center" vertical="center"/>
      <protection/>
    </xf>
    <xf numFmtId="0" fontId="6" fillId="0" borderId="0" xfId="1392" applyFont="1" applyBorder="1" applyAlignment="1">
      <alignment horizontal="center" vertical="center"/>
      <protection/>
    </xf>
    <xf numFmtId="0" fontId="7" fillId="0" borderId="16" xfId="1392" applyFont="1" applyBorder="1" applyAlignment="1">
      <alignment vertical="center" wrapText="1"/>
      <protection/>
    </xf>
    <xf numFmtId="0" fontId="5" fillId="0" borderId="20" xfId="1400" applyFont="1" applyBorder="1" applyAlignment="1">
      <alignment horizontal="center" vertical="center"/>
      <protection/>
    </xf>
    <xf numFmtId="166" fontId="6" fillId="0" borderId="0" xfId="1400" applyNumberFormat="1" applyFont="1" applyFill="1" applyAlignment="1">
      <alignment horizontal="left"/>
      <protection/>
    </xf>
    <xf numFmtId="166" fontId="7" fillId="0" borderId="0" xfId="1400" applyNumberFormat="1" applyFont="1" applyFill="1" applyAlignment="1">
      <alignment horizontal="left"/>
      <protection/>
    </xf>
    <xf numFmtId="0" fontId="7" fillId="0" borderId="0" xfId="1400" applyFont="1" applyFill="1" applyAlignment="1">
      <alignment horizontal="left"/>
      <protection/>
    </xf>
    <xf numFmtId="0" fontId="7" fillId="0" borderId="0" xfId="1400" applyNumberFormat="1" applyFont="1" applyFill="1" applyAlignment="1">
      <alignment horizontal="left"/>
      <protection/>
    </xf>
    <xf numFmtId="0" fontId="5" fillId="0" borderId="0" xfId="1400" applyFont="1" applyBorder="1" applyAlignment="1">
      <alignment horizontal="center" vertical="top"/>
      <protection/>
    </xf>
    <xf numFmtId="0" fontId="7" fillId="0" borderId="20" xfId="1400" applyFont="1" applyBorder="1" applyAlignment="1">
      <alignment horizontal="center" vertical="center" wrapText="1"/>
      <protection/>
    </xf>
    <xf numFmtId="0" fontId="7" fillId="0" borderId="20" xfId="1400" applyFont="1" applyBorder="1" applyAlignment="1">
      <alignment horizontal="center" vertical="center"/>
      <protection/>
    </xf>
    <xf numFmtId="0" fontId="7" fillId="0" borderId="21" xfId="1400" applyFont="1" applyBorder="1" applyAlignment="1">
      <alignment horizontal="center" vertical="center"/>
      <protection/>
    </xf>
    <xf numFmtId="0" fontId="7" fillId="0" borderId="0" xfId="1400" applyFont="1" applyBorder="1" applyAlignment="1">
      <alignment horizontal="center" vertical="center" wrapText="1"/>
      <protection/>
    </xf>
    <xf numFmtId="0" fontId="7" fillId="0" borderId="0" xfId="1400" applyFont="1" applyBorder="1" applyAlignment="1">
      <alignment horizontal="center" vertical="center"/>
      <protection/>
    </xf>
    <xf numFmtId="0" fontId="7" fillId="0" borderId="13" xfId="1400" applyFont="1" applyBorder="1" applyAlignment="1">
      <alignment horizontal="center" vertical="center"/>
      <protection/>
    </xf>
    <xf numFmtId="0" fontId="7" fillId="0" borderId="16" xfId="1400" applyFont="1" applyBorder="1" applyAlignment="1">
      <alignment horizontal="center" vertical="center"/>
      <protection/>
    </xf>
    <xf numFmtId="0" fontId="7" fillId="0" borderId="17" xfId="1400" applyFont="1" applyBorder="1" applyAlignment="1">
      <alignment horizontal="center" vertical="center"/>
      <protection/>
    </xf>
    <xf numFmtId="0" fontId="7" fillId="0" borderId="18" xfId="1400" applyFont="1" applyBorder="1" applyAlignment="1">
      <alignment horizontal="center" vertical="center"/>
      <protection/>
    </xf>
    <xf numFmtId="0" fontId="7" fillId="0" borderId="14" xfId="1400" applyFont="1" applyBorder="1" applyAlignment="1">
      <alignment horizontal="center" vertical="center"/>
      <protection/>
    </xf>
    <xf numFmtId="0" fontId="7" fillId="0" borderId="22" xfId="1400" applyFont="1" applyBorder="1" applyAlignment="1">
      <alignment horizontal="center" vertical="center"/>
      <protection/>
    </xf>
    <xf numFmtId="0" fontId="7" fillId="0" borderId="19" xfId="1400" applyFont="1" applyBorder="1" applyAlignment="1">
      <alignment horizontal="center" vertical="center"/>
      <protection/>
    </xf>
    <xf numFmtId="0" fontId="7" fillId="0" borderId="23" xfId="1400" applyFont="1" applyBorder="1" applyAlignment="1">
      <alignment horizontal="center" vertical="center" wrapText="1"/>
      <protection/>
    </xf>
    <xf numFmtId="0" fontId="7" fillId="0" borderId="5" xfId="1400" applyFont="1" applyBorder="1" applyAlignment="1">
      <alignment horizontal="center" vertical="center" wrapText="1"/>
      <protection/>
    </xf>
    <xf numFmtId="0" fontId="5" fillId="0" borderId="0" xfId="1400" applyFont="1" applyBorder="1" applyAlignment="1">
      <alignment horizontal="center" vertical="center"/>
      <protection/>
    </xf>
    <xf numFmtId="166" fontId="6" fillId="0" borderId="0" xfId="1400" applyNumberFormat="1" applyFont="1" applyAlignment="1">
      <alignment horizontal="left"/>
      <protection/>
    </xf>
    <xf numFmtId="166" fontId="7" fillId="0" borderId="0" xfId="1400" applyNumberFormat="1" applyFont="1" applyAlignment="1">
      <alignment horizontal="left"/>
      <protection/>
    </xf>
    <xf numFmtId="166" fontId="7" fillId="0" borderId="0" xfId="1400" applyNumberFormat="1" applyFont="1" applyAlignment="1">
      <alignment horizontal="center"/>
      <protection/>
    </xf>
    <xf numFmtId="0" fontId="7" fillId="0" borderId="0" xfId="1400" applyFont="1" applyAlignment="1">
      <alignment horizontal="left"/>
      <protection/>
    </xf>
    <xf numFmtId="0" fontId="8" fillId="0" borderId="0" xfId="1400" applyFont="1" applyBorder="1" applyAlignment="1">
      <alignment horizontal="center" vertical="center"/>
      <protection/>
    </xf>
    <xf numFmtId="0" fontId="7" fillId="0" borderId="0" xfId="1400" applyNumberFormat="1" applyFont="1" applyAlignment="1">
      <alignment horizontal="left"/>
      <protection/>
    </xf>
    <xf numFmtId="166" fontId="7" fillId="0" borderId="0" xfId="1400" applyNumberFormat="1" applyFont="1" applyFill="1" applyAlignment="1">
      <alignment horizontal="center"/>
      <protection/>
    </xf>
    <xf numFmtId="0" fontId="9" fillId="0" borderId="0" xfId="1400" applyFont="1" applyFill="1" applyAlignment="1">
      <alignment horizontal="justify" vertical="justify" wrapText="1"/>
      <protection/>
    </xf>
    <xf numFmtId="0" fontId="6" fillId="0" borderId="0" xfId="1400" applyFont="1" applyAlignment="1">
      <alignment horizontal="left"/>
      <protection/>
    </xf>
    <xf numFmtId="0" fontId="5" fillId="0" borderId="0" xfId="1400" applyFont="1" applyFill="1" applyBorder="1" applyAlignment="1">
      <alignment horizontal="center"/>
      <protection/>
    </xf>
    <xf numFmtId="0" fontId="5" fillId="0" borderId="16" xfId="1400" applyFont="1" applyFill="1" applyBorder="1" applyAlignment="1">
      <alignment horizontal="center" vertical="top"/>
      <protection/>
    </xf>
    <xf numFmtId="0" fontId="7" fillId="0" borderId="20" xfId="1400" applyFont="1" applyFill="1" applyBorder="1" applyAlignment="1">
      <alignment horizontal="center" vertical="center" wrapText="1"/>
      <protection/>
    </xf>
    <xf numFmtId="0" fontId="7" fillId="0" borderId="21" xfId="1400" applyFont="1" applyFill="1" applyBorder="1" applyAlignment="1">
      <alignment horizontal="center" vertical="center" wrapText="1"/>
      <protection/>
    </xf>
    <xf numFmtId="0" fontId="7" fillId="0" borderId="0" xfId="1400" applyFont="1" applyFill="1" applyBorder="1" applyAlignment="1">
      <alignment horizontal="center" vertical="center" wrapText="1"/>
      <protection/>
    </xf>
    <xf numFmtId="0" fontId="7" fillId="0" borderId="13" xfId="1400" applyFont="1" applyFill="1" applyBorder="1" applyAlignment="1">
      <alignment horizontal="center" vertical="center" wrapText="1"/>
      <protection/>
    </xf>
    <xf numFmtId="0" fontId="7" fillId="0" borderId="16" xfId="1400" applyFont="1" applyFill="1" applyBorder="1" applyAlignment="1">
      <alignment horizontal="center" vertical="center" wrapText="1"/>
      <protection/>
    </xf>
    <xf numFmtId="0" fontId="7" fillId="0" borderId="17" xfId="1400" applyFont="1" applyFill="1" applyBorder="1" applyAlignment="1">
      <alignment horizontal="center" vertical="center" wrapText="1"/>
      <protection/>
    </xf>
    <xf numFmtId="0" fontId="7" fillId="0" borderId="18" xfId="1400" applyFont="1" applyFill="1" applyBorder="1" applyAlignment="1">
      <alignment horizontal="center" vertical="center"/>
      <protection/>
    </xf>
    <xf numFmtId="0" fontId="7" fillId="0" borderId="14" xfId="1400" applyFont="1" applyFill="1" applyBorder="1" applyAlignment="1">
      <alignment horizontal="center" vertical="center"/>
      <protection/>
    </xf>
    <xf numFmtId="0" fontId="7" fillId="0" borderId="22" xfId="1400" applyFont="1" applyFill="1" applyBorder="1" applyAlignment="1">
      <alignment horizontal="center" vertical="center"/>
      <protection/>
    </xf>
    <xf numFmtId="0" fontId="7" fillId="0" borderId="20" xfId="1400" applyFont="1" applyFill="1" applyBorder="1" applyAlignment="1">
      <alignment horizontal="center" vertical="center"/>
      <protection/>
    </xf>
    <xf numFmtId="0" fontId="7" fillId="0" borderId="19" xfId="1400" applyFont="1" applyFill="1" applyBorder="1" applyAlignment="1">
      <alignment horizontal="center" vertical="center"/>
      <protection/>
    </xf>
    <xf numFmtId="0" fontId="7" fillId="0" borderId="16" xfId="1400" applyFont="1" applyFill="1" applyBorder="1" applyAlignment="1">
      <alignment horizontal="center" vertical="center"/>
      <protection/>
    </xf>
    <xf numFmtId="168" fontId="7" fillId="0" borderId="0" xfId="1400" applyNumberFormat="1" applyFont="1" applyFill="1" applyAlignment="1">
      <alignment horizontal="left"/>
      <protection/>
    </xf>
    <xf numFmtId="0" fontId="5" fillId="0" borderId="20" xfId="1400" applyFont="1" applyFill="1" applyBorder="1" applyAlignment="1">
      <alignment horizontal="center" vertical="center"/>
      <protection/>
    </xf>
    <xf numFmtId="0" fontId="5" fillId="0" borderId="0" xfId="1400" applyFont="1" applyFill="1" applyAlignment="1">
      <alignment horizontal="center" vertical="center"/>
      <protection/>
    </xf>
    <xf numFmtId="0" fontId="5" fillId="0" borderId="0" xfId="1400" applyFont="1" applyFill="1" applyBorder="1" applyAlignment="1">
      <alignment horizontal="center" vertical="center"/>
      <protection/>
    </xf>
    <xf numFmtId="0" fontId="7" fillId="0" borderId="0" xfId="1400" applyFont="1" applyFill="1" applyBorder="1" applyAlignment="1">
      <alignment horizontal="left"/>
      <protection/>
    </xf>
    <xf numFmtId="0" fontId="8" fillId="0" borderId="0" xfId="1400" applyFont="1" applyFill="1" applyBorder="1" applyAlignment="1">
      <alignment horizontal="center" vertical="center"/>
      <protection/>
    </xf>
    <xf numFmtId="0" fontId="7" fillId="0" borderId="15" xfId="1400" applyFont="1" applyFill="1" applyBorder="1" applyAlignment="1">
      <alignment horizontal="center" vertical="center"/>
      <protection/>
    </xf>
    <xf numFmtId="0" fontId="7" fillId="0" borderId="21" xfId="1400" applyFont="1" applyFill="1" applyBorder="1" applyAlignment="1">
      <alignment horizontal="center" vertical="center"/>
      <protection/>
    </xf>
    <xf numFmtId="0" fontId="7" fillId="0" borderId="17" xfId="1400" applyFont="1" applyFill="1" applyBorder="1" applyAlignment="1">
      <alignment horizontal="center" vertical="center"/>
      <protection/>
    </xf>
    <xf numFmtId="0" fontId="5" fillId="0" borderId="16" xfId="1396" applyFont="1" applyFill="1" applyBorder="1" applyAlignment="1" applyProtection="1">
      <alignment horizontal="center" vertical="center"/>
      <protection locked="0"/>
    </xf>
    <xf numFmtId="0" fontId="7" fillId="0" borderId="0" xfId="1396" applyFont="1" applyFill="1" applyBorder="1" applyAlignment="1" applyProtection="1">
      <alignment horizontal="center" vertical="center" wrapText="1"/>
      <protection locked="0"/>
    </xf>
    <xf numFmtId="0" fontId="7" fillId="0" borderId="13" xfId="1396" applyFont="1" applyFill="1" applyBorder="1" applyAlignment="1" applyProtection="1">
      <alignment horizontal="center" vertical="center" wrapText="1"/>
      <protection locked="0"/>
    </xf>
    <xf numFmtId="0" fontId="7" fillId="0" borderId="0" xfId="1396" applyFont="1" applyFill="1" applyAlignment="1" applyProtection="1">
      <alignment horizontal="center" vertical="center" wrapText="1"/>
      <protection locked="0"/>
    </xf>
    <xf numFmtId="0" fontId="7" fillId="0" borderId="16" xfId="1396" applyFont="1" applyFill="1" applyBorder="1" applyAlignment="1" applyProtection="1">
      <alignment horizontal="center" vertical="center" wrapText="1"/>
      <protection locked="0"/>
    </xf>
    <xf numFmtId="0" fontId="7" fillId="0" borderId="17" xfId="1396" applyFont="1" applyFill="1" applyBorder="1" applyAlignment="1" applyProtection="1">
      <alignment horizontal="center" vertical="center" wrapText="1"/>
      <protection locked="0"/>
    </xf>
    <xf numFmtId="0" fontId="7" fillId="0" borderId="19" xfId="1396" applyFont="1" applyFill="1" applyBorder="1" applyAlignment="1" applyProtection="1">
      <alignment horizontal="center" vertical="center"/>
      <protection locked="0"/>
    </xf>
    <xf numFmtId="0" fontId="7" fillId="0" borderId="16" xfId="1396" applyFont="1" applyFill="1" applyBorder="1" applyAlignment="1" applyProtection="1">
      <alignment horizontal="center" vertical="center"/>
      <protection locked="0"/>
    </xf>
    <xf numFmtId="0" fontId="7" fillId="0" borderId="18" xfId="1396" applyFont="1" applyFill="1" applyBorder="1" applyAlignment="1" applyProtection="1">
      <alignment horizontal="center" vertical="center"/>
      <protection locked="0"/>
    </xf>
    <xf numFmtId="0" fontId="7" fillId="0" borderId="14" xfId="1396" applyFont="1" applyFill="1" applyBorder="1" applyAlignment="1" applyProtection="1">
      <alignment horizontal="center" vertical="center"/>
      <protection locked="0"/>
    </xf>
    <xf numFmtId="0" fontId="7" fillId="0" borderId="23" xfId="1396" applyFont="1" applyFill="1" applyBorder="1" applyAlignment="1" applyProtection="1">
      <alignment horizontal="center" vertical="center"/>
      <protection locked="0"/>
    </xf>
    <xf numFmtId="0" fontId="7" fillId="0" borderId="24" xfId="1396" applyFont="1" applyBorder="1" applyAlignment="1" applyProtection="1">
      <alignment horizontal="center" vertical="center"/>
      <protection locked="0"/>
    </xf>
    <xf numFmtId="0" fontId="7" fillId="0" borderId="5" xfId="1396" applyFont="1" applyBorder="1" applyAlignment="1" applyProtection="1">
      <alignment horizontal="center" vertical="center"/>
      <protection locked="0"/>
    </xf>
    <xf numFmtId="166" fontId="7" fillId="0" borderId="0" xfId="1396" applyNumberFormat="1" applyFont="1" applyAlignment="1" applyProtection="1">
      <alignment horizontal="left"/>
      <protection locked="0"/>
    </xf>
    <xf numFmtId="0" fontId="7" fillId="0" borderId="22" xfId="1396" applyFont="1" applyFill="1" applyBorder="1" applyAlignment="1" applyProtection="1">
      <alignment horizontal="center" vertical="center"/>
      <protection locked="0"/>
    </xf>
    <xf numFmtId="0" fontId="7" fillId="0" borderId="20" xfId="1396" applyFont="1" applyFill="1" applyBorder="1" applyAlignment="1" applyProtection="1">
      <alignment horizontal="center" vertical="center"/>
      <protection locked="0"/>
    </xf>
    <xf numFmtId="0" fontId="7" fillId="0" borderId="21" xfId="1396" applyFont="1" applyFill="1" applyBorder="1" applyAlignment="1" applyProtection="1">
      <alignment horizontal="center" vertical="center"/>
      <protection locked="0"/>
    </xf>
    <xf numFmtId="0" fontId="7" fillId="0" borderId="17" xfId="1396" applyFont="1" applyFill="1" applyBorder="1" applyAlignment="1" applyProtection="1">
      <alignment horizontal="center" vertical="center"/>
      <protection locked="0"/>
    </xf>
    <xf numFmtId="0" fontId="5" fillId="0" borderId="20" xfId="1396" applyFont="1" applyFill="1" applyBorder="1" applyAlignment="1" applyProtection="1">
      <alignment horizontal="center" vertical="center"/>
      <protection locked="0"/>
    </xf>
    <xf numFmtId="0" fontId="5" fillId="0" borderId="0" xfId="1396" applyFont="1" applyFill="1" applyBorder="1" applyAlignment="1" applyProtection="1">
      <alignment horizontal="center" vertical="center"/>
      <protection locked="0"/>
    </xf>
    <xf numFmtId="0" fontId="6" fillId="0" borderId="0" xfId="1396" applyFont="1" applyFill="1" applyAlignment="1" applyProtection="1">
      <alignment horizontal="right"/>
      <protection locked="0"/>
    </xf>
    <xf numFmtId="0" fontId="5" fillId="0" borderId="0" xfId="1396" applyFont="1" applyFill="1" applyBorder="1" applyAlignment="1" applyProtection="1">
      <alignment horizontal="center"/>
      <protection locked="0"/>
    </xf>
    <xf numFmtId="172" fontId="7" fillId="0" borderId="0" xfId="1396" applyNumberFormat="1" applyFont="1" applyFill="1" applyProtection="1">
      <alignment/>
      <protection locked="0"/>
    </xf>
    <xf numFmtId="0" fontId="8" fillId="0" borderId="0" xfId="1396" applyFont="1" applyFill="1" applyBorder="1" applyAlignment="1" applyProtection="1">
      <alignment horizontal="center" vertical="center"/>
      <protection locked="0"/>
    </xf>
    <xf numFmtId="0" fontId="5" fillId="0" borderId="0" xfId="1396" applyFont="1" applyAlignment="1" applyProtection="1">
      <alignment horizontal="center"/>
      <protection locked="0"/>
    </xf>
    <xf numFmtId="0" fontId="5" fillId="0" borderId="16" xfId="1396" applyFont="1" applyBorder="1" applyAlignment="1" applyProtection="1">
      <alignment horizontal="center" vertical="top"/>
      <protection locked="0"/>
    </xf>
    <xf numFmtId="0" fontId="7" fillId="0" borderId="20" xfId="1396" applyFont="1" applyBorder="1" applyAlignment="1" applyProtection="1">
      <alignment horizontal="center" vertical="center" wrapText="1"/>
      <protection locked="0"/>
    </xf>
    <xf numFmtId="0" fontId="7" fillId="0" borderId="21" xfId="1396" applyFont="1" applyBorder="1" applyAlignment="1" applyProtection="1">
      <alignment horizontal="center" vertical="center"/>
      <protection locked="0"/>
    </xf>
    <xf numFmtId="0" fontId="7" fillId="0" borderId="0" xfId="1396" applyFont="1" applyBorder="1" applyAlignment="1" applyProtection="1">
      <alignment horizontal="center" vertical="center"/>
      <protection locked="0"/>
    </xf>
    <xf numFmtId="0" fontId="7" fillId="0" borderId="13" xfId="1396" applyFont="1" applyBorder="1" applyAlignment="1" applyProtection="1">
      <alignment horizontal="center" vertical="center"/>
      <protection locked="0"/>
    </xf>
    <xf numFmtId="0" fontId="7" fillId="0" borderId="16" xfId="1396" applyFont="1" applyBorder="1" applyAlignment="1" applyProtection="1">
      <alignment horizontal="center" vertical="center"/>
      <protection locked="0"/>
    </xf>
    <xf numFmtId="0" fontId="7" fillId="0" borderId="17" xfId="1396" applyFont="1" applyBorder="1" applyAlignment="1" applyProtection="1">
      <alignment horizontal="center" vertical="center"/>
      <protection locked="0"/>
    </xf>
    <xf numFmtId="0" fontId="7" fillId="0" borderId="18" xfId="1396" applyFont="1" applyBorder="1" applyAlignment="1" applyProtection="1">
      <alignment horizontal="center" vertical="center"/>
      <protection locked="0"/>
    </xf>
    <xf numFmtId="0" fontId="7" fillId="0" borderId="14" xfId="1396" applyFont="1" applyBorder="1" applyAlignment="1" applyProtection="1">
      <alignment horizontal="center" vertical="center"/>
      <protection locked="0"/>
    </xf>
    <xf numFmtId="0" fontId="7" fillId="0" borderId="15" xfId="1396" applyFont="1" applyBorder="1" applyAlignment="1" applyProtection="1">
      <alignment horizontal="center" vertical="center"/>
      <protection locked="0"/>
    </xf>
    <xf numFmtId="0" fontId="7" fillId="0" borderId="12" xfId="1396" applyFont="1" applyBorder="1" applyAlignment="1" applyProtection="1">
      <alignment horizontal="center" vertical="center" wrapText="1"/>
      <protection locked="0"/>
    </xf>
    <xf numFmtId="0" fontId="7" fillId="0" borderId="19" xfId="1396" applyFont="1" applyBorder="1" applyAlignment="1" applyProtection="1">
      <alignment horizontal="center" vertical="center" wrapText="1"/>
      <protection locked="0"/>
    </xf>
    <xf numFmtId="0" fontId="7" fillId="0" borderId="22" xfId="1396" applyFont="1" applyBorder="1" applyAlignment="1" applyProtection="1">
      <alignment horizontal="center" vertical="center" wrapText="1"/>
      <protection locked="0"/>
    </xf>
    <xf numFmtId="0" fontId="7" fillId="0" borderId="0" xfId="1396" applyFont="1" applyBorder="1" applyAlignment="1" applyProtection="1">
      <alignment horizontal="center" vertical="center" wrapText="1"/>
      <protection locked="0"/>
    </xf>
    <xf numFmtId="0" fontId="7" fillId="0" borderId="16" xfId="1396" applyFont="1" applyBorder="1" applyAlignment="1" applyProtection="1">
      <alignment horizontal="center" vertical="center" wrapText="1"/>
      <protection locked="0"/>
    </xf>
    <xf numFmtId="0" fontId="7" fillId="0" borderId="23" xfId="1396" applyFont="1" applyBorder="1" applyAlignment="1" applyProtection="1">
      <alignment horizontal="center" vertical="center" wrapText="1"/>
      <protection locked="0"/>
    </xf>
    <xf numFmtId="0" fontId="7" fillId="0" borderId="22" xfId="1396" applyFont="1" applyBorder="1" applyAlignment="1" applyProtection="1">
      <alignment horizontal="center" vertical="center"/>
      <protection locked="0"/>
    </xf>
    <xf numFmtId="0" fontId="7" fillId="0" borderId="20" xfId="1396" applyFont="1" applyBorder="1" applyAlignment="1" applyProtection="1">
      <alignment horizontal="center" vertical="center"/>
      <protection locked="0"/>
    </xf>
    <xf numFmtId="0" fontId="7" fillId="0" borderId="19" xfId="1396" applyFont="1" applyBorder="1" applyAlignment="1" applyProtection="1">
      <alignment horizontal="center" vertical="center"/>
      <protection locked="0"/>
    </xf>
    <xf numFmtId="0" fontId="7" fillId="0" borderId="21" xfId="1396" applyFont="1" applyBorder="1" applyAlignment="1" applyProtection="1">
      <alignment horizontal="center" vertical="center" wrapText="1"/>
      <protection locked="0"/>
    </xf>
    <xf numFmtId="0" fontId="7" fillId="0" borderId="13" xfId="1396" applyFont="1" applyBorder="1" applyAlignment="1" applyProtection="1">
      <alignment horizontal="center" vertical="center" wrapText="1"/>
      <protection locked="0"/>
    </xf>
    <xf numFmtId="0" fontId="7" fillId="0" borderId="17" xfId="1396" applyFont="1" applyBorder="1" applyAlignment="1" applyProtection="1">
      <alignment horizontal="center" vertical="center" wrapText="1"/>
      <protection locked="0"/>
    </xf>
    <xf numFmtId="0" fontId="9" fillId="0" borderId="0" xfId="1396" applyFont="1" applyAlignment="1" applyProtection="1">
      <alignment horizontal="left"/>
      <protection locked="0"/>
    </xf>
    <xf numFmtId="0" fontId="77" fillId="0" borderId="0" xfId="1396" applyNumberFormat="1" applyFont="1" applyFill="1" applyBorder="1" applyAlignment="1">
      <alignment horizontal="right" vertical="center"/>
      <protection/>
    </xf>
    <xf numFmtId="0" fontId="77" fillId="0" borderId="0" xfId="1396" applyNumberFormat="1" applyFont="1" applyFill="1" applyBorder="1" applyAlignment="1">
      <alignment horizontal="left" vertical="center"/>
      <protection/>
    </xf>
    <xf numFmtId="0" fontId="5" fillId="0" borderId="0" xfId="1396" applyFont="1" applyFill="1" applyBorder="1" applyAlignment="1">
      <alignment horizontal="right" vertical="center"/>
      <protection/>
    </xf>
    <xf numFmtId="0" fontId="5" fillId="0" borderId="0" xfId="1396" applyFont="1" applyFill="1" applyBorder="1" applyAlignment="1">
      <alignment horizontal="left" vertical="center"/>
      <protection/>
    </xf>
    <xf numFmtId="0" fontId="73" fillId="0" borderId="20" xfId="1453" applyFont="1" applyBorder="1" applyAlignment="1">
      <alignment horizontal="center" vertical="center" wrapText="1"/>
      <protection/>
    </xf>
    <xf numFmtId="0" fontId="73" fillId="0" borderId="21" xfId="1453" applyFont="1" applyBorder="1" applyAlignment="1">
      <alignment horizontal="center" vertical="center" wrapText="1"/>
      <protection/>
    </xf>
    <xf numFmtId="0" fontId="73" fillId="0" borderId="0" xfId="1453" applyFont="1" applyBorder="1" applyAlignment="1">
      <alignment horizontal="center" vertical="center" wrapText="1"/>
      <protection/>
    </xf>
    <xf numFmtId="0" fontId="73" fillId="0" borderId="13" xfId="1453" applyFont="1" applyBorder="1" applyAlignment="1">
      <alignment horizontal="center" vertical="center" wrapText="1"/>
      <protection/>
    </xf>
    <xf numFmtId="0" fontId="73" fillId="0" borderId="16" xfId="1453" applyFont="1" applyBorder="1" applyAlignment="1">
      <alignment horizontal="center" vertical="center" wrapText="1"/>
      <protection/>
    </xf>
    <xf numFmtId="0" fontId="73" fillId="0" borderId="17" xfId="1453" applyFont="1" applyBorder="1" applyAlignment="1">
      <alignment horizontal="center" vertical="center" wrapText="1"/>
      <protection/>
    </xf>
    <xf numFmtId="0" fontId="73" fillId="0" borderId="22" xfId="1453" applyFont="1" applyBorder="1" applyAlignment="1">
      <alignment horizontal="center" vertical="center" wrapText="1"/>
      <protection/>
    </xf>
    <xf numFmtId="0" fontId="73" fillId="0" borderId="12" xfId="1453" applyFont="1" applyBorder="1" applyAlignment="1">
      <alignment horizontal="center" vertical="center" wrapText="1"/>
      <protection/>
    </xf>
    <xf numFmtId="0" fontId="73" fillId="0" borderId="19" xfId="1453" applyFont="1" applyBorder="1" applyAlignment="1">
      <alignment horizontal="center" vertical="center" wrapText="1"/>
      <protection/>
    </xf>
    <xf numFmtId="0" fontId="7" fillId="0" borderId="20" xfId="1453" applyFont="1" applyBorder="1" applyAlignment="1">
      <alignment horizontal="center" vertical="center"/>
      <protection/>
    </xf>
    <xf numFmtId="0" fontId="7" fillId="0" borderId="21" xfId="1453" applyFont="1" applyBorder="1" applyAlignment="1">
      <alignment horizontal="center" vertical="center"/>
      <protection/>
    </xf>
    <xf numFmtId="0" fontId="7" fillId="0" borderId="0" xfId="1453" applyFont="1" applyBorder="1" applyAlignment="1">
      <alignment horizontal="center" vertical="center"/>
      <protection/>
    </xf>
    <xf numFmtId="0" fontId="7" fillId="0" borderId="13" xfId="1453" applyFont="1" applyBorder="1" applyAlignment="1">
      <alignment horizontal="center" vertical="center"/>
      <protection/>
    </xf>
    <xf numFmtId="0" fontId="7" fillId="0" borderId="16" xfId="1453" applyFont="1" applyBorder="1" applyAlignment="1">
      <alignment horizontal="center" vertical="center"/>
      <protection/>
    </xf>
    <xf numFmtId="0" fontId="7" fillId="0" borderId="17" xfId="1453" applyFont="1" applyBorder="1" applyAlignment="1">
      <alignment horizontal="center" vertical="center"/>
      <protection/>
    </xf>
    <xf numFmtId="0" fontId="7" fillId="0" borderId="1" xfId="1453" applyFont="1" applyBorder="1" applyAlignment="1">
      <alignment horizontal="center" vertical="center"/>
      <protection/>
    </xf>
    <xf numFmtId="0" fontId="7" fillId="0" borderId="18" xfId="1453" applyFont="1" applyBorder="1" applyAlignment="1">
      <alignment horizontal="center" vertical="center"/>
      <protection/>
    </xf>
    <xf numFmtId="0" fontId="7" fillId="0" borderId="15" xfId="1453" applyFont="1" applyBorder="1" applyAlignment="1">
      <alignment horizontal="center" vertical="center"/>
      <protection/>
    </xf>
    <xf numFmtId="0" fontId="77" fillId="0" borderId="0" xfId="1453" applyNumberFormat="1" applyFont="1" applyAlignment="1">
      <alignment horizontal="right" vertical="center"/>
      <protection/>
    </xf>
    <xf numFmtId="0" fontId="77" fillId="0" borderId="0" xfId="1453" applyNumberFormat="1" applyFont="1" applyAlignment="1">
      <alignment horizontal="left" vertical="center"/>
      <protection/>
    </xf>
    <xf numFmtId="0" fontId="78" fillId="0" borderId="0" xfId="1453" applyNumberFormat="1" applyFont="1" applyAlignment="1">
      <alignment horizontal="right" vertical="center"/>
      <protection/>
    </xf>
    <xf numFmtId="0" fontId="78" fillId="0" borderId="0" xfId="1453" applyNumberFormat="1" applyFont="1" applyAlignment="1">
      <alignment horizontal="left" vertical="center"/>
      <protection/>
    </xf>
    <xf numFmtId="0" fontId="78" fillId="0" borderId="0" xfId="1396" applyNumberFormat="1" applyFont="1" applyFill="1" applyBorder="1" applyAlignment="1">
      <alignment horizontal="right" vertical="center"/>
      <protection/>
    </xf>
    <xf numFmtId="0" fontId="78" fillId="0" borderId="0" xfId="1396" applyNumberFormat="1" applyFont="1" applyFill="1" applyBorder="1" applyAlignment="1">
      <alignment horizontal="left" vertical="center"/>
      <protection/>
    </xf>
    <xf numFmtId="0" fontId="78" fillId="0" borderId="0" xfId="1453" applyNumberFormat="1" applyFont="1" applyAlignment="1">
      <alignment horizontal="center" vertical="center"/>
      <protection/>
    </xf>
    <xf numFmtId="0" fontId="78" fillId="0" borderId="0" xfId="1396" applyNumberFormat="1" applyFont="1" applyFill="1" applyBorder="1" applyAlignment="1">
      <alignment horizontal="center" vertical="center"/>
      <protection/>
    </xf>
    <xf numFmtId="0" fontId="5" fillId="0" borderId="16" xfId="1396" applyFont="1" applyFill="1" applyBorder="1" applyAlignment="1">
      <alignment horizontal="right" vertical="center"/>
      <protection/>
    </xf>
    <xf numFmtId="0" fontId="5" fillId="0" borderId="16" xfId="1396" applyFont="1" applyFill="1" applyBorder="1" applyAlignment="1">
      <alignment horizontal="left" vertical="center"/>
      <protection/>
    </xf>
    <xf numFmtId="0" fontId="77" fillId="0" borderId="0" xfId="1396" applyNumberFormat="1" applyFont="1" applyFill="1" applyBorder="1" applyAlignment="1">
      <alignment horizontal="center" vertical="center"/>
      <protection/>
    </xf>
    <xf numFmtId="0" fontId="77" fillId="0" borderId="0" xfId="1453" applyNumberFormat="1" applyFont="1" applyAlignment="1">
      <alignment horizontal="center" vertical="center"/>
      <protection/>
    </xf>
    <xf numFmtId="0" fontId="73" fillId="0" borderId="20" xfId="1453" applyFont="1" applyFill="1" applyBorder="1" applyAlignment="1">
      <alignment horizontal="center" vertical="center" wrapText="1"/>
      <protection/>
    </xf>
    <xf numFmtId="0" fontId="73" fillId="0" borderId="21" xfId="1453" applyFont="1" applyFill="1" applyBorder="1" applyAlignment="1">
      <alignment horizontal="center" vertical="center" wrapText="1"/>
      <protection/>
    </xf>
    <xf numFmtId="0" fontId="73" fillId="0" borderId="0" xfId="1453" applyFont="1" applyFill="1" applyBorder="1" applyAlignment="1">
      <alignment horizontal="center" vertical="center" wrapText="1"/>
      <protection/>
    </xf>
    <xf numFmtId="0" fontId="73" fillId="0" borderId="13" xfId="1453" applyFont="1" applyFill="1" applyBorder="1" applyAlignment="1">
      <alignment horizontal="center" vertical="center" wrapText="1"/>
      <protection/>
    </xf>
    <xf numFmtId="0" fontId="73" fillId="0" borderId="16" xfId="1453" applyFont="1" applyFill="1" applyBorder="1" applyAlignment="1">
      <alignment horizontal="center" vertical="center" wrapText="1"/>
      <protection/>
    </xf>
    <xf numFmtId="0" fontId="73" fillId="0" borderId="17" xfId="1453" applyFont="1" applyFill="1" applyBorder="1" applyAlignment="1">
      <alignment horizontal="center" vertical="center" wrapText="1"/>
      <protection/>
    </xf>
    <xf numFmtId="0" fontId="73" fillId="0" borderId="22" xfId="1453" applyFont="1" applyFill="1" applyBorder="1" applyAlignment="1">
      <alignment horizontal="center" vertical="center" wrapText="1"/>
      <protection/>
    </xf>
    <xf numFmtId="0" fontId="73" fillId="0" borderId="12" xfId="1453" applyFont="1" applyFill="1" applyBorder="1" applyAlignment="1">
      <alignment horizontal="center" vertical="center" wrapText="1"/>
      <protection/>
    </xf>
    <xf numFmtId="0" fontId="73" fillId="0" borderId="19" xfId="1453" applyFont="1" applyFill="1" applyBorder="1" applyAlignment="1">
      <alignment horizontal="center" vertical="center" wrapText="1"/>
      <protection/>
    </xf>
    <xf numFmtId="0" fontId="73" fillId="0" borderId="20" xfId="1453" applyFont="1" applyFill="1" applyBorder="1" applyAlignment="1">
      <alignment horizontal="center" vertical="center"/>
      <protection/>
    </xf>
    <xf numFmtId="0" fontId="73" fillId="0" borderId="21" xfId="1453" applyFont="1" applyFill="1" applyBorder="1" applyAlignment="1">
      <alignment horizontal="center" vertical="center"/>
      <protection/>
    </xf>
    <xf numFmtId="0" fontId="73" fillId="0" borderId="0" xfId="1453" applyFont="1" applyFill="1" applyBorder="1" applyAlignment="1">
      <alignment horizontal="center" vertical="center"/>
      <protection/>
    </xf>
    <xf numFmtId="0" fontId="73" fillId="0" borderId="13" xfId="1453" applyFont="1" applyFill="1" applyBorder="1" applyAlignment="1">
      <alignment horizontal="center" vertical="center"/>
      <protection/>
    </xf>
    <xf numFmtId="0" fontId="73" fillId="0" borderId="16" xfId="1453" applyFont="1" applyFill="1" applyBorder="1" applyAlignment="1">
      <alignment horizontal="center" vertical="center"/>
      <protection/>
    </xf>
    <xf numFmtId="0" fontId="73" fillId="0" borderId="17" xfId="1453" applyFont="1" applyFill="1" applyBorder="1" applyAlignment="1">
      <alignment horizontal="center" vertical="center"/>
      <protection/>
    </xf>
    <xf numFmtId="0" fontId="73" fillId="0" borderId="1" xfId="1453" applyFont="1" applyFill="1" applyBorder="1" applyAlignment="1">
      <alignment horizontal="center" vertical="center"/>
      <protection/>
    </xf>
    <xf numFmtId="0" fontId="73" fillId="0" borderId="18" xfId="1453" applyFont="1" applyFill="1" applyBorder="1" applyAlignment="1">
      <alignment horizontal="center" vertical="center"/>
      <protection/>
    </xf>
    <xf numFmtId="0" fontId="73" fillId="0" borderId="15" xfId="1453" applyFont="1" applyFill="1" applyBorder="1" applyAlignment="1">
      <alignment horizontal="center" vertical="center"/>
      <protection/>
    </xf>
  </cellXfs>
  <cellStyles count="1478">
    <cellStyle name="Normal" xfId="0"/>
    <cellStyle name="20 % - Akzent1" xfId="15"/>
    <cellStyle name="20 % - Akzent1 10" xfId="16"/>
    <cellStyle name="20 % - Akzent1 10 2" xfId="17"/>
    <cellStyle name="20 % - Akzent1 11" xfId="18"/>
    <cellStyle name="20 % - Akzent1 12" xfId="19"/>
    <cellStyle name="20 % - Akzent1 13" xfId="20"/>
    <cellStyle name="20 % - Akzent1 2" xfId="21"/>
    <cellStyle name="20 % - Akzent1 2 2" xfId="22"/>
    <cellStyle name="20 % - Akzent1 2 2 2" xfId="23"/>
    <cellStyle name="20 % - Akzent1 2 2 2 2" xfId="24"/>
    <cellStyle name="20 % - Akzent1 2 2 3" xfId="25"/>
    <cellStyle name="20 % - Akzent1 2 2 3 2" xfId="26"/>
    <cellStyle name="20 % - Akzent1 2 2 4" xfId="27"/>
    <cellStyle name="20 % - Akzent1 2 2 4 2" xfId="28"/>
    <cellStyle name="20 % - Akzent1 2 2 5" xfId="29"/>
    <cellStyle name="20 % - Akzent1 2 2 6" xfId="30"/>
    <cellStyle name="20 % - Akzent1 2 3" xfId="31"/>
    <cellStyle name="20 % - Akzent1 2 3 2" xfId="32"/>
    <cellStyle name="20 % - Akzent1 2 3 2 2" xfId="33"/>
    <cellStyle name="20 % - Akzent1 2 3 3" xfId="34"/>
    <cellStyle name="20 % - Akzent1 2 3 3 2" xfId="35"/>
    <cellStyle name="20 % - Akzent1 2 3 4" xfId="36"/>
    <cellStyle name="20 % - Akzent1 2 4" xfId="37"/>
    <cellStyle name="20 % - Akzent1 2 4 2" xfId="38"/>
    <cellStyle name="20 % - Akzent1 2 5" xfId="39"/>
    <cellStyle name="20 % - Akzent1 2 5 2" xfId="40"/>
    <cellStyle name="20 % - Akzent1 2 6" xfId="41"/>
    <cellStyle name="20 % - Akzent1 2 6 2" xfId="42"/>
    <cellStyle name="20 % - Akzent1 2 7" xfId="43"/>
    <cellStyle name="20 % - Akzent1 2 8" xfId="44"/>
    <cellStyle name="20 % - Akzent1 3" xfId="45"/>
    <cellStyle name="20 % - Akzent1 3 2" xfId="46"/>
    <cellStyle name="20 % - Akzent1 3 2 2" xfId="47"/>
    <cellStyle name="20 % - Akzent1 3 2 2 2" xfId="48"/>
    <cellStyle name="20 % - Akzent1 3 2 3" xfId="49"/>
    <cellStyle name="20 % - Akzent1 3 2 3 2" xfId="50"/>
    <cellStyle name="20 % - Akzent1 3 2 4" xfId="51"/>
    <cellStyle name="20 % - Akzent1 3 2 4 2" xfId="52"/>
    <cellStyle name="20 % - Akzent1 3 2 5" xfId="53"/>
    <cellStyle name="20 % - Akzent1 3 2 6" xfId="54"/>
    <cellStyle name="20 % - Akzent1 3 3" xfId="55"/>
    <cellStyle name="20 % - Akzent1 3 3 2" xfId="56"/>
    <cellStyle name="20 % - Akzent1 3 3 2 2" xfId="57"/>
    <cellStyle name="20 % - Akzent1 3 3 3" xfId="58"/>
    <cellStyle name="20 % - Akzent1 3 3 3 2" xfId="59"/>
    <cellStyle name="20 % - Akzent1 3 3 4" xfId="60"/>
    <cellStyle name="20 % - Akzent1 3 4" xfId="61"/>
    <cellStyle name="20 % - Akzent1 3 4 2" xfId="62"/>
    <cellStyle name="20 % - Akzent1 3 5" xfId="63"/>
    <cellStyle name="20 % - Akzent1 3 5 2" xfId="64"/>
    <cellStyle name="20 % - Akzent1 3 6" xfId="65"/>
    <cellStyle name="20 % - Akzent1 3 6 2" xfId="66"/>
    <cellStyle name="20 % - Akzent1 3 7" xfId="67"/>
    <cellStyle name="20 % - Akzent1 3 8" xfId="68"/>
    <cellStyle name="20 % - Akzent1 4" xfId="69"/>
    <cellStyle name="20 % - Akzent1 4 2" xfId="70"/>
    <cellStyle name="20 % - Akzent1 4 2 2" xfId="71"/>
    <cellStyle name="20 % - Akzent1 4 3" xfId="72"/>
    <cellStyle name="20 % - Akzent1 4 3 2" xfId="73"/>
    <cellStyle name="20 % - Akzent1 4 4" xfId="74"/>
    <cellStyle name="20 % - Akzent1 4 4 2" xfId="75"/>
    <cellStyle name="20 % - Akzent1 4 5" xfId="76"/>
    <cellStyle name="20 % - Akzent1 4 6" xfId="77"/>
    <cellStyle name="20 % - Akzent1 5" xfId="78"/>
    <cellStyle name="20 % - Akzent1 5 2" xfId="79"/>
    <cellStyle name="20 % - Akzent1 5 2 2" xfId="80"/>
    <cellStyle name="20 % - Akzent1 5 3" xfId="81"/>
    <cellStyle name="20 % - Akzent1 5 3 2" xfId="82"/>
    <cellStyle name="20 % - Akzent1 5 4" xfId="83"/>
    <cellStyle name="20 % - Akzent1 5 4 2" xfId="84"/>
    <cellStyle name="20 % - Akzent1 5 5" xfId="85"/>
    <cellStyle name="20 % - Akzent1 5 6" xfId="86"/>
    <cellStyle name="20 % - Akzent1 6" xfId="87"/>
    <cellStyle name="20 % - Akzent1 6 2" xfId="88"/>
    <cellStyle name="20 % - Akzent1 6 2 2" xfId="89"/>
    <cellStyle name="20 % - Akzent1 6 3" xfId="90"/>
    <cellStyle name="20 % - Akzent1 6 3 2" xfId="91"/>
    <cellStyle name="20 % - Akzent1 6 4" xfId="92"/>
    <cellStyle name="20 % - Akzent1 6 4 2" xfId="93"/>
    <cellStyle name="20 % - Akzent1 6 5" xfId="94"/>
    <cellStyle name="20 % - Akzent1 6 6" xfId="95"/>
    <cellStyle name="20 % - Akzent1 7" xfId="96"/>
    <cellStyle name="20 % - Akzent1 7 2" xfId="97"/>
    <cellStyle name="20 % - Akzent1 7 2 2" xfId="98"/>
    <cellStyle name="20 % - Akzent1 7 3" xfId="99"/>
    <cellStyle name="20 % - Akzent1 7 3 2" xfId="100"/>
    <cellStyle name="20 % - Akzent1 7 4" xfId="101"/>
    <cellStyle name="20 % - Akzent1 7 4 2" xfId="102"/>
    <cellStyle name="20 % - Akzent1 7 5" xfId="103"/>
    <cellStyle name="20 % - Akzent1 7 6" xfId="104"/>
    <cellStyle name="20 % - Akzent1 8" xfId="105"/>
    <cellStyle name="20 % - Akzent1 8 2" xfId="106"/>
    <cellStyle name="20 % - Akzent1 8 2 2" xfId="107"/>
    <cellStyle name="20 % - Akzent1 8 3" xfId="108"/>
    <cellStyle name="20 % - Akzent1 8 3 2" xfId="109"/>
    <cellStyle name="20 % - Akzent1 8 4" xfId="110"/>
    <cellStyle name="20 % - Akzent1 8 4 2" xfId="111"/>
    <cellStyle name="20 % - Akzent1 8 5" xfId="112"/>
    <cellStyle name="20 % - Akzent1 9" xfId="113"/>
    <cellStyle name="20 % - Akzent1 9 2" xfId="114"/>
    <cellStyle name="20 % - Akzent1 9 2 2" xfId="115"/>
    <cellStyle name="20 % - Akzent1 9 3" xfId="116"/>
    <cellStyle name="20 % - Akzent1 9 3 2" xfId="117"/>
    <cellStyle name="20 % - Akzent1 9 4" xfId="118"/>
    <cellStyle name="20 % - Akzent2" xfId="119"/>
    <cellStyle name="20 % - Akzent2 10" xfId="120"/>
    <cellStyle name="20 % - Akzent2 10 2" xfId="121"/>
    <cellStyle name="20 % - Akzent2 11" xfId="122"/>
    <cellStyle name="20 % - Akzent2 12" xfId="123"/>
    <cellStyle name="20 % - Akzent2 13" xfId="124"/>
    <cellStyle name="20 % - Akzent2 2" xfId="125"/>
    <cellStyle name="20 % - Akzent2 2 2" xfId="126"/>
    <cellStyle name="20 % - Akzent2 2 2 2" xfId="127"/>
    <cellStyle name="20 % - Akzent2 2 2 2 2" xfId="128"/>
    <cellStyle name="20 % - Akzent2 2 2 3" xfId="129"/>
    <cellStyle name="20 % - Akzent2 2 2 3 2" xfId="130"/>
    <cellStyle name="20 % - Akzent2 2 2 4" xfId="131"/>
    <cellStyle name="20 % - Akzent2 2 2 4 2" xfId="132"/>
    <cellStyle name="20 % - Akzent2 2 2 5" xfId="133"/>
    <cellStyle name="20 % - Akzent2 2 2 6" xfId="134"/>
    <cellStyle name="20 % - Akzent2 2 3" xfId="135"/>
    <cellStyle name="20 % - Akzent2 2 3 2" xfId="136"/>
    <cellStyle name="20 % - Akzent2 2 3 2 2" xfId="137"/>
    <cellStyle name="20 % - Akzent2 2 3 3" xfId="138"/>
    <cellStyle name="20 % - Akzent2 2 3 3 2" xfId="139"/>
    <cellStyle name="20 % - Akzent2 2 3 4" xfId="140"/>
    <cellStyle name="20 % - Akzent2 2 4" xfId="141"/>
    <cellStyle name="20 % - Akzent2 2 4 2" xfId="142"/>
    <cellStyle name="20 % - Akzent2 2 5" xfId="143"/>
    <cellStyle name="20 % - Akzent2 2 5 2" xfId="144"/>
    <cellStyle name="20 % - Akzent2 2 6" xfId="145"/>
    <cellStyle name="20 % - Akzent2 2 6 2" xfId="146"/>
    <cellStyle name="20 % - Akzent2 2 7" xfId="147"/>
    <cellStyle name="20 % - Akzent2 2 8" xfId="148"/>
    <cellStyle name="20 % - Akzent2 3" xfId="149"/>
    <cellStyle name="20 % - Akzent2 3 2" xfId="150"/>
    <cellStyle name="20 % - Akzent2 3 2 2" xfId="151"/>
    <cellStyle name="20 % - Akzent2 3 2 2 2" xfId="152"/>
    <cellStyle name="20 % - Akzent2 3 2 3" xfId="153"/>
    <cellStyle name="20 % - Akzent2 3 2 3 2" xfId="154"/>
    <cellStyle name="20 % - Akzent2 3 2 4" xfId="155"/>
    <cellStyle name="20 % - Akzent2 3 2 4 2" xfId="156"/>
    <cellStyle name="20 % - Akzent2 3 2 5" xfId="157"/>
    <cellStyle name="20 % - Akzent2 3 2 6" xfId="158"/>
    <cellStyle name="20 % - Akzent2 3 3" xfId="159"/>
    <cellStyle name="20 % - Akzent2 3 3 2" xfId="160"/>
    <cellStyle name="20 % - Akzent2 3 3 2 2" xfId="161"/>
    <cellStyle name="20 % - Akzent2 3 3 3" xfId="162"/>
    <cellStyle name="20 % - Akzent2 3 3 3 2" xfId="163"/>
    <cellStyle name="20 % - Akzent2 3 3 4" xfId="164"/>
    <cellStyle name="20 % - Akzent2 3 4" xfId="165"/>
    <cellStyle name="20 % - Akzent2 3 4 2" xfId="166"/>
    <cellStyle name="20 % - Akzent2 3 5" xfId="167"/>
    <cellStyle name="20 % - Akzent2 3 5 2" xfId="168"/>
    <cellStyle name="20 % - Akzent2 3 6" xfId="169"/>
    <cellStyle name="20 % - Akzent2 3 6 2" xfId="170"/>
    <cellStyle name="20 % - Akzent2 3 7" xfId="171"/>
    <cellStyle name="20 % - Akzent2 3 8" xfId="172"/>
    <cellStyle name="20 % - Akzent2 4" xfId="173"/>
    <cellStyle name="20 % - Akzent2 4 2" xfId="174"/>
    <cellStyle name="20 % - Akzent2 4 2 2" xfId="175"/>
    <cellStyle name="20 % - Akzent2 4 3" xfId="176"/>
    <cellStyle name="20 % - Akzent2 4 3 2" xfId="177"/>
    <cellStyle name="20 % - Akzent2 4 4" xfId="178"/>
    <cellStyle name="20 % - Akzent2 4 4 2" xfId="179"/>
    <cellStyle name="20 % - Akzent2 4 5" xfId="180"/>
    <cellStyle name="20 % - Akzent2 4 6" xfId="181"/>
    <cellStyle name="20 % - Akzent2 5" xfId="182"/>
    <cellStyle name="20 % - Akzent2 5 2" xfId="183"/>
    <cellStyle name="20 % - Akzent2 5 2 2" xfId="184"/>
    <cellStyle name="20 % - Akzent2 5 3" xfId="185"/>
    <cellStyle name="20 % - Akzent2 5 3 2" xfId="186"/>
    <cellStyle name="20 % - Akzent2 5 4" xfId="187"/>
    <cellStyle name="20 % - Akzent2 5 4 2" xfId="188"/>
    <cellStyle name="20 % - Akzent2 5 5" xfId="189"/>
    <cellStyle name="20 % - Akzent2 5 6" xfId="190"/>
    <cellStyle name="20 % - Akzent2 6" xfId="191"/>
    <cellStyle name="20 % - Akzent2 6 2" xfId="192"/>
    <cellStyle name="20 % - Akzent2 6 2 2" xfId="193"/>
    <cellStyle name="20 % - Akzent2 6 3" xfId="194"/>
    <cellStyle name="20 % - Akzent2 6 3 2" xfId="195"/>
    <cellStyle name="20 % - Akzent2 6 4" xfId="196"/>
    <cellStyle name="20 % - Akzent2 6 4 2" xfId="197"/>
    <cellStyle name="20 % - Akzent2 6 5" xfId="198"/>
    <cellStyle name="20 % - Akzent2 6 6" xfId="199"/>
    <cellStyle name="20 % - Akzent2 7" xfId="200"/>
    <cellStyle name="20 % - Akzent2 7 2" xfId="201"/>
    <cellStyle name="20 % - Akzent2 7 2 2" xfId="202"/>
    <cellStyle name="20 % - Akzent2 7 3" xfId="203"/>
    <cellStyle name="20 % - Akzent2 7 3 2" xfId="204"/>
    <cellStyle name="20 % - Akzent2 7 4" xfId="205"/>
    <cellStyle name="20 % - Akzent2 7 4 2" xfId="206"/>
    <cellStyle name="20 % - Akzent2 7 5" xfId="207"/>
    <cellStyle name="20 % - Akzent2 7 6" xfId="208"/>
    <cellStyle name="20 % - Akzent2 8" xfId="209"/>
    <cellStyle name="20 % - Akzent2 8 2" xfId="210"/>
    <cellStyle name="20 % - Akzent2 8 2 2" xfId="211"/>
    <cellStyle name="20 % - Akzent2 8 3" xfId="212"/>
    <cellStyle name="20 % - Akzent2 8 3 2" xfId="213"/>
    <cellStyle name="20 % - Akzent2 8 4" xfId="214"/>
    <cellStyle name="20 % - Akzent2 8 4 2" xfId="215"/>
    <cellStyle name="20 % - Akzent2 8 5" xfId="216"/>
    <cellStyle name="20 % - Akzent2 9" xfId="217"/>
    <cellStyle name="20 % - Akzent2 9 2" xfId="218"/>
    <cellStyle name="20 % - Akzent2 9 2 2" xfId="219"/>
    <cellStyle name="20 % - Akzent2 9 3" xfId="220"/>
    <cellStyle name="20 % - Akzent2 9 3 2" xfId="221"/>
    <cellStyle name="20 % - Akzent2 9 4" xfId="222"/>
    <cellStyle name="20 % - Akzent3" xfId="223"/>
    <cellStyle name="20 % - Akzent3 10" xfId="224"/>
    <cellStyle name="20 % - Akzent3 10 2" xfId="225"/>
    <cellStyle name="20 % - Akzent3 11" xfId="226"/>
    <cellStyle name="20 % - Akzent3 12" xfId="227"/>
    <cellStyle name="20 % - Akzent3 13" xfId="228"/>
    <cellStyle name="20 % - Akzent3 2" xfId="229"/>
    <cellStyle name="20 % - Akzent3 2 2" xfId="230"/>
    <cellStyle name="20 % - Akzent3 2 2 2" xfId="231"/>
    <cellStyle name="20 % - Akzent3 2 2 2 2" xfId="232"/>
    <cellStyle name="20 % - Akzent3 2 2 3" xfId="233"/>
    <cellStyle name="20 % - Akzent3 2 2 3 2" xfId="234"/>
    <cellStyle name="20 % - Akzent3 2 2 4" xfId="235"/>
    <cellStyle name="20 % - Akzent3 2 2 4 2" xfId="236"/>
    <cellStyle name="20 % - Akzent3 2 2 5" xfId="237"/>
    <cellStyle name="20 % - Akzent3 2 2 6" xfId="238"/>
    <cellStyle name="20 % - Akzent3 2 3" xfId="239"/>
    <cellStyle name="20 % - Akzent3 2 3 2" xfId="240"/>
    <cellStyle name="20 % - Akzent3 2 3 2 2" xfId="241"/>
    <cellStyle name="20 % - Akzent3 2 3 3" xfId="242"/>
    <cellStyle name="20 % - Akzent3 2 3 3 2" xfId="243"/>
    <cellStyle name="20 % - Akzent3 2 3 4" xfId="244"/>
    <cellStyle name="20 % - Akzent3 2 4" xfId="245"/>
    <cellStyle name="20 % - Akzent3 2 4 2" xfId="246"/>
    <cellStyle name="20 % - Akzent3 2 5" xfId="247"/>
    <cellStyle name="20 % - Akzent3 2 5 2" xfId="248"/>
    <cellStyle name="20 % - Akzent3 2 6" xfId="249"/>
    <cellStyle name="20 % - Akzent3 2 6 2" xfId="250"/>
    <cellStyle name="20 % - Akzent3 2 7" xfId="251"/>
    <cellStyle name="20 % - Akzent3 2 8" xfId="252"/>
    <cellStyle name="20 % - Akzent3 3" xfId="253"/>
    <cellStyle name="20 % - Akzent3 3 2" xfId="254"/>
    <cellStyle name="20 % - Akzent3 3 2 2" xfId="255"/>
    <cellStyle name="20 % - Akzent3 3 2 2 2" xfId="256"/>
    <cellStyle name="20 % - Akzent3 3 2 3" xfId="257"/>
    <cellStyle name="20 % - Akzent3 3 2 3 2" xfId="258"/>
    <cellStyle name="20 % - Akzent3 3 2 4" xfId="259"/>
    <cellStyle name="20 % - Akzent3 3 2 4 2" xfId="260"/>
    <cellStyle name="20 % - Akzent3 3 2 5" xfId="261"/>
    <cellStyle name="20 % - Akzent3 3 2 6" xfId="262"/>
    <cellStyle name="20 % - Akzent3 3 3" xfId="263"/>
    <cellStyle name="20 % - Akzent3 3 3 2" xfId="264"/>
    <cellStyle name="20 % - Akzent3 3 3 2 2" xfId="265"/>
    <cellStyle name="20 % - Akzent3 3 3 3" xfId="266"/>
    <cellStyle name="20 % - Akzent3 3 3 3 2" xfId="267"/>
    <cellStyle name="20 % - Akzent3 3 3 4" xfId="268"/>
    <cellStyle name="20 % - Akzent3 3 4" xfId="269"/>
    <cellStyle name="20 % - Akzent3 3 4 2" xfId="270"/>
    <cellStyle name="20 % - Akzent3 3 5" xfId="271"/>
    <cellStyle name="20 % - Akzent3 3 5 2" xfId="272"/>
    <cellStyle name="20 % - Akzent3 3 6" xfId="273"/>
    <cellStyle name="20 % - Akzent3 3 6 2" xfId="274"/>
    <cellStyle name="20 % - Akzent3 3 7" xfId="275"/>
    <cellStyle name="20 % - Akzent3 3 8" xfId="276"/>
    <cellStyle name="20 % - Akzent3 4" xfId="277"/>
    <cellStyle name="20 % - Akzent3 4 2" xfId="278"/>
    <cellStyle name="20 % - Akzent3 4 2 2" xfId="279"/>
    <cellStyle name="20 % - Akzent3 4 3" xfId="280"/>
    <cellStyle name="20 % - Akzent3 4 3 2" xfId="281"/>
    <cellStyle name="20 % - Akzent3 4 4" xfId="282"/>
    <cellStyle name="20 % - Akzent3 4 4 2" xfId="283"/>
    <cellStyle name="20 % - Akzent3 4 5" xfId="284"/>
    <cellStyle name="20 % - Akzent3 4 6" xfId="285"/>
    <cellStyle name="20 % - Akzent3 5" xfId="286"/>
    <cellStyle name="20 % - Akzent3 5 2" xfId="287"/>
    <cellStyle name="20 % - Akzent3 5 2 2" xfId="288"/>
    <cellStyle name="20 % - Akzent3 5 3" xfId="289"/>
    <cellStyle name="20 % - Akzent3 5 3 2" xfId="290"/>
    <cellStyle name="20 % - Akzent3 5 4" xfId="291"/>
    <cellStyle name="20 % - Akzent3 5 4 2" xfId="292"/>
    <cellStyle name="20 % - Akzent3 5 5" xfId="293"/>
    <cellStyle name="20 % - Akzent3 5 6" xfId="294"/>
    <cellStyle name="20 % - Akzent3 6" xfId="295"/>
    <cellStyle name="20 % - Akzent3 6 2" xfId="296"/>
    <cellStyle name="20 % - Akzent3 6 2 2" xfId="297"/>
    <cellStyle name="20 % - Akzent3 6 3" xfId="298"/>
    <cellStyle name="20 % - Akzent3 6 3 2" xfId="299"/>
    <cellStyle name="20 % - Akzent3 6 4" xfId="300"/>
    <cellStyle name="20 % - Akzent3 6 4 2" xfId="301"/>
    <cellStyle name="20 % - Akzent3 6 5" xfId="302"/>
    <cellStyle name="20 % - Akzent3 6 6" xfId="303"/>
    <cellStyle name="20 % - Akzent3 7" xfId="304"/>
    <cellStyle name="20 % - Akzent3 7 2" xfId="305"/>
    <cellStyle name="20 % - Akzent3 7 2 2" xfId="306"/>
    <cellStyle name="20 % - Akzent3 7 3" xfId="307"/>
    <cellStyle name="20 % - Akzent3 7 3 2" xfId="308"/>
    <cellStyle name="20 % - Akzent3 7 4" xfId="309"/>
    <cellStyle name="20 % - Akzent3 7 4 2" xfId="310"/>
    <cellStyle name="20 % - Akzent3 7 5" xfId="311"/>
    <cellStyle name="20 % - Akzent3 7 6" xfId="312"/>
    <cellStyle name="20 % - Akzent3 8" xfId="313"/>
    <cellStyle name="20 % - Akzent3 8 2" xfId="314"/>
    <cellStyle name="20 % - Akzent3 8 2 2" xfId="315"/>
    <cellStyle name="20 % - Akzent3 8 3" xfId="316"/>
    <cellStyle name="20 % - Akzent3 8 3 2" xfId="317"/>
    <cellStyle name="20 % - Akzent3 8 4" xfId="318"/>
    <cellStyle name="20 % - Akzent3 8 4 2" xfId="319"/>
    <cellStyle name="20 % - Akzent3 8 5" xfId="320"/>
    <cellStyle name="20 % - Akzent3 9" xfId="321"/>
    <cellStyle name="20 % - Akzent3 9 2" xfId="322"/>
    <cellStyle name="20 % - Akzent3 9 2 2" xfId="323"/>
    <cellStyle name="20 % - Akzent3 9 3" xfId="324"/>
    <cellStyle name="20 % - Akzent3 9 3 2" xfId="325"/>
    <cellStyle name="20 % - Akzent3 9 4" xfId="326"/>
    <cellStyle name="20 % - Akzent4" xfId="327"/>
    <cellStyle name="20 % - Akzent4 10" xfId="328"/>
    <cellStyle name="20 % - Akzent4 10 2" xfId="329"/>
    <cellStyle name="20 % - Akzent4 11" xfId="330"/>
    <cellStyle name="20 % - Akzent4 12" xfId="331"/>
    <cellStyle name="20 % - Akzent4 13" xfId="332"/>
    <cellStyle name="20 % - Akzent4 2" xfId="333"/>
    <cellStyle name="20 % - Akzent4 2 2" xfId="334"/>
    <cellStyle name="20 % - Akzent4 2 2 2" xfId="335"/>
    <cellStyle name="20 % - Akzent4 2 2 2 2" xfId="336"/>
    <cellStyle name="20 % - Akzent4 2 2 3" xfId="337"/>
    <cellStyle name="20 % - Akzent4 2 2 3 2" xfId="338"/>
    <cellStyle name="20 % - Akzent4 2 2 4" xfId="339"/>
    <cellStyle name="20 % - Akzent4 2 2 4 2" xfId="340"/>
    <cellStyle name="20 % - Akzent4 2 2 5" xfId="341"/>
    <cellStyle name="20 % - Akzent4 2 2 6" xfId="342"/>
    <cellStyle name="20 % - Akzent4 2 3" xfId="343"/>
    <cellStyle name="20 % - Akzent4 2 3 2" xfId="344"/>
    <cellStyle name="20 % - Akzent4 2 3 2 2" xfId="345"/>
    <cellStyle name="20 % - Akzent4 2 3 3" xfId="346"/>
    <cellStyle name="20 % - Akzent4 2 3 3 2" xfId="347"/>
    <cellStyle name="20 % - Akzent4 2 3 4" xfId="348"/>
    <cellStyle name="20 % - Akzent4 2 4" xfId="349"/>
    <cellStyle name="20 % - Akzent4 2 4 2" xfId="350"/>
    <cellStyle name="20 % - Akzent4 2 5" xfId="351"/>
    <cellStyle name="20 % - Akzent4 2 5 2" xfId="352"/>
    <cellStyle name="20 % - Akzent4 2 6" xfId="353"/>
    <cellStyle name="20 % - Akzent4 2 6 2" xfId="354"/>
    <cellStyle name="20 % - Akzent4 2 7" xfId="355"/>
    <cellStyle name="20 % - Akzent4 2 8" xfId="356"/>
    <cellStyle name="20 % - Akzent4 3" xfId="357"/>
    <cellStyle name="20 % - Akzent4 3 2" xfId="358"/>
    <cellStyle name="20 % - Akzent4 3 2 2" xfId="359"/>
    <cellStyle name="20 % - Akzent4 3 2 2 2" xfId="360"/>
    <cellStyle name="20 % - Akzent4 3 2 3" xfId="361"/>
    <cellStyle name="20 % - Akzent4 3 2 3 2" xfId="362"/>
    <cellStyle name="20 % - Akzent4 3 2 4" xfId="363"/>
    <cellStyle name="20 % - Akzent4 3 2 4 2" xfId="364"/>
    <cellStyle name="20 % - Akzent4 3 2 5" xfId="365"/>
    <cellStyle name="20 % - Akzent4 3 2 6" xfId="366"/>
    <cellStyle name="20 % - Akzent4 3 3" xfId="367"/>
    <cellStyle name="20 % - Akzent4 3 3 2" xfId="368"/>
    <cellStyle name="20 % - Akzent4 3 3 2 2" xfId="369"/>
    <cellStyle name="20 % - Akzent4 3 3 3" xfId="370"/>
    <cellStyle name="20 % - Akzent4 3 3 3 2" xfId="371"/>
    <cellStyle name="20 % - Akzent4 3 3 4" xfId="372"/>
    <cellStyle name="20 % - Akzent4 3 4" xfId="373"/>
    <cellStyle name="20 % - Akzent4 3 4 2" xfId="374"/>
    <cellStyle name="20 % - Akzent4 3 5" xfId="375"/>
    <cellStyle name="20 % - Akzent4 3 5 2" xfId="376"/>
    <cellStyle name="20 % - Akzent4 3 6" xfId="377"/>
    <cellStyle name="20 % - Akzent4 3 6 2" xfId="378"/>
    <cellStyle name="20 % - Akzent4 3 7" xfId="379"/>
    <cellStyle name="20 % - Akzent4 3 8" xfId="380"/>
    <cellStyle name="20 % - Akzent4 4" xfId="381"/>
    <cellStyle name="20 % - Akzent4 4 2" xfId="382"/>
    <cellStyle name="20 % - Akzent4 4 2 2" xfId="383"/>
    <cellStyle name="20 % - Akzent4 4 3" xfId="384"/>
    <cellStyle name="20 % - Akzent4 4 3 2" xfId="385"/>
    <cellStyle name="20 % - Akzent4 4 4" xfId="386"/>
    <cellStyle name="20 % - Akzent4 4 4 2" xfId="387"/>
    <cellStyle name="20 % - Akzent4 4 5" xfId="388"/>
    <cellStyle name="20 % - Akzent4 4 6" xfId="389"/>
    <cellStyle name="20 % - Akzent4 5" xfId="390"/>
    <cellStyle name="20 % - Akzent4 5 2" xfId="391"/>
    <cellStyle name="20 % - Akzent4 5 2 2" xfId="392"/>
    <cellStyle name="20 % - Akzent4 5 3" xfId="393"/>
    <cellStyle name="20 % - Akzent4 5 3 2" xfId="394"/>
    <cellStyle name="20 % - Akzent4 5 4" xfId="395"/>
    <cellStyle name="20 % - Akzent4 5 4 2" xfId="396"/>
    <cellStyle name="20 % - Akzent4 5 5" xfId="397"/>
    <cellStyle name="20 % - Akzent4 5 6" xfId="398"/>
    <cellStyle name="20 % - Akzent4 6" xfId="399"/>
    <cellStyle name="20 % - Akzent4 6 2" xfId="400"/>
    <cellStyle name="20 % - Akzent4 6 2 2" xfId="401"/>
    <cellStyle name="20 % - Akzent4 6 3" xfId="402"/>
    <cellStyle name="20 % - Akzent4 6 3 2" xfId="403"/>
    <cellStyle name="20 % - Akzent4 6 4" xfId="404"/>
    <cellStyle name="20 % - Akzent4 6 4 2" xfId="405"/>
    <cellStyle name="20 % - Akzent4 6 5" xfId="406"/>
    <cellStyle name="20 % - Akzent4 6 6" xfId="407"/>
    <cellStyle name="20 % - Akzent4 7" xfId="408"/>
    <cellStyle name="20 % - Akzent4 7 2" xfId="409"/>
    <cellStyle name="20 % - Akzent4 7 2 2" xfId="410"/>
    <cellStyle name="20 % - Akzent4 7 3" xfId="411"/>
    <cellStyle name="20 % - Akzent4 7 3 2" xfId="412"/>
    <cellStyle name="20 % - Akzent4 7 4" xfId="413"/>
    <cellStyle name="20 % - Akzent4 7 4 2" xfId="414"/>
    <cellStyle name="20 % - Akzent4 7 5" xfId="415"/>
    <cellStyle name="20 % - Akzent4 7 6" xfId="416"/>
    <cellStyle name="20 % - Akzent4 8" xfId="417"/>
    <cellStyle name="20 % - Akzent4 8 2" xfId="418"/>
    <cellStyle name="20 % - Akzent4 8 2 2" xfId="419"/>
    <cellStyle name="20 % - Akzent4 8 3" xfId="420"/>
    <cellStyle name="20 % - Akzent4 8 3 2" xfId="421"/>
    <cellStyle name="20 % - Akzent4 8 4" xfId="422"/>
    <cellStyle name="20 % - Akzent4 8 4 2" xfId="423"/>
    <cellStyle name="20 % - Akzent4 8 5" xfId="424"/>
    <cellStyle name="20 % - Akzent4 9" xfId="425"/>
    <cellStyle name="20 % - Akzent4 9 2" xfId="426"/>
    <cellStyle name="20 % - Akzent4 9 2 2" xfId="427"/>
    <cellStyle name="20 % - Akzent4 9 3" xfId="428"/>
    <cellStyle name="20 % - Akzent4 9 3 2" xfId="429"/>
    <cellStyle name="20 % - Akzent4 9 4" xfId="430"/>
    <cellStyle name="20 % - Akzent5" xfId="431"/>
    <cellStyle name="20 % - Akzent5 10" xfId="432"/>
    <cellStyle name="20 % - Akzent5 10 2" xfId="433"/>
    <cellStyle name="20 % - Akzent5 11" xfId="434"/>
    <cellStyle name="20 % - Akzent5 12" xfId="435"/>
    <cellStyle name="20 % - Akzent5 13" xfId="436"/>
    <cellStyle name="20 % - Akzent5 2" xfId="437"/>
    <cellStyle name="20 % - Akzent5 2 2" xfId="438"/>
    <cellStyle name="20 % - Akzent5 2 2 2" xfId="439"/>
    <cellStyle name="20 % - Akzent5 2 2 2 2" xfId="440"/>
    <cellStyle name="20 % - Akzent5 2 2 3" xfId="441"/>
    <cellStyle name="20 % - Akzent5 2 2 3 2" xfId="442"/>
    <cellStyle name="20 % - Akzent5 2 2 4" xfId="443"/>
    <cellStyle name="20 % - Akzent5 2 2 4 2" xfId="444"/>
    <cellStyle name="20 % - Akzent5 2 2 5" xfId="445"/>
    <cellStyle name="20 % - Akzent5 2 2 6" xfId="446"/>
    <cellStyle name="20 % - Akzent5 2 3" xfId="447"/>
    <cellStyle name="20 % - Akzent5 2 3 2" xfId="448"/>
    <cellStyle name="20 % - Akzent5 2 3 2 2" xfId="449"/>
    <cellStyle name="20 % - Akzent5 2 3 3" xfId="450"/>
    <cellStyle name="20 % - Akzent5 2 3 3 2" xfId="451"/>
    <cellStyle name="20 % - Akzent5 2 3 4" xfId="452"/>
    <cellStyle name="20 % - Akzent5 2 4" xfId="453"/>
    <cellStyle name="20 % - Akzent5 2 4 2" xfId="454"/>
    <cellStyle name="20 % - Akzent5 2 5" xfId="455"/>
    <cellStyle name="20 % - Akzent5 2 5 2" xfId="456"/>
    <cellStyle name="20 % - Akzent5 2 6" xfId="457"/>
    <cellStyle name="20 % - Akzent5 2 6 2" xfId="458"/>
    <cellStyle name="20 % - Akzent5 2 7" xfId="459"/>
    <cellStyle name="20 % - Akzent5 2 8" xfId="460"/>
    <cellStyle name="20 % - Akzent5 3" xfId="461"/>
    <cellStyle name="20 % - Akzent5 3 2" xfId="462"/>
    <cellStyle name="20 % - Akzent5 3 2 2" xfId="463"/>
    <cellStyle name="20 % - Akzent5 3 2 2 2" xfId="464"/>
    <cellStyle name="20 % - Akzent5 3 2 3" xfId="465"/>
    <cellStyle name="20 % - Akzent5 3 2 3 2" xfId="466"/>
    <cellStyle name="20 % - Akzent5 3 2 4" xfId="467"/>
    <cellStyle name="20 % - Akzent5 3 2 4 2" xfId="468"/>
    <cellStyle name="20 % - Akzent5 3 2 5" xfId="469"/>
    <cellStyle name="20 % - Akzent5 3 2 6" xfId="470"/>
    <cellStyle name="20 % - Akzent5 3 3" xfId="471"/>
    <cellStyle name="20 % - Akzent5 3 3 2" xfId="472"/>
    <cellStyle name="20 % - Akzent5 3 3 2 2" xfId="473"/>
    <cellStyle name="20 % - Akzent5 3 3 3" xfId="474"/>
    <cellStyle name="20 % - Akzent5 3 3 3 2" xfId="475"/>
    <cellStyle name="20 % - Akzent5 3 3 4" xfId="476"/>
    <cellStyle name="20 % - Akzent5 3 4" xfId="477"/>
    <cellStyle name="20 % - Akzent5 3 4 2" xfId="478"/>
    <cellStyle name="20 % - Akzent5 3 5" xfId="479"/>
    <cellStyle name="20 % - Akzent5 3 5 2" xfId="480"/>
    <cellStyle name="20 % - Akzent5 3 6" xfId="481"/>
    <cellStyle name="20 % - Akzent5 3 6 2" xfId="482"/>
    <cellStyle name="20 % - Akzent5 3 7" xfId="483"/>
    <cellStyle name="20 % - Akzent5 3 8" xfId="484"/>
    <cellStyle name="20 % - Akzent5 4" xfId="485"/>
    <cellStyle name="20 % - Akzent5 4 2" xfId="486"/>
    <cellStyle name="20 % - Akzent5 4 2 2" xfId="487"/>
    <cellStyle name="20 % - Akzent5 4 3" xfId="488"/>
    <cellStyle name="20 % - Akzent5 4 3 2" xfId="489"/>
    <cellStyle name="20 % - Akzent5 4 4" xfId="490"/>
    <cellStyle name="20 % - Akzent5 4 4 2" xfId="491"/>
    <cellStyle name="20 % - Akzent5 4 5" xfId="492"/>
    <cellStyle name="20 % - Akzent5 4 6" xfId="493"/>
    <cellStyle name="20 % - Akzent5 5" xfId="494"/>
    <cellStyle name="20 % - Akzent5 5 2" xfId="495"/>
    <cellStyle name="20 % - Akzent5 5 2 2" xfId="496"/>
    <cellStyle name="20 % - Akzent5 5 3" xfId="497"/>
    <cellStyle name="20 % - Akzent5 5 3 2" xfId="498"/>
    <cellStyle name="20 % - Akzent5 5 4" xfId="499"/>
    <cellStyle name="20 % - Akzent5 5 4 2" xfId="500"/>
    <cellStyle name="20 % - Akzent5 5 5" xfId="501"/>
    <cellStyle name="20 % - Akzent5 5 6" xfId="502"/>
    <cellStyle name="20 % - Akzent5 6" xfId="503"/>
    <cellStyle name="20 % - Akzent5 6 2" xfId="504"/>
    <cellStyle name="20 % - Akzent5 6 2 2" xfId="505"/>
    <cellStyle name="20 % - Akzent5 6 3" xfId="506"/>
    <cellStyle name="20 % - Akzent5 6 3 2" xfId="507"/>
    <cellStyle name="20 % - Akzent5 6 4" xfId="508"/>
    <cellStyle name="20 % - Akzent5 6 4 2" xfId="509"/>
    <cellStyle name="20 % - Akzent5 6 5" xfId="510"/>
    <cellStyle name="20 % - Akzent5 6 6" xfId="511"/>
    <cellStyle name="20 % - Akzent5 7" xfId="512"/>
    <cellStyle name="20 % - Akzent5 7 2" xfId="513"/>
    <cellStyle name="20 % - Akzent5 7 2 2" xfId="514"/>
    <cellStyle name="20 % - Akzent5 7 3" xfId="515"/>
    <cellStyle name="20 % - Akzent5 7 3 2" xfId="516"/>
    <cellStyle name="20 % - Akzent5 7 4" xfId="517"/>
    <cellStyle name="20 % - Akzent5 7 4 2" xfId="518"/>
    <cellStyle name="20 % - Akzent5 7 5" xfId="519"/>
    <cellStyle name="20 % - Akzent5 7 6" xfId="520"/>
    <cellStyle name="20 % - Akzent5 8" xfId="521"/>
    <cellStyle name="20 % - Akzent5 8 2" xfId="522"/>
    <cellStyle name="20 % - Akzent5 8 2 2" xfId="523"/>
    <cellStyle name="20 % - Akzent5 8 3" xfId="524"/>
    <cellStyle name="20 % - Akzent5 8 3 2" xfId="525"/>
    <cellStyle name="20 % - Akzent5 8 4" xfId="526"/>
    <cellStyle name="20 % - Akzent5 8 4 2" xfId="527"/>
    <cellStyle name="20 % - Akzent5 8 5" xfId="528"/>
    <cellStyle name="20 % - Akzent5 9" xfId="529"/>
    <cellStyle name="20 % - Akzent5 9 2" xfId="530"/>
    <cellStyle name="20 % - Akzent5 9 2 2" xfId="531"/>
    <cellStyle name="20 % - Akzent5 9 3" xfId="532"/>
    <cellStyle name="20 % - Akzent5 9 3 2" xfId="533"/>
    <cellStyle name="20 % - Akzent5 9 4" xfId="534"/>
    <cellStyle name="20 % - Akzent6" xfId="535"/>
    <cellStyle name="20 % - Akzent6 10" xfId="536"/>
    <cellStyle name="20 % - Akzent6 10 2" xfId="537"/>
    <cellStyle name="20 % - Akzent6 11" xfId="538"/>
    <cellStyle name="20 % - Akzent6 12" xfId="539"/>
    <cellStyle name="20 % - Akzent6 13" xfId="540"/>
    <cellStyle name="20 % - Akzent6 2" xfId="541"/>
    <cellStyle name="20 % - Akzent6 2 2" xfId="542"/>
    <cellStyle name="20 % - Akzent6 2 2 2" xfId="543"/>
    <cellStyle name="20 % - Akzent6 2 2 2 2" xfId="544"/>
    <cellStyle name="20 % - Akzent6 2 2 3" xfId="545"/>
    <cellStyle name="20 % - Akzent6 2 2 3 2" xfId="546"/>
    <cellStyle name="20 % - Akzent6 2 2 4" xfId="547"/>
    <cellStyle name="20 % - Akzent6 2 2 4 2" xfId="548"/>
    <cellStyle name="20 % - Akzent6 2 2 5" xfId="549"/>
    <cellStyle name="20 % - Akzent6 2 2 6" xfId="550"/>
    <cellStyle name="20 % - Akzent6 2 3" xfId="551"/>
    <cellStyle name="20 % - Akzent6 2 3 2" xfId="552"/>
    <cellStyle name="20 % - Akzent6 2 3 2 2" xfId="553"/>
    <cellStyle name="20 % - Akzent6 2 3 3" xfId="554"/>
    <cellStyle name="20 % - Akzent6 2 3 3 2" xfId="555"/>
    <cellStyle name="20 % - Akzent6 2 3 4" xfId="556"/>
    <cellStyle name="20 % - Akzent6 2 4" xfId="557"/>
    <cellStyle name="20 % - Akzent6 2 4 2" xfId="558"/>
    <cellStyle name="20 % - Akzent6 2 5" xfId="559"/>
    <cellStyle name="20 % - Akzent6 2 5 2" xfId="560"/>
    <cellStyle name="20 % - Akzent6 2 6" xfId="561"/>
    <cellStyle name="20 % - Akzent6 2 6 2" xfId="562"/>
    <cellStyle name="20 % - Akzent6 2 7" xfId="563"/>
    <cellStyle name="20 % - Akzent6 2 8" xfId="564"/>
    <cellStyle name="20 % - Akzent6 3" xfId="565"/>
    <cellStyle name="20 % - Akzent6 3 2" xfId="566"/>
    <cellStyle name="20 % - Akzent6 3 2 2" xfId="567"/>
    <cellStyle name="20 % - Akzent6 3 2 2 2" xfId="568"/>
    <cellStyle name="20 % - Akzent6 3 2 3" xfId="569"/>
    <cellStyle name="20 % - Akzent6 3 2 3 2" xfId="570"/>
    <cellStyle name="20 % - Akzent6 3 2 4" xfId="571"/>
    <cellStyle name="20 % - Akzent6 3 2 4 2" xfId="572"/>
    <cellStyle name="20 % - Akzent6 3 2 5" xfId="573"/>
    <cellStyle name="20 % - Akzent6 3 2 6" xfId="574"/>
    <cellStyle name="20 % - Akzent6 3 3" xfId="575"/>
    <cellStyle name="20 % - Akzent6 3 3 2" xfId="576"/>
    <cellStyle name="20 % - Akzent6 3 3 2 2" xfId="577"/>
    <cellStyle name="20 % - Akzent6 3 3 3" xfId="578"/>
    <cellStyle name="20 % - Akzent6 3 3 3 2" xfId="579"/>
    <cellStyle name="20 % - Akzent6 3 3 4" xfId="580"/>
    <cellStyle name="20 % - Akzent6 3 4" xfId="581"/>
    <cellStyle name="20 % - Akzent6 3 4 2" xfId="582"/>
    <cellStyle name="20 % - Akzent6 3 5" xfId="583"/>
    <cellStyle name="20 % - Akzent6 3 5 2" xfId="584"/>
    <cellStyle name="20 % - Akzent6 3 6" xfId="585"/>
    <cellStyle name="20 % - Akzent6 3 6 2" xfId="586"/>
    <cellStyle name="20 % - Akzent6 3 7" xfId="587"/>
    <cellStyle name="20 % - Akzent6 3 8" xfId="588"/>
    <cellStyle name="20 % - Akzent6 4" xfId="589"/>
    <cellStyle name="20 % - Akzent6 4 2" xfId="590"/>
    <cellStyle name="20 % - Akzent6 4 2 2" xfId="591"/>
    <cellStyle name="20 % - Akzent6 4 3" xfId="592"/>
    <cellStyle name="20 % - Akzent6 4 3 2" xfId="593"/>
    <cellStyle name="20 % - Akzent6 4 4" xfId="594"/>
    <cellStyle name="20 % - Akzent6 4 4 2" xfId="595"/>
    <cellStyle name="20 % - Akzent6 4 5" xfId="596"/>
    <cellStyle name="20 % - Akzent6 4 6" xfId="597"/>
    <cellStyle name="20 % - Akzent6 5" xfId="598"/>
    <cellStyle name="20 % - Akzent6 5 2" xfId="599"/>
    <cellStyle name="20 % - Akzent6 5 2 2" xfId="600"/>
    <cellStyle name="20 % - Akzent6 5 3" xfId="601"/>
    <cellStyle name="20 % - Akzent6 5 3 2" xfId="602"/>
    <cellStyle name="20 % - Akzent6 5 4" xfId="603"/>
    <cellStyle name="20 % - Akzent6 5 4 2" xfId="604"/>
    <cellStyle name="20 % - Akzent6 5 5" xfId="605"/>
    <cellStyle name="20 % - Akzent6 5 6" xfId="606"/>
    <cellStyle name="20 % - Akzent6 6" xfId="607"/>
    <cellStyle name="20 % - Akzent6 6 2" xfId="608"/>
    <cellStyle name="20 % - Akzent6 6 2 2" xfId="609"/>
    <cellStyle name="20 % - Akzent6 6 3" xfId="610"/>
    <cellStyle name="20 % - Akzent6 6 3 2" xfId="611"/>
    <cellStyle name="20 % - Akzent6 6 4" xfId="612"/>
    <cellStyle name="20 % - Akzent6 6 4 2" xfId="613"/>
    <cellStyle name="20 % - Akzent6 6 5" xfId="614"/>
    <cellStyle name="20 % - Akzent6 6 6" xfId="615"/>
    <cellStyle name="20 % - Akzent6 7" xfId="616"/>
    <cellStyle name="20 % - Akzent6 7 2" xfId="617"/>
    <cellStyle name="20 % - Akzent6 7 2 2" xfId="618"/>
    <cellStyle name="20 % - Akzent6 7 3" xfId="619"/>
    <cellStyle name="20 % - Akzent6 7 3 2" xfId="620"/>
    <cellStyle name="20 % - Akzent6 7 4" xfId="621"/>
    <cellStyle name="20 % - Akzent6 7 4 2" xfId="622"/>
    <cellStyle name="20 % - Akzent6 7 5" xfId="623"/>
    <cellStyle name="20 % - Akzent6 7 6" xfId="624"/>
    <cellStyle name="20 % - Akzent6 8" xfId="625"/>
    <cellStyle name="20 % - Akzent6 8 2" xfId="626"/>
    <cellStyle name="20 % - Akzent6 8 2 2" xfId="627"/>
    <cellStyle name="20 % - Akzent6 8 3" xfId="628"/>
    <cellStyle name="20 % - Akzent6 8 3 2" xfId="629"/>
    <cellStyle name="20 % - Akzent6 8 4" xfId="630"/>
    <cellStyle name="20 % - Akzent6 8 4 2" xfId="631"/>
    <cellStyle name="20 % - Akzent6 8 5" xfId="632"/>
    <cellStyle name="20 % - Akzent6 9" xfId="633"/>
    <cellStyle name="20 % - Akzent6 9 2" xfId="634"/>
    <cellStyle name="20 % - Akzent6 9 2 2" xfId="635"/>
    <cellStyle name="20 % - Akzent6 9 3" xfId="636"/>
    <cellStyle name="20 % - Akzent6 9 3 2" xfId="637"/>
    <cellStyle name="20 % - Akzent6 9 4" xfId="638"/>
    <cellStyle name="4" xfId="639"/>
    <cellStyle name="40 % - Akzent1" xfId="640"/>
    <cellStyle name="40 % - Akzent1 10" xfId="641"/>
    <cellStyle name="40 % - Akzent1 10 2" xfId="642"/>
    <cellStyle name="40 % - Akzent1 11" xfId="643"/>
    <cellStyle name="40 % - Akzent1 12" xfId="644"/>
    <cellStyle name="40 % - Akzent1 13" xfId="645"/>
    <cellStyle name="40 % - Akzent1 2" xfId="646"/>
    <cellStyle name="40 % - Akzent1 2 2" xfId="647"/>
    <cellStyle name="40 % - Akzent1 2 2 2" xfId="648"/>
    <cellStyle name="40 % - Akzent1 2 2 2 2" xfId="649"/>
    <cellStyle name="40 % - Akzent1 2 2 3" xfId="650"/>
    <cellStyle name="40 % - Akzent1 2 2 3 2" xfId="651"/>
    <cellStyle name="40 % - Akzent1 2 2 4" xfId="652"/>
    <cellStyle name="40 % - Akzent1 2 2 4 2" xfId="653"/>
    <cellStyle name="40 % - Akzent1 2 2 5" xfId="654"/>
    <cellStyle name="40 % - Akzent1 2 2 6" xfId="655"/>
    <cellStyle name="40 % - Akzent1 2 3" xfId="656"/>
    <cellStyle name="40 % - Akzent1 2 3 2" xfId="657"/>
    <cellStyle name="40 % - Akzent1 2 3 2 2" xfId="658"/>
    <cellStyle name="40 % - Akzent1 2 3 3" xfId="659"/>
    <cellStyle name="40 % - Akzent1 2 3 3 2" xfId="660"/>
    <cellStyle name="40 % - Akzent1 2 3 4" xfId="661"/>
    <cellStyle name="40 % - Akzent1 2 4" xfId="662"/>
    <cellStyle name="40 % - Akzent1 2 4 2" xfId="663"/>
    <cellStyle name="40 % - Akzent1 2 5" xfId="664"/>
    <cellStyle name="40 % - Akzent1 2 5 2" xfId="665"/>
    <cellStyle name="40 % - Akzent1 2 6" xfId="666"/>
    <cellStyle name="40 % - Akzent1 2 6 2" xfId="667"/>
    <cellStyle name="40 % - Akzent1 2 7" xfId="668"/>
    <cellStyle name="40 % - Akzent1 2 8" xfId="669"/>
    <cellStyle name="40 % - Akzent1 3" xfId="670"/>
    <cellStyle name="40 % - Akzent1 3 2" xfId="671"/>
    <cellStyle name="40 % - Akzent1 3 2 2" xfId="672"/>
    <cellStyle name="40 % - Akzent1 3 2 2 2" xfId="673"/>
    <cellStyle name="40 % - Akzent1 3 2 3" xfId="674"/>
    <cellStyle name="40 % - Akzent1 3 2 3 2" xfId="675"/>
    <cellStyle name="40 % - Akzent1 3 2 4" xfId="676"/>
    <cellStyle name="40 % - Akzent1 3 2 4 2" xfId="677"/>
    <cellStyle name="40 % - Akzent1 3 2 5" xfId="678"/>
    <cellStyle name="40 % - Akzent1 3 2 6" xfId="679"/>
    <cellStyle name="40 % - Akzent1 3 3" xfId="680"/>
    <cellStyle name="40 % - Akzent1 3 3 2" xfId="681"/>
    <cellStyle name="40 % - Akzent1 3 3 2 2" xfId="682"/>
    <cellStyle name="40 % - Akzent1 3 3 3" xfId="683"/>
    <cellStyle name="40 % - Akzent1 3 3 3 2" xfId="684"/>
    <cellStyle name="40 % - Akzent1 3 3 4" xfId="685"/>
    <cellStyle name="40 % - Akzent1 3 4" xfId="686"/>
    <cellStyle name="40 % - Akzent1 3 4 2" xfId="687"/>
    <cellStyle name="40 % - Akzent1 3 5" xfId="688"/>
    <cellStyle name="40 % - Akzent1 3 5 2" xfId="689"/>
    <cellStyle name="40 % - Akzent1 3 6" xfId="690"/>
    <cellStyle name="40 % - Akzent1 3 6 2" xfId="691"/>
    <cellStyle name="40 % - Akzent1 3 7" xfId="692"/>
    <cellStyle name="40 % - Akzent1 3 8" xfId="693"/>
    <cellStyle name="40 % - Akzent1 4" xfId="694"/>
    <cellStyle name="40 % - Akzent1 4 2" xfId="695"/>
    <cellStyle name="40 % - Akzent1 4 2 2" xfId="696"/>
    <cellStyle name="40 % - Akzent1 4 3" xfId="697"/>
    <cellStyle name="40 % - Akzent1 4 3 2" xfId="698"/>
    <cellStyle name="40 % - Akzent1 4 4" xfId="699"/>
    <cellStyle name="40 % - Akzent1 4 4 2" xfId="700"/>
    <cellStyle name="40 % - Akzent1 4 5" xfId="701"/>
    <cellStyle name="40 % - Akzent1 4 6" xfId="702"/>
    <cellStyle name="40 % - Akzent1 5" xfId="703"/>
    <cellStyle name="40 % - Akzent1 5 2" xfId="704"/>
    <cellStyle name="40 % - Akzent1 5 2 2" xfId="705"/>
    <cellStyle name="40 % - Akzent1 5 3" xfId="706"/>
    <cellStyle name="40 % - Akzent1 5 3 2" xfId="707"/>
    <cellStyle name="40 % - Akzent1 5 4" xfId="708"/>
    <cellStyle name="40 % - Akzent1 5 4 2" xfId="709"/>
    <cellStyle name="40 % - Akzent1 5 5" xfId="710"/>
    <cellStyle name="40 % - Akzent1 5 6" xfId="711"/>
    <cellStyle name="40 % - Akzent1 6" xfId="712"/>
    <cellStyle name="40 % - Akzent1 6 2" xfId="713"/>
    <cellStyle name="40 % - Akzent1 6 2 2" xfId="714"/>
    <cellStyle name="40 % - Akzent1 6 3" xfId="715"/>
    <cellStyle name="40 % - Akzent1 6 3 2" xfId="716"/>
    <cellStyle name="40 % - Akzent1 6 4" xfId="717"/>
    <cellStyle name="40 % - Akzent1 6 4 2" xfId="718"/>
    <cellStyle name="40 % - Akzent1 6 5" xfId="719"/>
    <cellStyle name="40 % - Akzent1 6 6" xfId="720"/>
    <cellStyle name="40 % - Akzent1 7" xfId="721"/>
    <cellStyle name="40 % - Akzent1 7 2" xfId="722"/>
    <cellStyle name="40 % - Akzent1 7 2 2" xfId="723"/>
    <cellStyle name="40 % - Akzent1 7 3" xfId="724"/>
    <cellStyle name="40 % - Akzent1 7 3 2" xfId="725"/>
    <cellStyle name="40 % - Akzent1 7 4" xfId="726"/>
    <cellStyle name="40 % - Akzent1 7 4 2" xfId="727"/>
    <cellStyle name="40 % - Akzent1 7 5" xfId="728"/>
    <cellStyle name="40 % - Akzent1 7 6" xfId="729"/>
    <cellStyle name="40 % - Akzent1 8" xfId="730"/>
    <cellStyle name="40 % - Akzent1 8 2" xfId="731"/>
    <cellStyle name="40 % - Akzent1 8 2 2" xfId="732"/>
    <cellStyle name="40 % - Akzent1 8 3" xfId="733"/>
    <cellStyle name="40 % - Akzent1 8 3 2" xfId="734"/>
    <cellStyle name="40 % - Akzent1 8 4" xfId="735"/>
    <cellStyle name="40 % - Akzent1 8 4 2" xfId="736"/>
    <cellStyle name="40 % - Akzent1 8 5" xfId="737"/>
    <cellStyle name="40 % - Akzent1 9" xfId="738"/>
    <cellStyle name="40 % - Akzent1 9 2" xfId="739"/>
    <cellStyle name="40 % - Akzent1 9 2 2" xfId="740"/>
    <cellStyle name="40 % - Akzent1 9 3" xfId="741"/>
    <cellStyle name="40 % - Akzent1 9 3 2" xfId="742"/>
    <cellStyle name="40 % - Akzent1 9 4" xfId="743"/>
    <cellStyle name="40 % - Akzent2" xfId="744"/>
    <cellStyle name="40 % - Akzent2 10" xfId="745"/>
    <cellStyle name="40 % - Akzent2 10 2" xfId="746"/>
    <cellStyle name="40 % - Akzent2 11" xfId="747"/>
    <cellStyle name="40 % - Akzent2 12" xfId="748"/>
    <cellStyle name="40 % - Akzent2 13" xfId="749"/>
    <cellStyle name="40 % - Akzent2 2" xfId="750"/>
    <cellStyle name="40 % - Akzent2 2 2" xfId="751"/>
    <cellStyle name="40 % - Akzent2 2 2 2" xfId="752"/>
    <cellStyle name="40 % - Akzent2 2 2 2 2" xfId="753"/>
    <cellStyle name="40 % - Akzent2 2 2 3" xfId="754"/>
    <cellStyle name="40 % - Akzent2 2 2 3 2" xfId="755"/>
    <cellStyle name="40 % - Akzent2 2 2 4" xfId="756"/>
    <cellStyle name="40 % - Akzent2 2 2 4 2" xfId="757"/>
    <cellStyle name="40 % - Akzent2 2 2 5" xfId="758"/>
    <cellStyle name="40 % - Akzent2 2 2 6" xfId="759"/>
    <cellStyle name="40 % - Akzent2 2 3" xfId="760"/>
    <cellStyle name="40 % - Akzent2 2 3 2" xfId="761"/>
    <cellStyle name="40 % - Akzent2 2 3 2 2" xfId="762"/>
    <cellStyle name="40 % - Akzent2 2 3 3" xfId="763"/>
    <cellStyle name="40 % - Akzent2 2 3 3 2" xfId="764"/>
    <cellStyle name="40 % - Akzent2 2 3 4" xfId="765"/>
    <cellStyle name="40 % - Akzent2 2 4" xfId="766"/>
    <cellStyle name="40 % - Akzent2 2 4 2" xfId="767"/>
    <cellStyle name="40 % - Akzent2 2 5" xfId="768"/>
    <cellStyle name="40 % - Akzent2 2 5 2" xfId="769"/>
    <cellStyle name="40 % - Akzent2 2 6" xfId="770"/>
    <cellStyle name="40 % - Akzent2 2 6 2" xfId="771"/>
    <cellStyle name="40 % - Akzent2 2 7" xfId="772"/>
    <cellStyle name="40 % - Akzent2 2 8" xfId="773"/>
    <cellStyle name="40 % - Akzent2 3" xfId="774"/>
    <cellStyle name="40 % - Akzent2 3 2" xfId="775"/>
    <cellStyle name="40 % - Akzent2 3 2 2" xfId="776"/>
    <cellStyle name="40 % - Akzent2 3 2 2 2" xfId="777"/>
    <cellStyle name="40 % - Akzent2 3 2 3" xfId="778"/>
    <cellStyle name="40 % - Akzent2 3 2 3 2" xfId="779"/>
    <cellStyle name="40 % - Akzent2 3 2 4" xfId="780"/>
    <cellStyle name="40 % - Akzent2 3 2 4 2" xfId="781"/>
    <cellStyle name="40 % - Akzent2 3 2 5" xfId="782"/>
    <cellStyle name="40 % - Akzent2 3 2 6" xfId="783"/>
    <cellStyle name="40 % - Akzent2 3 3" xfId="784"/>
    <cellStyle name="40 % - Akzent2 3 3 2" xfId="785"/>
    <cellStyle name="40 % - Akzent2 3 3 2 2" xfId="786"/>
    <cellStyle name="40 % - Akzent2 3 3 3" xfId="787"/>
    <cellStyle name="40 % - Akzent2 3 3 3 2" xfId="788"/>
    <cellStyle name="40 % - Akzent2 3 3 4" xfId="789"/>
    <cellStyle name="40 % - Akzent2 3 4" xfId="790"/>
    <cellStyle name="40 % - Akzent2 3 4 2" xfId="791"/>
    <cellStyle name="40 % - Akzent2 3 5" xfId="792"/>
    <cellStyle name="40 % - Akzent2 3 5 2" xfId="793"/>
    <cellStyle name="40 % - Akzent2 3 6" xfId="794"/>
    <cellStyle name="40 % - Akzent2 3 6 2" xfId="795"/>
    <cellStyle name="40 % - Akzent2 3 7" xfId="796"/>
    <cellStyle name="40 % - Akzent2 3 8" xfId="797"/>
    <cellStyle name="40 % - Akzent2 4" xfId="798"/>
    <cellStyle name="40 % - Akzent2 4 2" xfId="799"/>
    <cellStyle name="40 % - Akzent2 4 2 2" xfId="800"/>
    <cellStyle name="40 % - Akzent2 4 3" xfId="801"/>
    <cellStyle name="40 % - Akzent2 4 3 2" xfId="802"/>
    <cellStyle name="40 % - Akzent2 4 4" xfId="803"/>
    <cellStyle name="40 % - Akzent2 4 4 2" xfId="804"/>
    <cellStyle name="40 % - Akzent2 4 5" xfId="805"/>
    <cellStyle name="40 % - Akzent2 4 6" xfId="806"/>
    <cellStyle name="40 % - Akzent2 5" xfId="807"/>
    <cellStyle name="40 % - Akzent2 5 2" xfId="808"/>
    <cellStyle name="40 % - Akzent2 5 2 2" xfId="809"/>
    <cellStyle name="40 % - Akzent2 5 3" xfId="810"/>
    <cellStyle name="40 % - Akzent2 5 3 2" xfId="811"/>
    <cellStyle name="40 % - Akzent2 5 4" xfId="812"/>
    <cellStyle name="40 % - Akzent2 5 4 2" xfId="813"/>
    <cellStyle name="40 % - Akzent2 5 5" xfId="814"/>
    <cellStyle name="40 % - Akzent2 5 6" xfId="815"/>
    <cellStyle name="40 % - Akzent2 6" xfId="816"/>
    <cellStyle name="40 % - Akzent2 6 2" xfId="817"/>
    <cellStyle name="40 % - Akzent2 6 2 2" xfId="818"/>
    <cellStyle name="40 % - Akzent2 6 3" xfId="819"/>
    <cellStyle name="40 % - Akzent2 6 3 2" xfId="820"/>
    <cellStyle name="40 % - Akzent2 6 4" xfId="821"/>
    <cellStyle name="40 % - Akzent2 6 4 2" xfId="822"/>
    <cellStyle name="40 % - Akzent2 6 5" xfId="823"/>
    <cellStyle name="40 % - Akzent2 6 6" xfId="824"/>
    <cellStyle name="40 % - Akzent2 7" xfId="825"/>
    <cellStyle name="40 % - Akzent2 7 2" xfId="826"/>
    <cellStyle name="40 % - Akzent2 7 2 2" xfId="827"/>
    <cellStyle name="40 % - Akzent2 7 3" xfId="828"/>
    <cellStyle name="40 % - Akzent2 7 3 2" xfId="829"/>
    <cellStyle name="40 % - Akzent2 7 4" xfId="830"/>
    <cellStyle name="40 % - Akzent2 7 4 2" xfId="831"/>
    <cellStyle name="40 % - Akzent2 7 5" xfId="832"/>
    <cellStyle name="40 % - Akzent2 7 6" xfId="833"/>
    <cellStyle name="40 % - Akzent2 8" xfId="834"/>
    <cellStyle name="40 % - Akzent2 8 2" xfId="835"/>
    <cellStyle name="40 % - Akzent2 8 2 2" xfId="836"/>
    <cellStyle name="40 % - Akzent2 8 3" xfId="837"/>
    <cellStyle name="40 % - Akzent2 8 3 2" xfId="838"/>
    <cellStyle name="40 % - Akzent2 8 4" xfId="839"/>
    <cellStyle name="40 % - Akzent2 8 4 2" xfId="840"/>
    <cellStyle name="40 % - Akzent2 8 5" xfId="841"/>
    <cellStyle name="40 % - Akzent2 9" xfId="842"/>
    <cellStyle name="40 % - Akzent2 9 2" xfId="843"/>
    <cellStyle name="40 % - Akzent2 9 2 2" xfId="844"/>
    <cellStyle name="40 % - Akzent2 9 3" xfId="845"/>
    <cellStyle name="40 % - Akzent2 9 3 2" xfId="846"/>
    <cellStyle name="40 % - Akzent2 9 4" xfId="847"/>
    <cellStyle name="40 % - Akzent3" xfId="848"/>
    <cellStyle name="40 % - Akzent3 10" xfId="849"/>
    <cellStyle name="40 % - Akzent3 10 2" xfId="850"/>
    <cellStyle name="40 % - Akzent3 11" xfId="851"/>
    <cellStyle name="40 % - Akzent3 12" xfId="852"/>
    <cellStyle name="40 % - Akzent3 13" xfId="853"/>
    <cellStyle name="40 % - Akzent3 2" xfId="854"/>
    <cellStyle name="40 % - Akzent3 2 2" xfId="855"/>
    <cellStyle name="40 % - Akzent3 2 2 2" xfId="856"/>
    <cellStyle name="40 % - Akzent3 2 2 2 2" xfId="857"/>
    <cellStyle name="40 % - Akzent3 2 2 3" xfId="858"/>
    <cellStyle name="40 % - Akzent3 2 2 3 2" xfId="859"/>
    <cellStyle name="40 % - Akzent3 2 2 4" xfId="860"/>
    <cellStyle name="40 % - Akzent3 2 2 4 2" xfId="861"/>
    <cellStyle name="40 % - Akzent3 2 2 5" xfId="862"/>
    <cellStyle name="40 % - Akzent3 2 2 6" xfId="863"/>
    <cellStyle name="40 % - Akzent3 2 3" xfId="864"/>
    <cellStyle name="40 % - Akzent3 2 3 2" xfId="865"/>
    <cellStyle name="40 % - Akzent3 2 3 2 2" xfId="866"/>
    <cellStyle name="40 % - Akzent3 2 3 3" xfId="867"/>
    <cellStyle name="40 % - Akzent3 2 3 3 2" xfId="868"/>
    <cellStyle name="40 % - Akzent3 2 3 4" xfId="869"/>
    <cellStyle name="40 % - Akzent3 2 4" xfId="870"/>
    <cellStyle name="40 % - Akzent3 2 4 2" xfId="871"/>
    <cellStyle name="40 % - Akzent3 2 5" xfId="872"/>
    <cellStyle name="40 % - Akzent3 2 5 2" xfId="873"/>
    <cellStyle name="40 % - Akzent3 2 6" xfId="874"/>
    <cellStyle name="40 % - Akzent3 2 6 2" xfId="875"/>
    <cellStyle name="40 % - Akzent3 2 7" xfId="876"/>
    <cellStyle name="40 % - Akzent3 2 8" xfId="877"/>
    <cellStyle name="40 % - Akzent3 3" xfId="878"/>
    <cellStyle name="40 % - Akzent3 3 2" xfId="879"/>
    <cellStyle name="40 % - Akzent3 3 2 2" xfId="880"/>
    <cellStyle name="40 % - Akzent3 3 2 2 2" xfId="881"/>
    <cellStyle name="40 % - Akzent3 3 2 3" xfId="882"/>
    <cellStyle name="40 % - Akzent3 3 2 3 2" xfId="883"/>
    <cellStyle name="40 % - Akzent3 3 2 4" xfId="884"/>
    <cellStyle name="40 % - Akzent3 3 2 4 2" xfId="885"/>
    <cellStyle name="40 % - Akzent3 3 2 5" xfId="886"/>
    <cellStyle name="40 % - Akzent3 3 2 6" xfId="887"/>
    <cellStyle name="40 % - Akzent3 3 3" xfId="888"/>
    <cellStyle name="40 % - Akzent3 3 3 2" xfId="889"/>
    <cellStyle name="40 % - Akzent3 3 3 2 2" xfId="890"/>
    <cellStyle name="40 % - Akzent3 3 3 3" xfId="891"/>
    <cellStyle name="40 % - Akzent3 3 3 3 2" xfId="892"/>
    <cellStyle name="40 % - Akzent3 3 3 4" xfId="893"/>
    <cellStyle name="40 % - Akzent3 3 4" xfId="894"/>
    <cellStyle name="40 % - Akzent3 3 4 2" xfId="895"/>
    <cellStyle name="40 % - Akzent3 3 5" xfId="896"/>
    <cellStyle name="40 % - Akzent3 3 5 2" xfId="897"/>
    <cellStyle name="40 % - Akzent3 3 6" xfId="898"/>
    <cellStyle name="40 % - Akzent3 3 6 2" xfId="899"/>
    <cellStyle name="40 % - Akzent3 3 7" xfId="900"/>
    <cellStyle name="40 % - Akzent3 3 8" xfId="901"/>
    <cellStyle name="40 % - Akzent3 4" xfId="902"/>
    <cellStyle name="40 % - Akzent3 4 2" xfId="903"/>
    <cellStyle name="40 % - Akzent3 4 2 2" xfId="904"/>
    <cellStyle name="40 % - Akzent3 4 3" xfId="905"/>
    <cellStyle name="40 % - Akzent3 4 3 2" xfId="906"/>
    <cellStyle name="40 % - Akzent3 4 4" xfId="907"/>
    <cellStyle name="40 % - Akzent3 4 4 2" xfId="908"/>
    <cellStyle name="40 % - Akzent3 4 5" xfId="909"/>
    <cellStyle name="40 % - Akzent3 4 6" xfId="910"/>
    <cellStyle name="40 % - Akzent3 5" xfId="911"/>
    <cellStyle name="40 % - Akzent3 5 2" xfId="912"/>
    <cellStyle name="40 % - Akzent3 5 2 2" xfId="913"/>
    <cellStyle name="40 % - Akzent3 5 3" xfId="914"/>
    <cellStyle name="40 % - Akzent3 5 3 2" xfId="915"/>
    <cellStyle name="40 % - Akzent3 5 4" xfId="916"/>
    <cellStyle name="40 % - Akzent3 5 4 2" xfId="917"/>
    <cellStyle name="40 % - Akzent3 5 5" xfId="918"/>
    <cellStyle name="40 % - Akzent3 5 6" xfId="919"/>
    <cellStyle name="40 % - Akzent3 6" xfId="920"/>
    <cellStyle name="40 % - Akzent3 6 2" xfId="921"/>
    <cellStyle name="40 % - Akzent3 6 2 2" xfId="922"/>
    <cellStyle name="40 % - Akzent3 6 3" xfId="923"/>
    <cellStyle name="40 % - Akzent3 6 3 2" xfId="924"/>
    <cellStyle name="40 % - Akzent3 6 4" xfId="925"/>
    <cellStyle name="40 % - Akzent3 6 4 2" xfId="926"/>
    <cellStyle name="40 % - Akzent3 6 5" xfId="927"/>
    <cellStyle name="40 % - Akzent3 6 6" xfId="928"/>
    <cellStyle name="40 % - Akzent3 7" xfId="929"/>
    <cellStyle name="40 % - Akzent3 7 2" xfId="930"/>
    <cellStyle name="40 % - Akzent3 7 2 2" xfId="931"/>
    <cellStyle name="40 % - Akzent3 7 3" xfId="932"/>
    <cellStyle name="40 % - Akzent3 7 3 2" xfId="933"/>
    <cellStyle name="40 % - Akzent3 7 4" xfId="934"/>
    <cellStyle name="40 % - Akzent3 7 4 2" xfId="935"/>
    <cellStyle name="40 % - Akzent3 7 5" xfId="936"/>
    <cellStyle name="40 % - Akzent3 7 6" xfId="937"/>
    <cellStyle name="40 % - Akzent3 8" xfId="938"/>
    <cellStyle name="40 % - Akzent3 8 2" xfId="939"/>
    <cellStyle name="40 % - Akzent3 8 2 2" xfId="940"/>
    <cellStyle name="40 % - Akzent3 8 3" xfId="941"/>
    <cellStyle name="40 % - Akzent3 8 3 2" xfId="942"/>
    <cellStyle name="40 % - Akzent3 8 4" xfId="943"/>
    <cellStyle name="40 % - Akzent3 8 4 2" xfId="944"/>
    <cellStyle name="40 % - Akzent3 8 5" xfId="945"/>
    <cellStyle name="40 % - Akzent3 9" xfId="946"/>
    <cellStyle name="40 % - Akzent3 9 2" xfId="947"/>
    <cellStyle name="40 % - Akzent3 9 2 2" xfId="948"/>
    <cellStyle name="40 % - Akzent3 9 3" xfId="949"/>
    <cellStyle name="40 % - Akzent3 9 3 2" xfId="950"/>
    <cellStyle name="40 % - Akzent3 9 4" xfId="951"/>
    <cellStyle name="40 % - Akzent4" xfId="952"/>
    <cellStyle name="40 % - Akzent4 10" xfId="953"/>
    <cellStyle name="40 % - Akzent4 10 2" xfId="954"/>
    <cellStyle name="40 % - Akzent4 11" xfId="955"/>
    <cellStyle name="40 % - Akzent4 12" xfId="956"/>
    <cellStyle name="40 % - Akzent4 13" xfId="957"/>
    <cellStyle name="40 % - Akzent4 2" xfId="958"/>
    <cellStyle name="40 % - Akzent4 2 2" xfId="959"/>
    <cellStyle name="40 % - Akzent4 2 2 2" xfId="960"/>
    <cellStyle name="40 % - Akzent4 2 2 2 2" xfId="961"/>
    <cellStyle name="40 % - Akzent4 2 2 3" xfId="962"/>
    <cellStyle name="40 % - Akzent4 2 2 3 2" xfId="963"/>
    <cellStyle name="40 % - Akzent4 2 2 4" xfId="964"/>
    <cellStyle name="40 % - Akzent4 2 2 4 2" xfId="965"/>
    <cellStyle name="40 % - Akzent4 2 2 5" xfId="966"/>
    <cellStyle name="40 % - Akzent4 2 2 6" xfId="967"/>
    <cellStyle name="40 % - Akzent4 2 3" xfId="968"/>
    <cellStyle name="40 % - Akzent4 2 3 2" xfId="969"/>
    <cellStyle name="40 % - Akzent4 2 3 2 2" xfId="970"/>
    <cellStyle name="40 % - Akzent4 2 3 3" xfId="971"/>
    <cellStyle name="40 % - Akzent4 2 3 3 2" xfId="972"/>
    <cellStyle name="40 % - Akzent4 2 3 4" xfId="973"/>
    <cellStyle name="40 % - Akzent4 2 4" xfId="974"/>
    <cellStyle name="40 % - Akzent4 2 4 2" xfId="975"/>
    <cellStyle name="40 % - Akzent4 2 5" xfId="976"/>
    <cellStyle name="40 % - Akzent4 2 5 2" xfId="977"/>
    <cellStyle name="40 % - Akzent4 2 6" xfId="978"/>
    <cellStyle name="40 % - Akzent4 2 6 2" xfId="979"/>
    <cellStyle name="40 % - Akzent4 2 7" xfId="980"/>
    <cellStyle name="40 % - Akzent4 2 8" xfId="981"/>
    <cellStyle name="40 % - Akzent4 3" xfId="982"/>
    <cellStyle name="40 % - Akzent4 3 2" xfId="983"/>
    <cellStyle name="40 % - Akzent4 3 2 2" xfId="984"/>
    <cellStyle name="40 % - Akzent4 3 2 2 2" xfId="985"/>
    <cellStyle name="40 % - Akzent4 3 2 3" xfId="986"/>
    <cellStyle name="40 % - Akzent4 3 2 3 2" xfId="987"/>
    <cellStyle name="40 % - Akzent4 3 2 4" xfId="988"/>
    <cellStyle name="40 % - Akzent4 3 2 4 2" xfId="989"/>
    <cellStyle name="40 % - Akzent4 3 2 5" xfId="990"/>
    <cellStyle name="40 % - Akzent4 3 2 6" xfId="991"/>
    <cellStyle name="40 % - Akzent4 3 3" xfId="992"/>
    <cellStyle name="40 % - Akzent4 3 3 2" xfId="993"/>
    <cellStyle name="40 % - Akzent4 3 3 2 2" xfId="994"/>
    <cellStyle name="40 % - Akzent4 3 3 3" xfId="995"/>
    <cellStyle name="40 % - Akzent4 3 3 3 2" xfId="996"/>
    <cellStyle name="40 % - Akzent4 3 3 4" xfId="997"/>
    <cellStyle name="40 % - Akzent4 3 4" xfId="998"/>
    <cellStyle name="40 % - Akzent4 3 4 2" xfId="999"/>
    <cellStyle name="40 % - Akzent4 3 5" xfId="1000"/>
    <cellStyle name="40 % - Akzent4 3 5 2" xfId="1001"/>
    <cellStyle name="40 % - Akzent4 3 6" xfId="1002"/>
    <cellStyle name="40 % - Akzent4 3 6 2" xfId="1003"/>
    <cellStyle name="40 % - Akzent4 3 7" xfId="1004"/>
    <cellStyle name="40 % - Akzent4 3 8" xfId="1005"/>
    <cellStyle name="40 % - Akzent4 4" xfId="1006"/>
    <cellStyle name="40 % - Akzent4 4 2" xfId="1007"/>
    <cellStyle name="40 % - Akzent4 4 2 2" xfId="1008"/>
    <cellStyle name="40 % - Akzent4 4 3" xfId="1009"/>
    <cellStyle name="40 % - Akzent4 4 3 2" xfId="1010"/>
    <cellStyle name="40 % - Akzent4 4 4" xfId="1011"/>
    <cellStyle name="40 % - Akzent4 4 4 2" xfId="1012"/>
    <cellStyle name="40 % - Akzent4 4 5" xfId="1013"/>
    <cellStyle name="40 % - Akzent4 4 6" xfId="1014"/>
    <cellStyle name="40 % - Akzent4 5" xfId="1015"/>
    <cellStyle name="40 % - Akzent4 5 2" xfId="1016"/>
    <cellStyle name="40 % - Akzent4 5 2 2" xfId="1017"/>
    <cellStyle name="40 % - Akzent4 5 3" xfId="1018"/>
    <cellStyle name="40 % - Akzent4 5 3 2" xfId="1019"/>
    <cellStyle name="40 % - Akzent4 5 4" xfId="1020"/>
    <cellStyle name="40 % - Akzent4 5 4 2" xfId="1021"/>
    <cellStyle name="40 % - Akzent4 5 5" xfId="1022"/>
    <cellStyle name="40 % - Akzent4 5 6" xfId="1023"/>
    <cellStyle name="40 % - Akzent4 6" xfId="1024"/>
    <cellStyle name="40 % - Akzent4 6 2" xfId="1025"/>
    <cellStyle name="40 % - Akzent4 6 2 2" xfId="1026"/>
    <cellStyle name="40 % - Akzent4 6 3" xfId="1027"/>
    <cellStyle name="40 % - Akzent4 6 3 2" xfId="1028"/>
    <cellStyle name="40 % - Akzent4 6 4" xfId="1029"/>
    <cellStyle name="40 % - Akzent4 6 4 2" xfId="1030"/>
    <cellStyle name="40 % - Akzent4 6 5" xfId="1031"/>
    <cellStyle name="40 % - Akzent4 6 6" xfId="1032"/>
    <cellStyle name="40 % - Akzent4 7" xfId="1033"/>
    <cellStyle name="40 % - Akzent4 7 2" xfId="1034"/>
    <cellStyle name="40 % - Akzent4 7 2 2" xfId="1035"/>
    <cellStyle name="40 % - Akzent4 7 3" xfId="1036"/>
    <cellStyle name="40 % - Akzent4 7 3 2" xfId="1037"/>
    <cellStyle name="40 % - Akzent4 7 4" xfId="1038"/>
    <cellStyle name="40 % - Akzent4 7 4 2" xfId="1039"/>
    <cellStyle name="40 % - Akzent4 7 5" xfId="1040"/>
    <cellStyle name="40 % - Akzent4 7 6" xfId="1041"/>
    <cellStyle name="40 % - Akzent4 8" xfId="1042"/>
    <cellStyle name="40 % - Akzent4 8 2" xfId="1043"/>
    <cellStyle name="40 % - Akzent4 8 2 2" xfId="1044"/>
    <cellStyle name="40 % - Akzent4 8 3" xfId="1045"/>
    <cellStyle name="40 % - Akzent4 8 3 2" xfId="1046"/>
    <cellStyle name="40 % - Akzent4 8 4" xfId="1047"/>
    <cellStyle name="40 % - Akzent4 8 4 2" xfId="1048"/>
    <cellStyle name="40 % - Akzent4 8 5" xfId="1049"/>
    <cellStyle name="40 % - Akzent4 9" xfId="1050"/>
    <cellStyle name="40 % - Akzent4 9 2" xfId="1051"/>
    <cellStyle name="40 % - Akzent4 9 2 2" xfId="1052"/>
    <cellStyle name="40 % - Akzent4 9 3" xfId="1053"/>
    <cellStyle name="40 % - Akzent4 9 3 2" xfId="1054"/>
    <cellStyle name="40 % - Akzent4 9 4" xfId="1055"/>
    <cellStyle name="40 % - Akzent5" xfId="1056"/>
    <cellStyle name="40 % - Akzent5 10" xfId="1057"/>
    <cellStyle name="40 % - Akzent5 10 2" xfId="1058"/>
    <cellStyle name="40 % - Akzent5 11" xfId="1059"/>
    <cellStyle name="40 % - Akzent5 12" xfId="1060"/>
    <cellStyle name="40 % - Akzent5 13" xfId="1061"/>
    <cellStyle name="40 % - Akzent5 2" xfId="1062"/>
    <cellStyle name="40 % - Akzent5 2 2" xfId="1063"/>
    <cellStyle name="40 % - Akzent5 2 2 2" xfId="1064"/>
    <cellStyle name="40 % - Akzent5 2 2 2 2" xfId="1065"/>
    <cellStyle name="40 % - Akzent5 2 2 3" xfId="1066"/>
    <cellStyle name="40 % - Akzent5 2 2 3 2" xfId="1067"/>
    <cellStyle name="40 % - Akzent5 2 2 4" xfId="1068"/>
    <cellStyle name="40 % - Akzent5 2 2 4 2" xfId="1069"/>
    <cellStyle name="40 % - Akzent5 2 2 5" xfId="1070"/>
    <cellStyle name="40 % - Akzent5 2 2 6" xfId="1071"/>
    <cellStyle name="40 % - Akzent5 2 3" xfId="1072"/>
    <cellStyle name="40 % - Akzent5 2 3 2" xfId="1073"/>
    <cellStyle name="40 % - Akzent5 2 3 2 2" xfId="1074"/>
    <cellStyle name="40 % - Akzent5 2 3 3" xfId="1075"/>
    <cellStyle name="40 % - Akzent5 2 3 3 2" xfId="1076"/>
    <cellStyle name="40 % - Akzent5 2 3 4" xfId="1077"/>
    <cellStyle name="40 % - Akzent5 2 4" xfId="1078"/>
    <cellStyle name="40 % - Akzent5 2 4 2" xfId="1079"/>
    <cellStyle name="40 % - Akzent5 2 5" xfId="1080"/>
    <cellStyle name="40 % - Akzent5 2 5 2" xfId="1081"/>
    <cellStyle name="40 % - Akzent5 2 6" xfId="1082"/>
    <cellStyle name="40 % - Akzent5 2 6 2" xfId="1083"/>
    <cellStyle name="40 % - Akzent5 2 7" xfId="1084"/>
    <cellStyle name="40 % - Akzent5 2 8" xfId="1085"/>
    <cellStyle name="40 % - Akzent5 3" xfId="1086"/>
    <cellStyle name="40 % - Akzent5 3 2" xfId="1087"/>
    <cellStyle name="40 % - Akzent5 3 2 2" xfId="1088"/>
    <cellStyle name="40 % - Akzent5 3 2 2 2" xfId="1089"/>
    <cellStyle name="40 % - Akzent5 3 2 3" xfId="1090"/>
    <cellStyle name="40 % - Akzent5 3 2 3 2" xfId="1091"/>
    <cellStyle name="40 % - Akzent5 3 2 4" xfId="1092"/>
    <cellStyle name="40 % - Akzent5 3 2 4 2" xfId="1093"/>
    <cellStyle name="40 % - Akzent5 3 2 5" xfId="1094"/>
    <cellStyle name="40 % - Akzent5 3 2 6" xfId="1095"/>
    <cellStyle name="40 % - Akzent5 3 3" xfId="1096"/>
    <cellStyle name="40 % - Akzent5 3 3 2" xfId="1097"/>
    <cellStyle name="40 % - Akzent5 3 3 2 2" xfId="1098"/>
    <cellStyle name="40 % - Akzent5 3 3 3" xfId="1099"/>
    <cellStyle name="40 % - Akzent5 3 3 3 2" xfId="1100"/>
    <cellStyle name="40 % - Akzent5 3 3 4" xfId="1101"/>
    <cellStyle name="40 % - Akzent5 3 4" xfId="1102"/>
    <cellStyle name="40 % - Akzent5 3 4 2" xfId="1103"/>
    <cellStyle name="40 % - Akzent5 3 5" xfId="1104"/>
    <cellStyle name="40 % - Akzent5 3 5 2" xfId="1105"/>
    <cellStyle name="40 % - Akzent5 3 6" xfId="1106"/>
    <cellStyle name="40 % - Akzent5 3 6 2" xfId="1107"/>
    <cellStyle name="40 % - Akzent5 3 7" xfId="1108"/>
    <cellStyle name="40 % - Akzent5 3 8" xfId="1109"/>
    <cellStyle name="40 % - Akzent5 4" xfId="1110"/>
    <cellStyle name="40 % - Akzent5 4 2" xfId="1111"/>
    <cellStyle name="40 % - Akzent5 4 2 2" xfId="1112"/>
    <cellStyle name="40 % - Akzent5 4 3" xfId="1113"/>
    <cellStyle name="40 % - Akzent5 4 3 2" xfId="1114"/>
    <cellStyle name="40 % - Akzent5 4 4" xfId="1115"/>
    <cellStyle name="40 % - Akzent5 4 4 2" xfId="1116"/>
    <cellStyle name="40 % - Akzent5 4 5" xfId="1117"/>
    <cellStyle name="40 % - Akzent5 4 6" xfId="1118"/>
    <cellStyle name="40 % - Akzent5 5" xfId="1119"/>
    <cellStyle name="40 % - Akzent5 5 2" xfId="1120"/>
    <cellStyle name="40 % - Akzent5 5 2 2" xfId="1121"/>
    <cellStyle name="40 % - Akzent5 5 3" xfId="1122"/>
    <cellStyle name="40 % - Akzent5 5 3 2" xfId="1123"/>
    <cellStyle name="40 % - Akzent5 5 4" xfId="1124"/>
    <cellStyle name="40 % - Akzent5 5 4 2" xfId="1125"/>
    <cellStyle name="40 % - Akzent5 5 5" xfId="1126"/>
    <cellStyle name="40 % - Akzent5 5 6" xfId="1127"/>
    <cellStyle name="40 % - Akzent5 6" xfId="1128"/>
    <cellStyle name="40 % - Akzent5 6 2" xfId="1129"/>
    <cellStyle name="40 % - Akzent5 6 2 2" xfId="1130"/>
    <cellStyle name="40 % - Akzent5 6 3" xfId="1131"/>
    <cellStyle name="40 % - Akzent5 6 3 2" xfId="1132"/>
    <cellStyle name="40 % - Akzent5 6 4" xfId="1133"/>
    <cellStyle name="40 % - Akzent5 6 4 2" xfId="1134"/>
    <cellStyle name="40 % - Akzent5 6 5" xfId="1135"/>
    <cellStyle name="40 % - Akzent5 6 6" xfId="1136"/>
    <cellStyle name="40 % - Akzent5 7" xfId="1137"/>
    <cellStyle name="40 % - Akzent5 7 2" xfId="1138"/>
    <cellStyle name="40 % - Akzent5 7 2 2" xfId="1139"/>
    <cellStyle name="40 % - Akzent5 7 3" xfId="1140"/>
    <cellStyle name="40 % - Akzent5 7 3 2" xfId="1141"/>
    <cellStyle name="40 % - Akzent5 7 4" xfId="1142"/>
    <cellStyle name="40 % - Akzent5 7 4 2" xfId="1143"/>
    <cellStyle name="40 % - Akzent5 7 5" xfId="1144"/>
    <cellStyle name="40 % - Akzent5 7 6" xfId="1145"/>
    <cellStyle name="40 % - Akzent5 8" xfId="1146"/>
    <cellStyle name="40 % - Akzent5 8 2" xfId="1147"/>
    <cellStyle name="40 % - Akzent5 8 2 2" xfId="1148"/>
    <cellStyle name="40 % - Akzent5 8 3" xfId="1149"/>
    <cellStyle name="40 % - Akzent5 8 3 2" xfId="1150"/>
    <cellStyle name="40 % - Akzent5 8 4" xfId="1151"/>
    <cellStyle name="40 % - Akzent5 8 4 2" xfId="1152"/>
    <cellStyle name="40 % - Akzent5 8 5" xfId="1153"/>
    <cellStyle name="40 % - Akzent5 9" xfId="1154"/>
    <cellStyle name="40 % - Akzent5 9 2" xfId="1155"/>
    <cellStyle name="40 % - Akzent5 9 2 2" xfId="1156"/>
    <cellStyle name="40 % - Akzent5 9 3" xfId="1157"/>
    <cellStyle name="40 % - Akzent5 9 3 2" xfId="1158"/>
    <cellStyle name="40 % - Akzent5 9 4" xfId="1159"/>
    <cellStyle name="40 % - Akzent6" xfId="1160"/>
    <cellStyle name="40 % - Akzent6 10" xfId="1161"/>
    <cellStyle name="40 % - Akzent6 10 2" xfId="1162"/>
    <cellStyle name="40 % - Akzent6 11" xfId="1163"/>
    <cellStyle name="40 % - Akzent6 12" xfId="1164"/>
    <cellStyle name="40 % - Akzent6 13" xfId="1165"/>
    <cellStyle name="40 % - Akzent6 2" xfId="1166"/>
    <cellStyle name="40 % - Akzent6 2 2" xfId="1167"/>
    <cellStyle name="40 % - Akzent6 2 2 2" xfId="1168"/>
    <cellStyle name="40 % - Akzent6 2 2 2 2" xfId="1169"/>
    <cellStyle name="40 % - Akzent6 2 2 3" xfId="1170"/>
    <cellStyle name="40 % - Akzent6 2 2 3 2" xfId="1171"/>
    <cellStyle name="40 % - Akzent6 2 2 4" xfId="1172"/>
    <cellStyle name="40 % - Akzent6 2 2 4 2" xfId="1173"/>
    <cellStyle name="40 % - Akzent6 2 2 5" xfId="1174"/>
    <cellStyle name="40 % - Akzent6 2 2 6" xfId="1175"/>
    <cellStyle name="40 % - Akzent6 2 3" xfId="1176"/>
    <cellStyle name="40 % - Akzent6 2 3 2" xfId="1177"/>
    <cellStyle name="40 % - Akzent6 2 3 2 2" xfId="1178"/>
    <cellStyle name="40 % - Akzent6 2 3 3" xfId="1179"/>
    <cellStyle name="40 % - Akzent6 2 3 3 2" xfId="1180"/>
    <cellStyle name="40 % - Akzent6 2 3 4" xfId="1181"/>
    <cellStyle name="40 % - Akzent6 2 4" xfId="1182"/>
    <cellStyle name="40 % - Akzent6 2 4 2" xfId="1183"/>
    <cellStyle name="40 % - Akzent6 2 5" xfId="1184"/>
    <cellStyle name="40 % - Akzent6 2 5 2" xfId="1185"/>
    <cellStyle name="40 % - Akzent6 2 6" xfId="1186"/>
    <cellStyle name="40 % - Akzent6 2 6 2" xfId="1187"/>
    <cellStyle name="40 % - Akzent6 2 7" xfId="1188"/>
    <cellStyle name="40 % - Akzent6 2 8" xfId="1189"/>
    <cellStyle name="40 % - Akzent6 3" xfId="1190"/>
    <cellStyle name="40 % - Akzent6 3 2" xfId="1191"/>
    <cellStyle name="40 % - Akzent6 3 2 2" xfId="1192"/>
    <cellStyle name="40 % - Akzent6 3 2 2 2" xfId="1193"/>
    <cellStyle name="40 % - Akzent6 3 2 3" xfId="1194"/>
    <cellStyle name="40 % - Akzent6 3 2 3 2" xfId="1195"/>
    <cellStyle name="40 % - Akzent6 3 2 4" xfId="1196"/>
    <cellStyle name="40 % - Akzent6 3 2 4 2" xfId="1197"/>
    <cellStyle name="40 % - Akzent6 3 2 5" xfId="1198"/>
    <cellStyle name="40 % - Akzent6 3 2 6" xfId="1199"/>
    <cellStyle name="40 % - Akzent6 3 3" xfId="1200"/>
    <cellStyle name="40 % - Akzent6 3 3 2" xfId="1201"/>
    <cellStyle name="40 % - Akzent6 3 3 2 2" xfId="1202"/>
    <cellStyle name="40 % - Akzent6 3 3 3" xfId="1203"/>
    <cellStyle name="40 % - Akzent6 3 3 3 2" xfId="1204"/>
    <cellStyle name="40 % - Akzent6 3 3 4" xfId="1205"/>
    <cellStyle name="40 % - Akzent6 3 4" xfId="1206"/>
    <cellStyle name="40 % - Akzent6 3 4 2" xfId="1207"/>
    <cellStyle name="40 % - Akzent6 3 5" xfId="1208"/>
    <cellStyle name="40 % - Akzent6 3 5 2" xfId="1209"/>
    <cellStyle name="40 % - Akzent6 3 6" xfId="1210"/>
    <cellStyle name="40 % - Akzent6 3 6 2" xfId="1211"/>
    <cellStyle name="40 % - Akzent6 3 7" xfId="1212"/>
    <cellStyle name="40 % - Akzent6 3 8" xfId="1213"/>
    <cellStyle name="40 % - Akzent6 4" xfId="1214"/>
    <cellStyle name="40 % - Akzent6 4 2" xfId="1215"/>
    <cellStyle name="40 % - Akzent6 4 2 2" xfId="1216"/>
    <cellStyle name="40 % - Akzent6 4 3" xfId="1217"/>
    <cellStyle name="40 % - Akzent6 4 3 2" xfId="1218"/>
    <cellStyle name="40 % - Akzent6 4 4" xfId="1219"/>
    <cellStyle name="40 % - Akzent6 4 4 2" xfId="1220"/>
    <cellStyle name="40 % - Akzent6 4 5" xfId="1221"/>
    <cellStyle name="40 % - Akzent6 4 6" xfId="1222"/>
    <cellStyle name="40 % - Akzent6 5" xfId="1223"/>
    <cellStyle name="40 % - Akzent6 5 2" xfId="1224"/>
    <cellStyle name="40 % - Akzent6 5 2 2" xfId="1225"/>
    <cellStyle name="40 % - Akzent6 5 3" xfId="1226"/>
    <cellStyle name="40 % - Akzent6 5 3 2" xfId="1227"/>
    <cellStyle name="40 % - Akzent6 5 4" xfId="1228"/>
    <cellStyle name="40 % - Akzent6 5 4 2" xfId="1229"/>
    <cellStyle name="40 % - Akzent6 5 5" xfId="1230"/>
    <cellStyle name="40 % - Akzent6 5 6" xfId="1231"/>
    <cellStyle name="40 % - Akzent6 6" xfId="1232"/>
    <cellStyle name="40 % - Akzent6 6 2" xfId="1233"/>
    <cellStyle name="40 % - Akzent6 6 2 2" xfId="1234"/>
    <cellStyle name="40 % - Akzent6 6 3" xfId="1235"/>
    <cellStyle name="40 % - Akzent6 6 3 2" xfId="1236"/>
    <cellStyle name="40 % - Akzent6 6 4" xfId="1237"/>
    <cellStyle name="40 % - Akzent6 6 4 2" xfId="1238"/>
    <cellStyle name="40 % - Akzent6 6 5" xfId="1239"/>
    <cellStyle name="40 % - Akzent6 6 6" xfId="1240"/>
    <cellStyle name="40 % - Akzent6 7" xfId="1241"/>
    <cellStyle name="40 % - Akzent6 7 2" xfId="1242"/>
    <cellStyle name="40 % - Akzent6 7 2 2" xfId="1243"/>
    <cellStyle name="40 % - Akzent6 7 3" xfId="1244"/>
    <cellStyle name="40 % - Akzent6 7 3 2" xfId="1245"/>
    <cellStyle name="40 % - Akzent6 7 4" xfId="1246"/>
    <cellStyle name="40 % - Akzent6 7 4 2" xfId="1247"/>
    <cellStyle name="40 % - Akzent6 7 5" xfId="1248"/>
    <cellStyle name="40 % - Akzent6 7 6" xfId="1249"/>
    <cellStyle name="40 % - Akzent6 8" xfId="1250"/>
    <cellStyle name="40 % - Akzent6 8 2" xfId="1251"/>
    <cellStyle name="40 % - Akzent6 8 2 2" xfId="1252"/>
    <cellStyle name="40 % - Akzent6 8 3" xfId="1253"/>
    <cellStyle name="40 % - Akzent6 8 3 2" xfId="1254"/>
    <cellStyle name="40 % - Akzent6 8 4" xfId="1255"/>
    <cellStyle name="40 % - Akzent6 8 4 2" xfId="1256"/>
    <cellStyle name="40 % - Akzent6 8 5" xfId="1257"/>
    <cellStyle name="40 % - Akzent6 9" xfId="1258"/>
    <cellStyle name="40 % - Akzent6 9 2" xfId="1259"/>
    <cellStyle name="40 % - Akzent6 9 2 2" xfId="1260"/>
    <cellStyle name="40 % - Akzent6 9 3" xfId="1261"/>
    <cellStyle name="40 % - Akzent6 9 3 2" xfId="1262"/>
    <cellStyle name="40 % - Akzent6 9 4" xfId="1263"/>
    <cellStyle name="5" xfId="1264"/>
    <cellStyle name="6" xfId="1265"/>
    <cellStyle name="60 % - Akzent1" xfId="1266"/>
    <cellStyle name="60 % - Akzent1 2" xfId="1267"/>
    <cellStyle name="60 % - Akzent2" xfId="1268"/>
    <cellStyle name="60 % - Akzent2 2" xfId="1269"/>
    <cellStyle name="60 % - Akzent3" xfId="1270"/>
    <cellStyle name="60 % - Akzent3 2" xfId="1271"/>
    <cellStyle name="60 % - Akzent4" xfId="1272"/>
    <cellStyle name="60 % - Akzent4 2" xfId="1273"/>
    <cellStyle name="60 % - Akzent5" xfId="1274"/>
    <cellStyle name="60 % - Akzent5 2" xfId="1275"/>
    <cellStyle name="60 % - Akzent6" xfId="1276"/>
    <cellStyle name="60 % - Akzent6 2" xfId="1277"/>
    <cellStyle name="9" xfId="1278"/>
    <cellStyle name="Akzent1" xfId="1279"/>
    <cellStyle name="Akzent1 2" xfId="1280"/>
    <cellStyle name="Akzent2" xfId="1281"/>
    <cellStyle name="Akzent2 2" xfId="1282"/>
    <cellStyle name="Akzent3" xfId="1283"/>
    <cellStyle name="Akzent3 2" xfId="1284"/>
    <cellStyle name="Akzent4" xfId="1285"/>
    <cellStyle name="Akzent4 2" xfId="1286"/>
    <cellStyle name="Akzent5" xfId="1287"/>
    <cellStyle name="Akzent5 2" xfId="1288"/>
    <cellStyle name="Akzent6" xfId="1289"/>
    <cellStyle name="Akzent6 2" xfId="1290"/>
    <cellStyle name="Ausgabe" xfId="1291"/>
    <cellStyle name="Ausgabe 2" xfId="1292"/>
    <cellStyle name="Berechnung" xfId="1293"/>
    <cellStyle name="Berechnung 2" xfId="1294"/>
    <cellStyle name="cell" xfId="1295"/>
    <cellStyle name="Comma [0]" xfId="1296"/>
    <cellStyle name="Eingabe" xfId="1297"/>
    <cellStyle name="Eingabe 2" xfId="1298"/>
    <cellStyle name="Ergebnis" xfId="1299"/>
    <cellStyle name="Ergebnis 2" xfId="1300"/>
    <cellStyle name="Erklärender Text" xfId="1301"/>
    <cellStyle name="Erklärender Text 2" xfId="1302"/>
    <cellStyle name="GreyBackground" xfId="1303"/>
    <cellStyle name="Gut" xfId="1304"/>
    <cellStyle name="Gut 2" xfId="1305"/>
    <cellStyle name="Comma" xfId="1306"/>
    <cellStyle name="level3" xfId="1307"/>
    <cellStyle name="Neutral" xfId="1308"/>
    <cellStyle name="Neutral 2" xfId="1309"/>
    <cellStyle name="Normal_Sheet3" xfId="1310"/>
    <cellStyle name="Notiz" xfId="1311"/>
    <cellStyle name="Notiz 2" xfId="1312"/>
    <cellStyle name="Notiz 2 2" xfId="1313"/>
    <cellStyle name="Notiz 2 2 2" xfId="1314"/>
    <cellStyle name="Notiz 2 2 2 2" xfId="1315"/>
    <cellStyle name="Notiz 2 2 3" xfId="1316"/>
    <cellStyle name="Notiz 2 2 3 2" xfId="1317"/>
    <cellStyle name="Notiz 2 2 4" xfId="1318"/>
    <cellStyle name="Notiz 2 2 4 2" xfId="1319"/>
    <cellStyle name="Notiz 2 2 5" xfId="1320"/>
    <cellStyle name="Notiz 2 2 6" xfId="1321"/>
    <cellStyle name="Notiz 2 3" xfId="1322"/>
    <cellStyle name="Notiz 2 3 2" xfId="1323"/>
    <cellStyle name="Notiz 2 3 2 2" xfId="1324"/>
    <cellStyle name="Notiz 2 3 3" xfId="1325"/>
    <cellStyle name="Notiz 2 3 3 2" xfId="1326"/>
    <cellStyle name="Notiz 2 3 4" xfId="1327"/>
    <cellStyle name="Notiz 2 3 4 2" xfId="1328"/>
    <cellStyle name="Notiz 2 3 5" xfId="1329"/>
    <cellStyle name="Notiz 2 3 6" xfId="1330"/>
    <cellStyle name="Notiz 2 4" xfId="1331"/>
    <cellStyle name="Notiz 2 4 2" xfId="1332"/>
    <cellStyle name="Notiz 2 4 2 2" xfId="1333"/>
    <cellStyle name="Notiz 2 4 3" xfId="1334"/>
    <cellStyle name="Notiz 2 4 3 2" xfId="1335"/>
    <cellStyle name="Notiz 2 4 4" xfId="1336"/>
    <cellStyle name="Notiz 2 5" xfId="1337"/>
    <cellStyle name="Notiz 2 5 2" xfId="1338"/>
    <cellStyle name="Notiz 2 6" xfId="1339"/>
    <cellStyle name="Notiz 2 6 2" xfId="1340"/>
    <cellStyle name="Notiz 2 7" xfId="1341"/>
    <cellStyle name="Notiz 2 7 2" xfId="1342"/>
    <cellStyle name="Notiz 2 8" xfId="1343"/>
    <cellStyle name="Notiz 2 9" xfId="1344"/>
    <cellStyle name="Notiz 3" xfId="1345"/>
    <cellStyle name="Notiz 3 2" xfId="1346"/>
    <cellStyle name="Notiz 3 2 2" xfId="1347"/>
    <cellStyle name="Notiz 3 3" xfId="1348"/>
    <cellStyle name="Notiz 3 3 2" xfId="1349"/>
    <cellStyle name="Notiz 3 4" xfId="1350"/>
    <cellStyle name="Notiz 3 4 2" xfId="1351"/>
    <cellStyle name="Notiz 3 5" xfId="1352"/>
    <cellStyle name="Notiz 3 6" xfId="1353"/>
    <cellStyle name="Notiz 4" xfId="1354"/>
    <cellStyle name="Notiz 4 2" xfId="1355"/>
    <cellStyle name="Notiz 4 2 2" xfId="1356"/>
    <cellStyle name="Notiz 4 3" xfId="1357"/>
    <cellStyle name="Notiz 4 3 2" xfId="1358"/>
    <cellStyle name="Notiz 4 4" xfId="1359"/>
    <cellStyle name="Notiz 4 4 2" xfId="1360"/>
    <cellStyle name="Notiz 4 5" xfId="1361"/>
    <cellStyle name="Notiz 4 6" xfId="1362"/>
    <cellStyle name="Notiz 5" xfId="1363"/>
    <cellStyle name="Notiz 5 2" xfId="1364"/>
    <cellStyle name="Notiz 5 2 2" xfId="1365"/>
    <cellStyle name="Notiz 5 3" xfId="1366"/>
    <cellStyle name="Notiz 5 3 2" xfId="1367"/>
    <cellStyle name="Notiz 5 4" xfId="1368"/>
    <cellStyle name="Notiz 5 4 2" xfId="1369"/>
    <cellStyle name="Notiz 5 5" xfId="1370"/>
    <cellStyle name="Notiz 5 6" xfId="1371"/>
    <cellStyle name="Notiz 6" xfId="1372"/>
    <cellStyle name="Notiz 6 2" xfId="1373"/>
    <cellStyle name="Notiz 6 2 2" xfId="1374"/>
    <cellStyle name="Notiz 6 3" xfId="1375"/>
    <cellStyle name="Notiz 6 3 2" xfId="1376"/>
    <cellStyle name="Notiz 6 4" xfId="1377"/>
    <cellStyle name="Notiz 6 4 2" xfId="1378"/>
    <cellStyle name="Notiz 6 5" xfId="1379"/>
    <cellStyle name="Notiz 7" xfId="1380"/>
    <cellStyle name="Percent" xfId="1381"/>
    <cellStyle name="row" xfId="1382"/>
    <cellStyle name="Schlecht" xfId="1383"/>
    <cellStyle name="Schlecht 2" xfId="1384"/>
    <cellStyle name="Standard 10" xfId="1385"/>
    <cellStyle name="Standard 10 2" xfId="1386"/>
    <cellStyle name="Standard 10 2 2" xfId="1387"/>
    <cellStyle name="Standard 10 3" xfId="1388"/>
    <cellStyle name="Standard 10 3 2" xfId="1389"/>
    <cellStyle name="Standard 10 4" xfId="1390"/>
    <cellStyle name="Standard 10 4 2" xfId="1391"/>
    <cellStyle name="Standard 10 5" xfId="1392"/>
    <cellStyle name="Standard 10 5 2" xfId="1393"/>
    <cellStyle name="Standard 11" xfId="1394"/>
    <cellStyle name="Standard 12" xfId="1395"/>
    <cellStyle name="Standard 2" xfId="1396"/>
    <cellStyle name="Standard 2 2" xfId="1397"/>
    <cellStyle name="Standard 2 2 2" xfId="1398"/>
    <cellStyle name="Standard 2 3" xfId="1399"/>
    <cellStyle name="Standard 2 3 2" xfId="1400"/>
    <cellStyle name="Standard 2 3 2 2" xfId="1401"/>
    <cellStyle name="Standard 2 3 3" xfId="1402"/>
    <cellStyle name="Standard 2 3 4" xfId="1403"/>
    <cellStyle name="Standard 3" xfId="1404"/>
    <cellStyle name="Standard 3 2" xfId="1405"/>
    <cellStyle name="Standard 3 2 2" xfId="1406"/>
    <cellStyle name="Standard 3 2 3" xfId="1407"/>
    <cellStyle name="Standard 3 2 4" xfId="1408"/>
    <cellStyle name="Standard 3 3" xfId="1409"/>
    <cellStyle name="Standard 3 3 2" xfId="1410"/>
    <cellStyle name="Standard 4" xfId="1411"/>
    <cellStyle name="Standard 4 2" xfId="1412"/>
    <cellStyle name="Standard 4 2 2" xfId="1413"/>
    <cellStyle name="Standard 4 2 3" xfId="1414"/>
    <cellStyle name="Standard 4 3" xfId="1415"/>
    <cellStyle name="Standard 4 3 2" xfId="1416"/>
    <cellStyle name="Standard 4 4" xfId="1417"/>
    <cellStyle name="Standard 4 5" xfId="1418"/>
    <cellStyle name="Standard 5" xfId="1419"/>
    <cellStyle name="Standard 5 2" xfId="1420"/>
    <cellStyle name="Standard 5 3" xfId="1421"/>
    <cellStyle name="Standard 5 3 2" xfId="1422"/>
    <cellStyle name="Standard 5 3 2 2" xfId="1423"/>
    <cellStyle name="Standard 5 3 3" xfId="1424"/>
    <cellStyle name="Standard 5 3 3 2" xfId="1425"/>
    <cellStyle name="Standard 5 3 3 2 2" xfId="1426"/>
    <cellStyle name="Standard 5 3 3 3" xfId="1427"/>
    <cellStyle name="Standard 5 3 3 3 2" xfId="1428"/>
    <cellStyle name="Standard 5 3 3 4" xfId="1429"/>
    <cellStyle name="Standard 5 3 4" xfId="1430"/>
    <cellStyle name="Standard 5 3 5" xfId="1431"/>
    <cellStyle name="Standard 5 4" xfId="1432"/>
    <cellStyle name="Standard 5 4 2" xfId="1433"/>
    <cellStyle name="Standard 5 4 2 2" xfId="1434"/>
    <cellStyle name="Standard 5 4 3" xfId="1435"/>
    <cellStyle name="Standard 5 4 3 2" xfId="1436"/>
    <cellStyle name="Standard 5 4 4" xfId="1437"/>
    <cellStyle name="Standard 5 4 4 2" xfId="1438"/>
    <cellStyle name="Standard 5 4 5" xfId="1439"/>
    <cellStyle name="Standard 5 4 6" xfId="1440"/>
    <cellStyle name="Standard 5 5" xfId="1441"/>
    <cellStyle name="Standard 5 5 2" xfId="1442"/>
    <cellStyle name="Standard 5 6" xfId="1443"/>
    <cellStyle name="Standard 5 6 2" xfId="1444"/>
    <cellStyle name="Standard 5 7" xfId="1445"/>
    <cellStyle name="Standard 5 7 2" xfId="1446"/>
    <cellStyle name="Standard 6" xfId="1447"/>
    <cellStyle name="Standard 6 2" xfId="1448"/>
    <cellStyle name="Standard 7" xfId="1449"/>
    <cellStyle name="Standard 7 2" xfId="1450"/>
    <cellStyle name="Standard 7 2 2" xfId="1451"/>
    <cellStyle name="Standard 7 3" xfId="1452"/>
    <cellStyle name="Standard 8" xfId="1453"/>
    <cellStyle name="Standard 8 2" xfId="1454"/>
    <cellStyle name="Standard 8 2 2" xfId="1455"/>
    <cellStyle name="Standard 8 2 2 2" xfId="1456"/>
    <cellStyle name="Standard 8 2 3" xfId="1457"/>
    <cellStyle name="Standard 8 2 3 2" xfId="1458"/>
    <cellStyle name="Standard 8 2 4" xfId="1459"/>
    <cellStyle name="Standard 8 2 4 2" xfId="1460"/>
    <cellStyle name="Standard 8 2 5" xfId="1461"/>
    <cellStyle name="Standard 8 2 6" xfId="1462"/>
    <cellStyle name="Standard 8 3" xfId="1463"/>
    <cellStyle name="Standard 8 4" xfId="1464"/>
    <cellStyle name="Standard 8 4 2" xfId="1465"/>
    <cellStyle name="Standard 8 5" xfId="1466"/>
    <cellStyle name="Standard 8 5 2" xfId="1467"/>
    <cellStyle name="Standard 8 6" xfId="1468"/>
    <cellStyle name="Standard 8 6 2" xfId="1469"/>
    <cellStyle name="Standard 9" xfId="1470"/>
    <cellStyle name="Standard 9 2" xfId="1471"/>
    <cellStyle name="Standard_Tab5-S8_0408" xfId="1472"/>
    <cellStyle name="Standard_Tab5-S8_0408 2" xfId="1473"/>
    <cellStyle name="title1" xfId="1474"/>
    <cellStyle name="Überschrift" xfId="1475"/>
    <cellStyle name="Überschrift 1" xfId="1476"/>
    <cellStyle name="Überschrift 1 2" xfId="1477"/>
    <cellStyle name="Überschrift 2" xfId="1478"/>
    <cellStyle name="Überschrift 2 2" xfId="1479"/>
    <cellStyle name="Überschrift 3" xfId="1480"/>
    <cellStyle name="Überschrift 3 2" xfId="1481"/>
    <cellStyle name="Überschrift 4" xfId="1482"/>
    <cellStyle name="Überschrift 4 2" xfId="1483"/>
    <cellStyle name="Verknüpfte Zelle" xfId="1484"/>
    <cellStyle name="Verknüpfte Zelle 2" xfId="1485"/>
    <cellStyle name="Currency" xfId="1486"/>
    <cellStyle name="Currency [0]" xfId="1487"/>
    <cellStyle name="Warnender Text" xfId="1488"/>
    <cellStyle name="Warnender Text 2" xfId="1489"/>
    <cellStyle name="Zelle überprüfen" xfId="1490"/>
    <cellStyle name="Zelle überprüfen 2" xfId="14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76200</xdr:rowOff>
    </xdr:from>
    <xdr:to>
      <xdr:col>10</xdr:col>
      <xdr:colOff>0</xdr:colOff>
      <xdr:row>40</xdr:row>
      <xdr:rowOff>76200</xdr:rowOff>
    </xdr:to>
    <xdr:sp>
      <xdr:nvSpPr>
        <xdr:cNvPr id="1" name="Text 11"/>
        <xdr:cNvSpPr txBox="1">
          <a:spLocks noChangeArrowheads="1"/>
        </xdr:cNvSpPr>
      </xdr:nvSpPr>
      <xdr:spPr>
        <a:xfrm>
          <a:off x="0" y="7734300"/>
          <a:ext cx="507682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38</xdr:row>
      <xdr:rowOff>76200</xdr:rowOff>
    </xdr:from>
    <xdr:to>
      <xdr:col>10</xdr:col>
      <xdr:colOff>0</xdr:colOff>
      <xdr:row>38</xdr:row>
      <xdr:rowOff>76200</xdr:rowOff>
    </xdr:to>
    <xdr:sp>
      <xdr:nvSpPr>
        <xdr:cNvPr id="2" name="Text 11"/>
        <xdr:cNvSpPr txBox="1">
          <a:spLocks noChangeArrowheads="1"/>
        </xdr:cNvSpPr>
      </xdr:nvSpPr>
      <xdr:spPr>
        <a:xfrm>
          <a:off x="0" y="7305675"/>
          <a:ext cx="507682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0"/>
  <sheetViews>
    <sheetView tabSelected="1" zoomScalePageLayoutView="0" workbookViewId="0" topLeftCell="A1">
      <selection activeCell="A1" sqref="A1"/>
    </sheetView>
  </sheetViews>
  <sheetFormatPr defaultColWidth="11.421875" defaultRowHeight="12.75"/>
  <cols>
    <col min="1" max="1" width="86.8515625" style="1" customWidth="1"/>
    <col min="2" max="2" width="1.421875" style="1" customWidth="1"/>
    <col min="3" max="3" width="3.7109375" style="4" customWidth="1"/>
    <col min="4" max="16384" width="11.421875" style="1" customWidth="1"/>
  </cols>
  <sheetData>
    <row r="1" spans="1:2" ht="12.75" customHeight="1">
      <c r="A1" s="2" t="s">
        <v>68</v>
      </c>
      <c r="B1" s="3"/>
    </row>
    <row r="2" spans="1:3" ht="12" customHeight="1">
      <c r="A2" s="6"/>
      <c r="B2" s="6"/>
      <c r="C2" s="7"/>
    </row>
    <row r="3" spans="1:2" ht="12" customHeight="1">
      <c r="A3" s="5"/>
      <c r="B3" s="5"/>
    </row>
    <row r="4" spans="1:3" ht="12.75" customHeight="1">
      <c r="A4" s="8" t="s">
        <v>527</v>
      </c>
      <c r="B4" s="5"/>
      <c r="C4" s="9">
        <v>4</v>
      </c>
    </row>
    <row r="5" spans="1:2" ht="12" customHeight="1">
      <c r="A5" s="5"/>
      <c r="B5" s="5"/>
    </row>
    <row r="6" spans="1:2" ht="12.75" customHeight="1">
      <c r="A6" s="6" t="s">
        <v>69</v>
      </c>
      <c r="B6" s="5"/>
    </row>
    <row r="7" spans="1:2" ht="12" customHeight="1">
      <c r="A7" s="10"/>
      <c r="B7" s="5"/>
    </row>
    <row r="8" spans="1:3" ht="12.75" customHeight="1">
      <c r="A8" s="10" t="s">
        <v>606</v>
      </c>
      <c r="B8" s="5"/>
      <c r="C8" s="4">
        <v>7</v>
      </c>
    </row>
    <row r="9" spans="1:2" ht="12" customHeight="1">
      <c r="A9" s="10"/>
      <c r="B9" s="5"/>
    </row>
    <row r="10" spans="1:2" ht="12.75" customHeight="1">
      <c r="A10" s="11" t="s">
        <v>607</v>
      </c>
      <c r="B10" s="5"/>
    </row>
    <row r="11" spans="1:3" ht="12.75" customHeight="1">
      <c r="A11" s="12" t="s">
        <v>611</v>
      </c>
      <c r="B11" s="5"/>
      <c r="C11" s="4">
        <v>7</v>
      </c>
    </row>
    <row r="12" spans="1:2" ht="12" customHeight="1">
      <c r="A12" s="10"/>
      <c r="B12" s="5"/>
    </row>
    <row r="13" spans="1:3" ht="12.75">
      <c r="A13" s="10" t="s">
        <v>19</v>
      </c>
      <c r="B13" s="5"/>
      <c r="C13" s="9">
        <v>8</v>
      </c>
    </row>
    <row r="14" spans="1:2" ht="12" customHeight="1">
      <c r="A14" s="5"/>
      <c r="B14" s="5"/>
    </row>
    <row r="15" spans="1:2" ht="12.75" customHeight="1">
      <c r="A15" s="5" t="s">
        <v>610</v>
      </c>
      <c r="B15" s="5"/>
    </row>
    <row r="16" spans="1:3" ht="12.75" customHeight="1">
      <c r="A16" s="13" t="s">
        <v>647</v>
      </c>
      <c r="B16" s="5"/>
      <c r="C16" s="9">
        <v>10</v>
      </c>
    </row>
    <row r="17" spans="1:2" ht="12" customHeight="1">
      <c r="A17" s="5"/>
      <c r="B17" s="5"/>
    </row>
    <row r="18" spans="1:3" ht="12.75" customHeight="1">
      <c r="A18" s="10" t="s">
        <v>608</v>
      </c>
      <c r="B18" s="5"/>
      <c r="C18" s="9">
        <v>12</v>
      </c>
    </row>
    <row r="19" spans="1:2" ht="12" customHeight="1">
      <c r="A19" s="51"/>
      <c r="B19" s="5"/>
    </row>
    <row r="20" spans="1:3" ht="12.75" customHeight="1">
      <c r="A20" s="10" t="s">
        <v>147</v>
      </c>
      <c r="B20" s="5"/>
      <c r="C20" s="9">
        <v>14</v>
      </c>
    </row>
    <row r="21" spans="1:2" ht="12" customHeight="1">
      <c r="A21" s="53"/>
      <c r="B21" s="5"/>
    </row>
    <row r="22" spans="1:3" ht="12.75" customHeight="1">
      <c r="A22" s="5" t="s">
        <v>174</v>
      </c>
      <c r="B22" s="5"/>
      <c r="C22" s="9"/>
    </row>
    <row r="23" spans="1:3" ht="12.75" customHeight="1">
      <c r="A23" s="54" t="s">
        <v>612</v>
      </c>
      <c r="B23" s="5"/>
      <c r="C23" s="4">
        <v>16</v>
      </c>
    </row>
    <row r="24" spans="1:2" ht="12" customHeight="1">
      <c r="A24" s="52"/>
      <c r="B24" s="5"/>
    </row>
    <row r="25" spans="1:3" s="14" customFormat="1" ht="12.75" customHeight="1">
      <c r="A25" s="5" t="s">
        <v>175</v>
      </c>
      <c r="B25" s="5"/>
      <c r="C25" s="9"/>
    </row>
    <row r="26" spans="1:3" s="14" customFormat="1" ht="12.75" customHeight="1">
      <c r="A26" s="54" t="s">
        <v>613</v>
      </c>
      <c r="B26" s="5"/>
      <c r="C26" s="155">
        <v>30</v>
      </c>
    </row>
    <row r="27" spans="1:2" ht="12" customHeight="1">
      <c r="A27" s="50"/>
      <c r="B27" s="5"/>
    </row>
    <row r="28" spans="1:3" s="14" customFormat="1" ht="12.75" customHeight="1">
      <c r="A28" s="5" t="s">
        <v>176</v>
      </c>
      <c r="B28" s="5"/>
      <c r="C28" s="9"/>
    </row>
    <row r="29" spans="1:3" s="14" customFormat="1" ht="12.75" customHeight="1">
      <c r="A29" s="54" t="s">
        <v>614</v>
      </c>
      <c r="B29" s="5"/>
      <c r="C29" s="155">
        <v>36</v>
      </c>
    </row>
    <row r="30" spans="1:2" ht="12" customHeight="1">
      <c r="A30" s="50"/>
      <c r="B30" s="5"/>
    </row>
  </sheetData>
  <sheetProtection/>
  <printOptions/>
  <pageMargins left="0.5905511811023623" right="0.5905511811023623" top="0.5905511811023623" bottom="0.7874015748031497" header="0.5118110236220472" footer="0.5118110236220472"/>
  <pageSetup firstPageNumber="3" useFirstPageNumber="1"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dimension ref="A1:Y234"/>
  <sheetViews>
    <sheetView zoomScalePageLayoutView="0" workbookViewId="0" topLeftCell="A1">
      <selection activeCell="Q16" sqref="Q16"/>
    </sheetView>
  </sheetViews>
  <sheetFormatPr defaultColWidth="11.421875" defaultRowHeight="12.75"/>
  <cols>
    <col min="1" max="1" width="3.140625" style="171" customWidth="1"/>
    <col min="2" max="3" width="0.9921875" style="171" customWidth="1"/>
    <col min="4" max="4" width="52.7109375" style="171" customWidth="1"/>
    <col min="5" max="5" width="0.9921875" style="171" customWidth="1"/>
    <col min="6" max="7" width="6.28125" style="171" customWidth="1"/>
    <col min="8" max="11" width="5.7109375" style="171" customWidth="1"/>
    <col min="12" max="14" width="7.57421875" style="171" customWidth="1"/>
    <col min="15" max="15" width="6.7109375" style="171" customWidth="1"/>
    <col min="16" max="16" width="7.57421875" style="171" customWidth="1"/>
    <col min="17" max="17" width="6.7109375" style="171" customWidth="1"/>
    <col min="18" max="20" width="7.57421875" style="171" customWidth="1"/>
    <col min="21" max="21" width="6.7109375" style="171" customWidth="1"/>
    <col min="22" max="22" width="7.57421875" style="171" customWidth="1"/>
    <col min="23" max="23" width="6.7109375" style="171" customWidth="1"/>
    <col min="24" max="24" width="0.71875" style="171" customWidth="1"/>
    <col min="25" max="25" width="3.7109375" style="171" customWidth="1"/>
    <col min="26" max="16384" width="11.421875" style="171" customWidth="1"/>
  </cols>
  <sheetData>
    <row r="1" spans="4:23" ht="14.25">
      <c r="D1" s="300" t="s">
        <v>521</v>
      </c>
      <c r="E1" s="300"/>
      <c r="F1" s="300"/>
      <c r="G1" s="300"/>
      <c r="H1" s="300"/>
      <c r="I1" s="300"/>
      <c r="J1" s="300"/>
      <c r="K1" s="300"/>
      <c r="L1" s="301" t="s">
        <v>196</v>
      </c>
      <c r="M1" s="301"/>
      <c r="N1" s="301"/>
      <c r="O1" s="301"/>
      <c r="P1" s="301"/>
      <c r="Q1" s="301"/>
      <c r="R1" s="301"/>
      <c r="S1" s="301"/>
      <c r="T1" s="301"/>
      <c r="U1" s="301"/>
      <c r="V1" s="301"/>
      <c r="W1" s="301"/>
    </row>
    <row r="2" spans="4:23" ht="14.25" customHeight="1">
      <c r="D2" s="328" t="s">
        <v>642</v>
      </c>
      <c r="E2" s="328"/>
      <c r="F2" s="328"/>
      <c r="G2" s="328"/>
      <c r="H2" s="328"/>
      <c r="I2" s="328"/>
      <c r="J2" s="328"/>
      <c r="K2" s="328"/>
      <c r="L2" s="329" t="s">
        <v>522</v>
      </c>
      <c r="M2" s="329"/>
      <c r="N2" s="329"/>
      <c r="O2" s="329"/>
      <c r="P2" s="329"/>
      <c r="Q2" s="329"/>
      <c r="R2" s="329"/>
      <c r="S2" s="329"/>
      <c r="T2" s="329"/>
      <c r="U2" s="329"/>
      <c r="V2" s="329"/>
      <c r="W2" s="329"/>
    </row>
    <row r="3" spans="1:25" ht="14.25" customHeight="1">
      <c r="A3" s="332" t="s">
        <v>616</v>
      </c>
      <c r="B3" s="333"/>
      <c r="C3" s="338"/>
      <c r="D3" s="341" t="s">
        <v>322</v>
      </c>
      <c r="E3" s="342"/>
      <c r="F3" s="347" t="s">
        <v>186</v>
      </c>
      <c r="G3" s="347"/>
      <c r="H3" s="347"/>
      <c r="I3" s="347"/>
      <c r="J3" s="347"/>
      <c r="K3" s="348"/>
      <c r="L3" s="349" t="s">
        <v>58</v>
      </c>
      <c r="M3" s="347"/>
      <c r="N3" s="347"/>
      <c r="O3" s="347"/>
      <c r="P3" s="347"/>
      <c r="Q3" s="347"/>
      <c r="R3" s="347" t="s">
        <v>142</v>
      </c>
      <c r="S3" s="347"/>
      <c r="T3" s="347"/>
      <c r="U3" s="347"/>
      <c r="V3" s="347"/>
      <c r="W3" s="348"/>
      <c r="X3" s="175"/>
      <c r="Y3" s="338" t="s">
        <v>616</v>
      </c>
    </row>
    <row r="4" spans="1:25" ht="14.25">
      <c r="A4" s="334"/>
      <c r="B4" s="335"/>
      <c r="C4" s="339"/>
      <c r="D4" s="343"/>
      <c r="E4" s="344"/>
      <c r="F4" s="347" t="s">
        <v>57</v>
      </c>
      <c r="G4" s="347"/>
      <c r="H4" s="347" t="s">
        <v>143</v>
      </c>
      <c r="I4" s="347"/>
      <c r="J4" s="347"/>
      <c r="K4" s="348"/>
      <c r="L4" s="349" t="s">
        <v>187</v>
      </c>
      <c r="M4" s="347"/>
      <c r="N4" s="347" t="s">
        <v>143</v>
      </c>
      <c r="O4" s="347"/>
      <c r="P4" s="347"/>
      <c r="Q4" s="347"/>
      <c r="R4" s="347" t="s">
        <v>187</v>
      </c>
      <c r="S4" s="347"/>
      <c r="T4" s="347" t="s">
        <v>143</v>
      </c>
      <c r="U4" s="347"/>
      <c r="V4" s="347"/>
      <c r="W4" s="348"/>
      <c r="X4" s="175"/>
      <c r="Y4" s="339"/>
    </row>
    <row r="5" spans="1:25" ht="14.25">
      <c r="A5" s="334"/>
      <c r="B5" s="335"/>
      <c r="C5" s="339"/>
      <c r="D5" s="343"/>
      <c r="E5" s="344"/>
      <c r="F5" s="347"/>
      <c r="G5" s="347"/>
      <c r="H5" s="347" t="s">
        <v>172</v>
      </c>
      <c r="I5" s="347"/>
      <c r="J5" s="347" t="s">
        <v>170</v>
      </c>
      <c r="K5" s="348"/>
      <c r="L5" s="349"/>
      <c r="M5" s="347"/>
      <c r="N5" s="347" t="s">
        <v>172</v>
      </c>
      <c r="O5" s="347"/>
      <c r="P5" s="347" t="s">
        <v>170</v>
      </c>
      <c r="Q5" s="347"/>
      <c r="R5" s="347"/>
      <c r="S5" s="347"/>
      <c r="T5" s="347" t="s">
        <v>172</v>
      </c>
      <c r="U5" s="347"/>
      <c r="V5" s="347" t="s">
        <v>170</v>
      </c>
      <c r="W5" s="348"/>
      <c r="X5" s="175"/>
      <c r="Y5" s="339"/>
    </row>
    <row r="6" spans="1:25" ht="14.25" customHeight="1">
      <c r="A6" s="336"/>
      <c r="B6" s="337"/>
      <c r="C6" s="340"/>
      <c r="D6" s="345"/>
      <c r="E6" s="346"/>
      <c r="F6" s="176" t="s">
        <v>62</v>
      </c>
      <c r="G6" s="176" t="s">
        <v>61</v>
      </c>
      <c r="H6" s="176" t="s">
        <v>62</v>
      </c>
      <c r="I6" s="176" t="s">
        <v>61</v>
      </c>
      <c r="J6" s="176" t="s">
        <v>62</v>
      </c>
      <c r="K6" s="177" t="s">
        <v>61</v>
      </c>
      <c r="L6" s="178" t="s">
        <v>62</v>
      </c>
      <c r="M6" s="176" t="s">
        <v>61</v>
      </c>
      <c r="N6" s="176" t="s">
        <v>62</v>
      </c>
      <c r="O6" s="176" t="s">
        <v>61</v>
      </c>
      <c r="P6" s="176" t="s">
        <v>62</v>
      </c>
      <c r="Q6" s="176" t="s">
        <v>61</v>
      </c>
      <c r="R6" s="176" t="s">
        <v>62</v>
      </c>
      <c r="S6" s="176" t="s">
        <v>61</v>
      </c>
      <c r="T6" s="176" t="s">
        <v>62</v>
      </c>
      <c r="U6" s="176" t="s">
        <v>61</v>
      </c>
      <c r="V6" s="176" t="s">
        <v>62</v>
      </c>
      <c r="W6" s="177" t="s">
        <v>61</v>
      </c>
      <c r="X6" s="175"/>
      <c r="Y6" s="340"/>
    </row>
    <row r="7" spans="1:25" ht="15.75" customHeight="1">
      <c r="A7" s="169">
        <v>1</v>
      </c>
      <c r="B7" s="170"/>
      <c r="C7" s="179"/>
      <c r="D7" s="150" t="s">
        <v>57</v>
      </c>
      <c r="E7" s="138"/>
      <c r="F7" s="139">
        <v>350909</v>
      </c>
      <c r="G7" s="140">
        <v>171323</v>
      </c>
      <c r="H7" s="140">
        <v>8084</v>
      </c>
      <c r="I7" s="140">
        <v>4239</v>
      </c>
      <c r="J7" s="140">
        <v>25272</v>
      </c>
      <c r="K7" s="140">
        <v>11784</v>
      </c>
      <c r="L7" s="140">
        <v>310495</v>
      </c>
      <c r="M7" s="140">
        <v>150564</v>
      </c>
      <c r="N7" s="140">
        <v>3563</v>
      </c>
      <c r="O7" s="140">
        <v>1917</v>
      </c>
      <c r="P7" s="140">
        <v>19989</v>
      </c>
      <c r="Q7" s="140">
        <v>9147</v>
      </c>
      <c r="R7" s="140">
        <v>40414</v>
      </c>
      <c r="S7" s="140">
        <v>20759</v>
      </c>
      <c r="T7" s="140">
        <v>4521</v>
      </c>
      <c r="U7" s="140">
        <v>2322</v>
      </c>
      <c r="V7" s="140">
        <v>5283</v>
      </c>
      <c r="W7" s="140">
        <v>2637</v>
      </c>
      <c r="Y7" s="172">
        <v>1</v>
      </c>
    </row>
    <row r="8" spans="1:25" ht="14.25" customHeight="1">
      <c r="A8" s="173">
        <v>2</v>
      </c>
      <c r="B8" s="170"/>
      <c r="C8" s="179"/>
      <c r="D8" s="151" t="s">
        <v>323</v>
      </c>
      <c r="E8" s="144"/>
      <c r="F8" s="145">
        <v>2151</v>
      </c>
      <c r="G8" s="146">
        <v>1748</v>
      </c>
      <c r="H8" s="146">
        <v>37</v>
      </c>
      <c r="I8" s="146">
        <v>20</v>
      </c>
      <c r="J8" s="146">
        <v>108</v>
      </c>
      <c r="K8" s="146">
        <v>74</v>
      </c>
      <c r="L8" s="146">
        <v>1812</v>
      </c>
      <c r="M8" s="146">
        <v>1473</v>
      </c>
      <c r="N8" s="146">
        <v>11</v>
      </c>
      <c r="O8" s="146">
        <v>7</v>
      </c>
      <c r="P8" s="146">
        <v>90</v>
      </c>
      <c r="Q8" s="146">
        <v>61</v>
      </c>
      <c r="R8" s="146">
        <v>339</v>
      </c>
      <c r="S8" s="146">
        <v>275</v>
      </c>
      <c r="T8" s="146">
        <v>26</v>
      </c>
      <c r="U8" s="146">
        <v>13</v>
      </c>
      <c r="V8" s="146">
        <v>18</v>
      </c>
      <c r="W8" s="146">
        <v>13</v>
      </c>
      <c r="Y8" s="174">
        <v>2</v>
      </c>
    </row>
    <row r="9" spans="1:25" ht="14.25" customHeight="1">
      <c r="A9" s="173">
        <v>3</v>
      </c>
      <c r="B9" s="170"/>
      <c r="C9" s="179"/>
      <c r="D9" s="151" t="s">
        <v>324</v>
      </c>
      <c r="E9" s="144"/>
      <c r="F9" s="145">
        <v>67</v>
      </c>
      <c r="G9" s="146">
        <v>45</v>
      </c>
      <c r="H9" s="146" t="s">
        <v>618</v>
      </c>
      <c r="I9" s="146" t="s">
        <v>618</v>
      </c>
      <c r="J9" s="146">
        <v>1</v>
      </c>
      <c r="K9" s="146" t="s">
        <v>618</v>
      </c>
      <c r="L9" s="146">
        <v>64</v>
      </c>
      <c r="M9" s="146">
        <v>43</v>
      </c>
      <c r="N9" s="146" t="s">
        <v>618</v>
      </c>
      <c r="O9" s="146" t="s">
        <v>618</v>
      </c>
      <c r="P9" s="146">
        <v>1</v>
      </c>
      <c r="Q9" s="146" t="s">
        <v>618</v>
      </c>
      <c r="R9" s="146">
        <v>3</v>
      </c>
      <c r="S9" s="146">
        <v>2</v>
      </c>
      <c r="T9" s="146" t="s">
        <v>618</v>
      </c>
      <c r="U9" s="146" t="s">
        <v>618</v>
      </c>
      <c r="V9" s="146" t="s">
        <v>618</v>
      </c>
      <c r="W9" s="146" t="s">
        <v>618</v>
      </c>
      <c r="Y9" s="174">
        <v>3</v>
      </c>
    </row>
    <row r="10" spans="1:25" ht="14.25" customHeight="1">
      <c r="A10" s="173">
        <v>4</v>
      </c>
      <c r="B10" s="170"/>
      <c r="C10" s="179"/>
      <c r="D10" s="151" t="s">
        <v>325</v>
      </c>
      <c r="E10" s="144"/>
      <c r="F10" s="145">
        <v>1099</v>
      </c>
      <c r="G10" s="146">
        <v>782</v>
      </c>
      <c r="H10" s="146">
        <v>9</v>
      </c>
      <c r="I10" s="146">
        <v>7</v>
      </c>
      <c r="J10" s="146">
        <v>11</v>
      </c>
      <c r="K10" s="146">
        <v>9</v>
      </c>
      <c r="L10" s="146">
        <v>1025</v>
      </c>
      <c r="M10" s="146">
        <v>729</v>
      </c>
      <c r="N10" s="146" t="s">
        <v>618</v>
      </c>
      <c r="O10" s="146" t="s">
        <v>618</v>
      </c>
      <c r="P10" s="146">
        <v>2</v>
      </c>
      <c r="Q10" s="146">
        <v>1</v>
      </c>
      <c r="R10" s="146">
        <v>74</v>
      </c>
      <c r="S10" s="146">
        <v>53</v>
      </c>
      <c r="T10" s="146">
        <v>9</v>
      </c>
      <c r="U10" s="146">
        <v>7</v>
      </c>
      <c r="V10" s="146">
        <v>9</v>
      </c>
      <c r="W10" s="146">
        <v>8</v>
      </c>
      <c r="Y10" s="174">
        <v>4</v>
      </c>
    </row>
    <row r="11" spans="1:25" ht="14.25" customHeight="1">
      <c r="A11" s="173">
        <v>5</v>
      </c>
      <c r="B11" s="170"/>
      <c r="C11" s="179"/>
      <c r="D11" s="151" t="s">
        <v>326</v>
      </c>
      <c r="E11" s="144"/>
      <c r="F11" s="145">
        <v>43</v>
      </c>
      <c r="G11" s="146">
        <v>22</v>
      </c>
      <c r="H11" s="146" t="s">
        <v>618</v>
      </c>
      <c r="I11" s="146" t="s">
        <v>618</v>
      </c>
      <c r="J11" s="146" t="s">
        <v>618</v>
      </c>
      <c r="K11" s="146" t="s">
        <v>618</v>
      </c>
      <c r="L11" s="146">
        <v>43</v>
      </c>
      <c r="M11" s="146">
        <v>22</v>
      </c>
      <c r="N11" s="146" t="s">
        <v>618</v>
      </c>
      <c r="O11" s="146" t="s">
        <v>618</v>
      </c>
      <c r="P11" s="146" t="s">
        <v>618</v>
      </c>
      <c r="Q11" s="146" t="s">
        <v>618</v>
      </c>
      <c r="R11" s="146" t="s">
        <v>618</v>
      </c>
      <c r="S11" s="146" t="s">
        <v>618</v>
      </c>
      <c r="T11" s="146" t="s">
        <v>618</v>
      </c>
      <c r="U11" s="146" t="s">
        <v>618</v>
      </c>
      <c r="V11" s="146" t="s">
        <v>618</v>
      </c>
      <c r="W11" s="146" t="s">
        <v>618</v>
      </c>
      <c r="Y11" s="174">
        <v>5</v>
      </c>
    </row>
    <row r="12" spans="1:25" ht="14.25" customHeight="1">
      <c r="A12" s="173">
        <v>6</v>
      </c>
      <c r="B12" s="170"/>
      <c r="C12" s="179"/>
      <c r="D12" s="151" t="s">
        <v>327</v>
      </c>
      <c r="E12" s="144"/>
      <c r="F12" s="145">
        <v>75</v>
      </c>
      <c r="G12" s="146">
        <v>50</v>
      </c>
      <c r="H12" s="146">
        <v>1</v>
      </c>
      <c r="I12" s="146" t="s">
        <v>618</v>
      </c>
      <c r="J12" s="146">
        <v>1</v>
      </c>
      <c r="K12" s="146" t="s">
        <v>618</v>
      </c>
      <c r="L12" s="146">
        <v>73</v>
      </c>
      <c r="M12" s="146">
        <v>49</v>
      </c>
      <c r="N12" s="146">
        <v>1</v>
      </c>
      <c r="O12" s="146" t="s">
        <v>618</v>
      </c>
      <c r="P12" s="146">
        <v>1</v>
      </c>
      <c r="Q12" s="146" t="s">
        <v>618</v>
      </c>
      <c r="R12" s="146">
        <v>2</v>
      </c>
      <c r="S12" s="146">
        <v>1</v>
      </c>
      <c r="T12" s="146" t="s">
        <v>618</v>
      </c>
      <c r="U12" s="146" t="s">
        <v>618</v>
      </c>
      <c r="V12" s="146" t="s">
        <v>618</v>
      </c>
      <c r="W12" s="146" t="s">
        <v>618</v>
      </c>
      <c r="Y12" s="174">
        <v>6</v>
      </c>
    </row>
    <row r="13" spans="1:25" ht="14.25" customHeight="1">
      <c r="A13" s="173">
        <v>7</v>
      </c>
      <c r="B13" s="170"/>
      <c r="C13" s="179"/>
      <c r="D13" s="151" t="s">
        <v>328</v>
      </c>
      <c r="E13" s="144"/>
      <c r="F13" s="145">
        <v>2135</v>
      </c>
      <c r="G13" s="146">
        <v>1300</v>
      </c>
      <c r="H13" s="146">
        <v>78</v>
      </c>
      <c r="I13" s="146">
        <v>43</v>
      </c>
      <c r="J13" s="146">
        <v>807</v>
      </c>
      <c r="K13" s="146">
        <v>455</v>
      </c>
      <c r="L13" s="146">
        <v>2017</v>
      </c>
      <c r="M13" s="146">
        <v>1240</v>
      </c>
      <c r="N13" s="146">
        <v>67</v>
      </c>
      <c r="O13" s="146">
        <v>38</v>
      </c>
      <c r="P13" s="146">
        <v>753</v>
      </c>
      <c r="Q13" s="146">
        <v>422</v>
      </c>
      <c r="R13" s="146">
        <v>118</v>
      </c>
      <c r="S13" s="146">
        <v>60</v>
      </c>
      <c r="T13" s="146">
        <v>11</v>
      </c>
      <c r="U13" s="146">
        <v>5</v>
      </c>
      <c r="V13" s="146">
        <v>54</v>
      </c>
      <c r="W13" s="146">
        <v>33</v>
      </c>
      <c r="Y13" s="174">
        <v>7</v>
      </c>
    </row>
    <row r="14" spans="1:25" ht="14.25" customHeight="1">
      <c r="A14" s="173">
        <v>8</v>
      </c>
      <c r="B14" s="170"/>
      <c r="C14" s="179"/>
      <c r="D14" s="151" t="s">
        <v>329</v>
      </c>
      <c r="E14" s="144"/>
      <c r="F14" s="145">
        <v>101</v>
      </c>
      <c r="G14" s="146">
        <v>67</v>
      </c>
      <c r="H14" s="146" t="s">
        <v>618</v>
      </c>
      <c r="I14" s="146" t="s">
        <v>618</v>
      </c>
      <c r="J14" s="146" t="s">
        <v>618</v>
      </c>
      <c r="K14" s="146" t="s">
        <v>618</v>
      </c>
      <c r="L14" s="146">
        <v>90</v>
      </c>
      <c r="M14" s="146">
        <v>59</v>
      </c>
      <c r="N14" s="146" t="s">
        <v>618</v>
      </c>
      <c r="O14" s="146" t="s">
        <v>618</v>
      </c>
      <c r="P14" s="146" t="s">
        <v>618</v>
      </c>
      <c r="Q14" s="146" t="s">
        <v>618</v>
      </c>
      <c r="R14" s="146">
        <v>11</v>
      </c>
      <c r="S14" s="146">
        <v>8</v>
      </c>
      <c r="T14" s="146" t="s">
        <v>618</v>
      </c>
      <c r="U14" s="146" t="s">
        <v>618</v>
      </c>
      <c r="V14" s="146" t="s">
        <v>618</v>
      </c>
      <c r="W14" s="146" t="s">
        <v>618</v>
      </c>
      <c r="Y14" s="174">
        <v>8</v>
      </c>
    </row>
    <row r="15" spans="1:25" ht="14.25" customHeight="1">
      <c r="A15" s="173">
        <v>9</v>
      </c>
      <c r="B15" s="170"/>
      <c r="C15" s="179"/>
      <c r="D15" s="151" t="s">
        <v>330</v>
      </c>
      <c r="E15" s="144"/>
      <c r="F15" s="145">
        <v>153</v>
      </c>
      <c r="G15" s="146">
        <v>103</v>
      </c>
      <c r="H15" s="146">
        <v>1</v>
      </c>
      <c r="I15" s="146">
        <v>1</v>
      </c>
      <c r="J15" s="146">
        <v>1</v>
      </c>
      <c r="K15" s="146">
        <v>1</v>
      </c>
      <c r="L15" s="146">
        <v>150</v>
      </c>
      <c r="M15" s="146">
        <v>100</v>
      </c>
      <c r="N15" s="146">
        <v>1</v>
      </c>
      <c r="O15" s="146">
        <v>1</v>
      </c>
      <c r="P15" s="146">
        <v>1</v>
      </c>
      <c r="Q15" s="146">
        <v>1</v>
      </c>
      <c r="R15" s="146">
        <v>3</v>
      </c>
      <c r="S15" s="146">
        <v>3</v>
      </c>
      <c r="T15" s="146" t="s">
        <v>618</v>
      </c>
      <c r="U15" s="146" t="s">
        <v>618</v>
      </c>
      <c r="V15" s="146" t="s">
        <v>618</v>
      </c>
      <c r="W15" s="146" t="s">
        <v>618</v>
      </c>
      <c r="Y15" s="174">
        <v>9</v>
      </c>
    </row>
    <row r="16" spans="1:25" ht="14.25" customHeight="1">
      <c r="A16" s="173">
        <v>10</v>
      </c>
      <c r="B16" s="170"/>
      <c r="C16" s="179"/>
      <c r="D16" s="151" t="s">
        <v>331</v>
      </c>
      <c r="E16" s="144"/>
      <c r="F16" s="145">
        <v>2198</v>
      </c>
      <c r="G16" s="146">
        <v>1250</v>
      </c>
      <c r="H16" s="146">
        <v>27</v>
      </c>
      <c r="I16" s="146">
        <v>19</v>
      </c>
      <c r="J16" s="146">
        <v>449</v>
      </c>
      <c r="K16" s="146">
        <v>259</v>
      </c>
      <c r="L16" s="146">
        <v>2017</v>
      </c>
      <c r="M16" s="146">
        <v>1196</v>
      </c>
      <c r="N16" s="146">
        <v>21</v>
      </c>
      <c r="O16" s="146">
        <v>17</v>
      </c>
      <c r="P16" s="146">
        <v>414</v>
      </c>
      <c r="Q16" s="146">
        <v>236</v>
      </c>
      <c r="R16" s="146">
        <v>181</v>
      </c>
      <c r="S16" s="146">
        <v>54</v>
      </c>
      <c r="T16" s="146">
        <v>6</v>
      </c>
      <c r="U16" s="146">
        <v>2</v>
      </c>
      <c r="V16" s="146">
        <v>35</v>
      </c>
      <c r="W16" s="146">
        <v>23</v>
      </c>
      <c r="Y16" s="174">
        <v>10</v>
      </c>
    </row>
    <row r="17" spans="1:25" ht="14.25" customHeight="1">
      <c r="A17" s="173">
        <v>11</v>
      </c>
      <c r="B17" s="170"/>
      <c r="C17" s="179"/>
      <c r="D17" s="151" t="s">
        <v>332</v>
      </c>
      <c r="E17" s="144"/>
      <c r="F17" s="145">
        <v>389</v>
      </c>
      <c r="G17" s="146">
        <v>295</v>
      </c>
      <c r="H17" s="146" t="s">
        <v>618</v>
      </c>
      <c r="I17" s="146" t="s">
        <v>618</v>
      </c>
      <c r="J17" s="146">
        <v>62</v>
      </c>
      <c r="K17" s="146">
        <v>53</v>
      </c>
      <c r="L17" s="146">
        <v>380</v>
      </c>
      <c r="M17" s="146">
        <v>289</v>
      </c>
      <c r="N17" s="146" t="s">
        <v>618</v>
      </c>
      <c r="O17" s="146" t="s">
        <v>618</v>
      </c>
      <c r="P17" s="146">
        <v>62</v>
      </c>
      <c r="Q17" s="146">
        <v>53</v>
      </c>
      <c r="R17" s="146">
        <v>9</v>
      </c>
      <c r="S17" s="146">
        <v>6</v>
      </c>
      <c r="T17" s="146" t="s">
        <v>618</v>
      </c>
      <c r="U17" s="146" t="s">
        <v>618</v>
      </c>
      <c r="V17" s="146" t="s">
        <v>618</v>
      </c>
      <c r="W17" s="146" t="s">
        <v>618</v>
      </c>
      <c r="Y17" s="174">
        <v>11</v>
      </c>
    </row>
    <row r="18" spans="1:25" ht="14.25" customHeight="1">
      <c r="A18" s="173">
        <v>12</v>
      </c>
      <c r="B18" s="170"/>
      <c r="C18" s="179"/>
      <c r="D18" s="151" t="s">
        <v>298</v>
      </c>
      <c r="E18" s="144"/>
      <c r="F18" s="145">
        <v>2562</v>
      </c>
      <c r="G18" s="146">
        <v>1040</v>
      </c>
      <c r="H18" s="146">
        <v>102</v>
      </c>
      <c r="I18" s="146">
        <v>46</v>
      </c>
      <c r="J18" s="146">
        <v>370</v>
      </c>
      <c r="K18" s="146">
        <v>171</v>
      </c>
      <c r="L18" s="146">
        <v>2255</v>
      </c>
      <c r="M18" s="146">
        <v>926</v>
      </c>
      <c r="N18" s="146">
        <v>46</v>
      </c>
      <c r="O18" s="146">
        <v>23</v>
      </c>
      <c r="P18" s="146">
        <v>304</v>
      </c>
      <c r="Q18" s="146">
        <v>143</v>
      </c>
      <c r="R18" s="146">
        <v>307</v>
      </c>
      <c r="S18" s="146">
        <v>114</v>
      </c>
      <c r="T18" s="146">
        <v>56</v>
      </c>
      <c r="U18" s="146">
        <v>23</v>
      </c>
      <c r="V18" s="146">
        <v>66</v>
      </c>
      <c r="W18" s="146">
        <v>28</v>
      </c>
      <c r="Y18" s="174">
        <v>12</v>
      </c>
    </row>
    <row r="19" spans="1:25" ht="14.25" customHeight="1">
      <c r="A19" s="173">
        <v>13</v>
      </c>
      <c r="B19" s="170"/>
      <c r="C19" s="179"/>
      <c r="D19" s="151" t="s">
        <v>333</v>
      </c>
      <c r="E19" s="144"/>
      <c r="F19" s="145">
        <v>199</v>
      </c>
      <c r="G19" s="146">
        <v>139</v>
      </c>
      <c r="H19" s="146">
        <v>5</v>
      </c>
      <c r="I19" s="146">
        <v>4</v>
      </c>
      <c r="J19" s="146">
        <v>23</v>
      </c>
      <c r="K19" s="146">
        <v>18</v>
      </c>
      <c r="L19" s="146">
        <v>174</v>
      </c>
      <c r="M19" s="146">
        <v>123</v>
      </c>
      <c r="N19" s="146">
        <v>1</v>
      </c>
      <c r="O19" s="146" t="s">
        <v>618</v>
      </c>
      <c r="P19" s="146">
        <v>18</v>
      </c>
      <c r="Q19" s="146">
        <v>14</v>
      </c>
      <c r="R19" s="146">
        <v>25</v>
      </c>
      <c r="S19" s="146">
        <v>16</v>
      </c>
      <c r="T19" s="146">
        <v>4</v>
      </c>
      <c r="U19" s="146">
        <v>4</v>
      </c>
      <c r="V19" s="146">
        <v>5</v>
      </c>
      <c r="W19" s="146">
        <v>4</v>
      </c>
      <c r="Y19" s="174">
        <v>13</v>
      </c>
    </row>
    <row r="20" spans="1:25" ht="14.25" customHeight="1">
      <c r="A20" s="173">
        <v>14</v>
      </c>
      <c r="B20" s="170"/>
      <c r="C20" s="179"/>
      <c r="D20" s="151" t="s">
        <v>334</v>
      </c>
      <c r="E20" s="144"/>
      <c r="F20" s="145">
        <v>15</v>
      </c>
      <c r="G20" s="146">
        <v>10</v>
      </c>
      <c r="H20" s="146" t="s">
        <v>618</v>
      </c>
      <c r="I20" s="146" t="s">
        <v>618</v>
      </c>
      <c r="J20" s="146">
        <v>2</v>
      </c>
      <c r="K20" s="146">
        <v>1</v>
      </c>
      <c r="L20" s="146">
        <v>12</v>
      </c>
      <c r="M20" s="146">
        <v>7</v>
      </c>
      <c r="N20" s="146" t="s">
        <v>618</v>
      </c>
      <c r="O20" s="146" t="s">
        <v>618</v>
      </c>
      <c r="P20" s="146">
        <v>2</v>
      </c>
      <c r="Q20" s="146">
        <v>1</v>
      </c>
      <c r="R20" s="146">
        <v>3</v>
      </c>
      <c r="S20" s="146">
        <v>3</v>
      </c>
      <c r="T20" s="146" t="s">
        <v>618</v>
      </c>
      <c r="U20" s="146" t="s">
        <v>618</v>
      </c>
      <c r="V20" s="146" t="s">
        <v>618</v>
      </c>
      <c r="W20" s="146" t="s">
        <v>618</v>
      </c>
      <c r="Y20" s="174">
        <v>14</v>
      </c>
    </row>
    <row r="21" spans="1:25" ht="14.25" customHeight="1">
      <c r="A21" s="173">
        <v>15</v>
      </c>
      <c r="B21" s="170"/>
      <c r="C21" s="179"/>
      <c r="D21" s="151" t="s">
        <v>335</v>
      </c>
      <c r="E21" s="144"/>
      <c r="F21" s="145">
        <v>763</v>
      </c>
      <c r="G21" s="146">
        <v>414</v>
      </c>
      <c r="H21" s="146">
        <v>7</v>
      </c>
      <c r="I21" s="146">
        <v>4</v>
      </c>
      <c r="J21" s="146">
        <v>58</v>
      </c>
      <c r="K21" s="146">
        <v>32</v>
      </c>
      <c r="L21" s="146">
        <v>715</v>
      </c>
      <c r="M21" s="146">
        <v>383</v>
      </c>
      <c r="N21" s="146">
        <v>5</v>
      </c>
      <c r="O21" s="146">
        <v>2</v>
      </c>
      <c r="P21" s="146">
        <v>56</v>
      </c>
      <c r="Q21" s="146">
        <v>31</v>
      </c>
      <c r="R21" s="146">
        <v>48</v>
      </c>
      <c r="S21" s="146">
        <v>31</v>
      </c>
      <c r="T21" s="146">
        <v>2</v>
      </c>
      <c r="U21" s="146">
        <v>2</v>
      </c>
      <c r="V21" s="146">
        <v>2</v>
      </c>
      <c r="W21" s="146">
        <v>1</v>
      </c>
      <c r="Y21" s="174">
        <v>15</v>
      </c>
    </row>
    <row r="22" spans="1:25" ht="14.25" customHeight="1">
      <c r="A22" s="173">
        <v>16</v>
      </c>
      <c r="B22" s="170"/>
      <c r="C22" s="179"/>
      <c r="D22" s="151" t="s">
        <v>284</v>
      </c>
      <c r="E22" s="144"/>
      <c r="F22" s="145">
        <v>3442</v>
      </c>
      <c r="G22" s="146">
        <v>1662</v>
      </c>
      <c r="H22" s="146">
        <v>88</v>
      </c>
      <c r="I22" s="146">
        <v>44</v>
      </c>
      <c r="J22" s="146">
        <v>477</v>
      </c>
      <c r="K22" s="146">
        <v>239</v>
      </c>
      <c r="L22" s="146">
        <v>3261</v>
      </c>
      <c r="M22" s="146">
        <v>1572</v>
      </c>
      <c r="N22" s="146">
        <v>63</v>
      </c>
      <c r="O22" s="146">
        <v>32</v>
      </c>
      <c r="P22" s="146">
        <v>435</v>
      </c>
      <c r="Q22" s="146">
        <v>218</v>
      </c>
      <c r="R22" s="146">
        <v>181</v>
      </c>
      <c r="S22" s="146">
        <v>90</v>
      </c>
      <c r="T22" s="146">
        <v>25</v>
      </c>
      <c r="U22" s="146">
        <v>12</v>
      </c>
      <c r="V22" s="146">
        <v>42</v>
      </c>
      <c r="W22" s="146">
        <v>21</v>
      </c>
      <c r="Y22" s="174">
        <v>16</v>
      </c>
    </row>
    <row r="23" spans="1:25" ht="14.25" customHeight="1">
      <c r="A23" s="173">
        <v>17</v>
      </c>
      <c r="B23" s="170"/>
      <c r="C23" s="179"/>
      <c r="D23" s="151" t="s">
        <v>336</v>
      </c>
      <c r="E23" s="144"/>
      <c r="F23" s="145">
        <v>85</v>
      </c>
      <c r="G23" s="146">
        <v>38</v>
      </c>
      <c r="H23" s="146" t="s">
        <v>618</v>
      </c>
      <c r="I23" s="146" t="s">
        <v>618</v>
      </c>
      <c r="J23" s="146">
        <v>8</v>
      </c>
      <c r="K23" s="146">
        <v>3</v>
      </c>
      <c r="L23" s="146">
        <v>81</v>
      </c>
      <c r="M23" s="146">
        <v>37</v>
      </c>
      <c r="N23" s="146" t="s">
        <v>618</v>
      </c>
      <c r="O23" s="146" t="s">
        <v>618</v>
      </c>
      <c r="P23" s="146">
        <v>8</v>
      </c>
      <c r="Q23" s="146">
        <v>3</v>
      </c>
      <c r="R23" s="146">
        <v>4</v>
      </c>
      <c r="S23" s="146">
        <v>1</v>
      </c>
      <c r="T23" s="146" t="s">
        <v>618</v>
      </c>
      <c r="U23" s="146" t="s">
        <v>618</v>
      </c>
      <c r="V23" s="146" t="s">
        <v>618</v>
      </c>
      <c r="W23" s="146" t="s">
        <v>618</v>
      </c>
      <c r="Y23" s="174">
        <v>17</v>
      </c>
    </row>
    <row r="24" spans="1:25" ht="14.25" customHeight="1">
      <c r="A24" s="173">
        <v>18</v>
      </c>
      <c r="B24" s="170"/>
      <c r="C24" s="179"/>
      <c r="D24" s="151" t="s">
        <v>337</v>
      </c>
      <c r="E24" s="144"/>
      <c r="F24" s="145">
        <v>117</v>
      </c>
      <c r="G24" s="146">
        <v>55</v>
      </c>
      <c r="H24" s="146">
        <v>2</v>
      </c>
      <c r="I24" s="146" t="s">
        <v>618</v>
      </c>
      <c r="J24" s="146">
        <v>16</v>
      </c>
      <c r="K24" s="146">
        <v>5</v>
      </c>
      <c r="L24" s="146">
        <v>106</v>
      </c>
      <c r="M24" s="146">
        <v>47</v>
      </c>
      <c r="N24" s="146">
        <v>2</v>
      </c>
      <c r="O24" s="146" t="s">
        <v>618</v>
      </c>
      <c r="P24" s="146">
        <v>12</v>
      </c>
      <c r="Q24" s="146">
        <v>2</v>
      </c>
      <c r="R24" s="146">
        <v>11</v>
      </c>
      <c r="S24" s="146">
        <v>8</v>
      </c>
      <c r="T24" s="146" t="s">
        <v>618</v>
      </c>
      <c r="U24" s="146" t="s">
        <v>618</v>
      </c>
      <c r="V24" s="146">
        <v>4</v>
      </c>
      <c r="W24" s="146">
        <v>3</v>
      </c>
      <c r="Y24" s="174">
        <v>18</v>
      </c>
    </row>
    <row r="25" spans="1:25" ht="14.25" customHeight="1">
      <c r="A25" s="173">
        <v>19</v>
      </c>
      <c r="B25" s="170"/>
      <c r="C25" s="179"/>
      <c r="D25" s="151" t="s">
        <v>338</v>
      </c>
      <c r="E25" s="144"/>
      <c r="F25" s="145">
        <v>2</v>
      </c>
      <c r="G25" s="146">
        <v>1</v>
      </c>
      <c r="H25" s="146">
        <v>1</v>
      </c>
      <c r="I25" s="146">
        <v>1</v>
      </c>
      <c r="J25" s="146">
        <v>1</v>
      </c>
      <c r="K25" s="146">
        <v>1</v>
      </c>
      <c r="L25" s="146">
        <v>1</v>
      </c>
      <c r="M25" s="146" t="s">
        <v>618</v>
      </c>
      <c r="N25" s="146" t="s">
        <v>618</v>
      </c>
      <c r="O25" s="146" t="s">
        <v>618</v>
      </c>
      <c r="P25" s="146" t="s">
        <v>618</v>
      </c>
      <c r="Q25" s="146" t="s">
        <v>618</v>
      </c>
      <c r="R25" s="146">
        <v>1</v>
      </c>
      <c r="S25" s="146">
        <v>1</v>
      </c>
      <c r="T25" s="146">
        <v>1</v>
      </c>
      <c r="U25" s="146">
        <v>1</v>
      </c>
      <c r="V25" s="146">
        <v>1</v>
      </c>
      <c r="W25" s="146">
        <v>1</v>
      </c>
      <c r="Y25" s="174">
        <v>19</v>
      </c>
    </row>
    <row r="26" spans="1:25" ht="14.25" customHeight="1">
      <c r="A26" s="173">
        <v>20</v>
      </c>
      <c r="B26" s="170"/>
      <c r="C26" s="179"/>
      <c r="D26" s="151" t="s">
        <v>339</v>
      </c>
      <c r="E26" s="144"/>
      <c r="F26" s="145">
        <v>331</v>
      </c>
      <c r="G26" s="146">
        <v>300</v>
      </c>
      <c r="H26" s="146">
        <v>1</v>
      </c>
      <c r="I26" s="146">
        <v>1</v>
      </c>
      <c r="J26" s="146">
        <v>9</v>
      </c>
      <c r="K26" s="146">
        <v>8</v>
      </c>
      <c r="L26" s="146">
        <v>315</v>
      </c>
      <c r="M26" s="146">
        <v>285</v>
      </c>
      <c r="N26" s="146">
        <v>1</v>
      </c>
      <c r="O26" s="146">
        <v>1</v>
      </c>
      <c r="P26" s="146">
        <v>8</v>
      </c>
      <c r="Q26" s="146">
        <v>7</v>
      </c>
      <c r="R26" s="146">
        <v>16</v>
      </c>
      <c r="S26" s="146">
        <v>15</v>
      </c>
      <c r="T26" s="146" t="s">
        <v>618</v>
      </c>
      <c r="U26" s="146" t="s">
        <v>618</v>
      </c>
      <c r="V26" s="146">
        <v>1</v>
      </c>
      <c r="W26" s="146">
        <v>1</v>
      </c>
      <c r="Y26" s="174">
        <v>20</v>
      </c>
    </row>
    <row r="27" spans="1:25" ht="14.25" customHeight="1">
      <c r="A27" s="173">
        <v>21</v>
      </c>
      <c r="B27" s="170"/>
      <c r="C27" s="179"/>
      <c r="D27" s="151" t="s">
        <v>340</v>
      </c>
      <c r="E27" s="144"/>
      <c r="F27" s="145">
        <v>284</v>
      </c>
      <c r="G27" s="146">
        <v>203</v>
      </c>
      <c r="H27" s="146">
        <v>5</v>
      </c>
      <c r="I27" s="146">
        <v>4</v>
      </c>
      <c r="J27" s="146">
        <v>19</v>
      </c>
      <c r="K27" s="146">
        <v>14</v>
      </c>
      <c r="L27" s="146">
        <v>231</v>
      </c>
      <c r="M27" s="146">
        <v>166</v>
      </c>
      <c r="N27" s="146" t="s">
        <v>618</v>
      </c>
      <c r="O27" s="146" t="s">
        <v>618</v>
      </c>
      <c r="P27" s="146">
        <v>14</v>
      </c>
      <c r="Q27" s="146">
        <v>10</v>
      </c>
      <c r="R27" s="146">
        <v>53</v>
      </c>
      <c r="S27" s="146">
        <v>37</v>
      </c>
      <c r="T27" s="146">
        <v>5</v>
      </c>
      <c r="U27" s="146">
        <v>4</v>
      </c>
      <c r="V27" s="146">
        <v>5</v>
      </c>
      <c r="W27" s="146">
        <v>4</v>
      </c>
      <c r="Y27" s="174">
        <v>21</v>
      </c>
    </row>
    <row r="28" spans="1:25" ht="14.25" customHeight="1">
      <c r="A28" s="173">
        <v>22</v>
      </c>
      <c r="B28" s="170"/>
      <c r="C28" s="179"/>
      <c r="D28" s="151" t="s">
        <v>341</v>
      </c>
      <c r="E28" s="144"/>
      <c r="F28" s="145">
        <v>637</v>
      </c>
      <c r="G28" s="146">
        <v>495</v>
      </c>
      <c r="H28" s="146">
        <v>11</v>
      </c>
      <c r="I28" s="146">
        <v>9</v>
      </c>
      <c r="J28" s="146">
        <v>45</v>
      </c>
      <c r="K28" s="146">
        <v>36</v>
      </c>
      <c r="L28" s="146">
        <v>501</v>
      </c>
      <c r="M28" s="146">
        <v>393</v>
      </c>
      <c r="N28" s="146">
        <v>5</v>
      </c>
      <c r="O28" s="146">
        <v>4</v>
      </c>
      <c r="P28" s="146">
        <v>37</v>
      </c>
      <c r="Q28" s="146">
        <v>29</v>
      </c>
      <c r="R28" s="146">
        <v>136</v>
      </c>
      <c r="S28" s="146">
        <v>102</v>
      </c>
      <c r="T28" s="146">
        <v>6</v>
      </c>
      <c r="U28" s="146">
        <v>5</v>
      </c>
      <c r="V28" s="146">
        <v>8</v>
      </c>
      <c r="W28" s="146">
        <v>7</v>
      </c>
      <c r="Y28" s="174">
        <v>22</v>
      </c>
    </row>
    <row r="29" spans="1:25" ht="14.25" customHeight="1">
      <c r="A29" s="173">
        <v>23</v>
      </c>
      <c r="B29" s="170"/>
      <c r="C29" s="179"/>
      <c r="D29" s="151" t="s">
        <v>342</v>
      </c>
      <c r="E29" s="144"/>
      <c r="F29" s="145">
        <v>750</v>
      </c>
      <c r="G29" s="146">
        <v>588</v>
      </c>
      <c r="H29" s="146">
        <v>32</v>
      </c>
      <c r="I29" s="146">
        <v>29</v>
      </c>
      <c r="J29" s="146">
        <v>122</v>
      </c>
      <c r="K29" s="146">
        <v>95</v>
      </c>
      <c r="L29" s="146">
        <v>651</v>
      </c>
      <c r="M29" s="146">
        <v>509</v>
      </c>
      <c r="N29" s="146">
        <v>19</v>
      </c>
      <c r="O29" s="146">
        <v>17</v>
      </c>
      <c r="P29" s="146">
        <v>100</v>
      </c>
      <c r="Q29" s="146">
        <v>76</v>
      </c>
      <c r="R29" s="146">
        <v>99</v>
      </c>
      <c r="S29" s="146">
        <v>79</v>
      </c>
      <c r="T29" s="146">
        <v>13</v>
      </c>
      <c r="U29" s="146">
        <v>12</v>
      </c>
      <c r="V29" s="146">
        <v>22</v>
      </c>
      <c r="W29" s="146">
        <v>19</v>
      </c>
      <c r="Y29" s="174">
        <v>23</v>
      </c>
    </row>
    <row r="30" spans="1:25" ht="14.25" customHeight="1">
      <c r="A30" s="173">
        <v>24</v>
      </c>
      <c r="B30" s="170"/>
      <c r="C30" s="179"/>
      <c r="D30" s="151" t="s">
        <v>343</v>
      </c>
      <c r="E30" s="144"/>
      <c r="F30" s="145">
        <v>362</v>
      </c>
      <c r="G30" s="146">
        <v>281</v>
      </c>
      <c r="H30" s="146">
        <v>16</v>
      </c>
      <c r="I30" s="146">
        <v>10</v>
      </c>
      <c r="J30" s="146">
        <v>20</v>
      </c>
      <c r="K30" s="146">
        <v>13</v>
      </c>
      <c r="L30" s="146">
        <v>275</v>
      </c>
      <c r="M30" s="146">
        <v>211</v>
      </c>
      <c r="N30" s="146">
        <v>13</v>
      </c>
      <c r="O30" s="146">
        <v>9</v>
      </c>
      <c r="P30" s="146">
        <v>16</v>
      </c>
      <c r="Q30" s="146">
        <v>11</v>
      </c>
      <c r="R30" s="146">
        <v>87</v>
      </c>
      <c r="S30" s="146">
        <v>70</v>
      </c>
      <c r="T30" s="146">
        <v>3</v>
      </c>
      <c r="U30" s="146">
        <v>1</v>
      </c>
      <c r="V30" s="146">
        <v>4</v>
      </c>
      <c r="W30" s="146">
        <v>2</v>
      </c>
      <c r="Y30" s="174">
        <v>24</v>
      </c>
    </row>
    <row r="31" spans="1:25" ht="14.25" customHeight="1">
      <c r="A31" s="173">
        <v>25</v>
      </c>
      <c r="B31" s="170"/>
      <c r="C31" s="179"/>
      <c r="D31" s="151" t="s">
        <v>344</v>
      </c>
      <c r="E31" s="144"/>
      <c r="F31" s="145">
        <v>536</v>
      </c>
      <c r="G31" s="146">
        <v>259</v>
      </c>
      <c r="H31" s="146">
        <v>4</v>
      </c>
      <c r="I31" s="146">
        <v>1</v>
      </c>
      <c r="J31" s="146">
        <v>36</v>
      </c>
      <c r="K31" s="146">
        <v>17</v>
      </c>
      <c r="L31" s="146">
        <v>413</v>
      </c>
      <c r="M31" s="146">
        <v>171</v>
      </c>
      <c r="N31" s="146">
        <v>1</v>
      </c>
      <c r="O31" s="146" t="s">
        <v>618</v>
      </c>
      <c r="P31" s="146">
        <v>28</v>
      </c>
      <c r="Q31" s="146">
        <v>15</v>
      </c>
      <c r="R31" s="146">
        <v>123</v>
      </c>
      <c r="S31" s="146">
        <v>88</v>
      </c>
      <c r="T31" s="146">
        <v>3</v>
      </c>
      <c r="U31" s="146">
        <v>1</v>
      </c>
      <c r="V31" s="146">
        <v>8</v>
      </c>
      <c r="W31" s="146">
        <v>2</v>
      </c>
      <c r="Y31" s="174">
        <v>25</v>
      </c>
    </row>
    <row r="32" spans="1:25" ht="14.25" customHeight="1">
      <c r="A32" s="173">
        <v>26</v>
      </c>
      <c r="B32" s="170"/>
      <c r="C32" s="179"/>
      <c r="D32" s="151" t="s">
        <v>345</v>
      </c>
      <c r="E32" s="144"/>
      <c r="F32" s="145">
        <v>13</v>
      </c>
      <c r="G32" s="146">
        <v>9</v>
      </c>
      <c r="H32" s="146" t="s">
        <v>618</v>
      </c>
      <c r="I32" s="146" t="s">
        <v>618</v>
      </c>
      <c r="J32" s="146" t="s">
        <v>618</v>
      </c>
      <c r="K32" s="146" t="s">
        <v>618</v>
      </c>
      <c r="L32" s="146">
        <v>6</v>
      </c>
      <c r="M32" s="146">
        <v>6</v>
      </c>
      <c r="N32" s="146" t="s">
        <v>618</v>
      </c>
      <c r="O32" s="146" t="s">
        <v>618</v>
      </c>
      <c r="P32" s="146" t="s">
        <v>618</v>
      </c>
      <c r="Q32" s="146" t="s">
        <v>618</v>
      </c>
      <c r="R32" s="146">
        <v>7</v>
      </c>
      <c r="S32" s="146">
        <v>3</v>
      </c>
      <c r="T32" s="146" t="s">
        <v>618</v>
      </c>
      <c r="U32" s="146" t="s">
        <v>618</v>
      </c>
      <c r="V32" s="146" t="s">
        <v>618</v>
      </c>
      <c r="W32" s="146" t="s">
        <v>618</v>
      </c>
      <c r="Y32" s="174">
        <v>26</v>
      </c>
    </row>
    <row r="33" spans="1:25" ht="14.25" customHeight="1">
      <c r="A33" s="173">
        <v>27</v>
      </c>
      <c r="B33" s="170"/>
      <c r="C33" s="179"/>
      <c r="D33" s="151" t="s">
        <v>346</v>
      </c>
      <c r="E33" s="144"/>
      <c r="F33" s="145">
        <v>142</v>
      </c>
      <c r="G33" s="146">
        <v>63</v>
      </c>
      <c r="H33" s="146">
        <v>3</v>
      </c>
      <c r="I33" s="146">
        <v>2</v>
      </c>
      <c r="J33" s="146">
        <v>5</v>
      </c>
      <c r="K33" s="146">
        <v>3</v>
      </c>
      <c r="L33" s="146">
        <v>116</v>
      </c>
      <c r="M33" s="146">
        <v>46</v>
      </c>
      <c r="N33" s="146" t="s">
        <v>618</v>
      </c>
      <c r="O33" s="146" t="s">
        <v>618</v>
      </c>
      <c r="P33" s="146">
        <v>2</v>
      </c>
      <c r="Q33" s="146">
        <v>1</v>
      </c>
      <c r="R33" s="146">
        <v>26</v>
      </c>
      <c r="S33" s="146">
        <v>17</v>
      </c>
      <c r="T33" s="146">
        <v>3</v>
      </c>
      <c r="U33" s="146">
        <v>2</v>
      </c>
      <c r="V33" s="146">
        <v>3</v>
      </c>
      <c r="W33" s="146">
        <v>2</v>
      </c>
      <c r="Y33" s="174">
        <v>27</v>
      </c>
    </row>
    <row r="34" spans="1:25" ht="14.25" customHeight="1">
      <c r="A34" s="173">
        <v>28</v>
      </c>
      <c r="B34" s="170"/>
      <c r="C34" s="179"/>
      <c r="D34" s="151" t="s">
        <v>347</v>
      </c>
      <c r="E34" s="144"/>
      <c r="F34" s="145">
        <v>43</v>
      </c>
      <c r="G34" s="146">
        <v>21</v>
      </c>
      <c r="H34" s="146">
        <v>4</v>
      </c>
      <c r="I34" s="146">
        <v>2</v>
      </c>
      <c r="J34" s="146">
        <v>20</v>
      </c>
      <c r="K34" s="146">
        <v>12</v>
      </c>
      <c r="L34" s="146">
        <v>43</v>
      </c>
      <c r="M34" s="146">
        <v>21</v>
      </c>
      <c r="N34" s="146">
        <v>4</v>
      </c>
      <c r="O34" s="146">
        <v>2</v>
      </c>
      <c r="P34" s="146">
        <v>20</v>
      </c>
      <c r="Q34" s="146">
        <v>12</v>
      </c>
      <c r="R34" s="146" t="s">
        <v>618</v>
      </c>
      <c r="S34" s="146" t="s">
        <v>618</v>
      </c>
      <c r="T34" s="146" t="s">
        <v>618</v>
      </c>
      <c r="U34" s="146" t="s">
        <v>618</v>
      </c>
      <c r="V34" s="146" t="s">
        <v>618</v>
      </c>
      <c r="W34" s="146" t="s">
        <v>618</v>
      </c>
      <c r="Y34" s="174">
        <v>28</v>
      </c>
    </row>
    <row r="35" spans="1:25" ht="14.25" customHeight="1">
      <c r="A35" s="173">
        <v>29</v>
      </c>
      <c r="B35" s="170"/>
      <c r="C35" s="179"/>
      <c r="D35" s="151" t="s">
        <v>348</v>
      </c>
      <c r="E35" s="144"/>
      <c r="F35" s="145">
        <v>732</v>
      </c>
      <c r="G35" s="146">
        <v>430</v>
      </c>
      <c r="H35" s="146">
        <v>5</v>
      </c>
      <c r="I35" s="146">
        <v>4</v>
      </c>
      <c r="J35" s="146">
        <v>12</v>
      </c>
      <c r="K35" s="146">
        <v>7</v>
      </c>
      <c r="L35" s="146">
        <v>719</v>
      </c>
      <c r="M35" s="146">
        <v>423</v>
      </c>
      <c r="N35" s="146">
        <v>2</v>
      </c>
      <c r="O35" s="146">
        <v>2</v>
      </c>
      <c r="P35" s="146">
        <v>9</v>
      </c>
      <c r="Q35" s="146">
        <v>5</v>
      </c>
      <c r="R35" s="146">
        <v>13</v>
      </c>
      <c r="S35" s="146">
        <v>7</v>
      </c>
      <c r="T35" s="146">
        <v>3</v>
      </c>
      <c r="U35" s="146">
        <v>2</v>
      </c>
      <c r="V35" s="146">
        <v>3</v>
      </c>
      <c r="W35" s="146">
        <v>2</v>
      </c>
      <c r="Y35" s="174">
        <v>29</v>
      </c>
    </row>
    <row r="36" spans="1:25" ht="14.25" customHeight="1">
      <c r="A36" s="173">
        <v>30</v>
      </c>
      <c r="B36" s="170"/>
      <c r="C36" s="179"/>
      <c r="D36" s="151" t="s">
        <v>349</v>
      </c>
      <c r="E36" s="144"/>
      <c r="F36" s="145">
        <v>3</v>
      </c>
      <c r="G36" s="146">
        <v>2</v>
      </c>
      <c r="H36" s="146" t="s">
        <v>618</v>
      </c>
      <c r="I36" s="146" t="s">
        <v>618</v>
      </c>
      <c r="J36" s="146" t="s">
        <v>618</v>
      </c>
      <c r="K36" s="146" t="s">
        <v>618</v>
      </c>
      <c r="L36" s="146">
        <v>1</v>
      </c>
      <c r="M36" s="146" t="s">
        <v>618</v>
      </c>
      <c r="N36" s="146" t="s">
        <v>618</v>
      </c>
      <c r="O36" s="146" t="s">
        <v>618</v>
      </c>
      <c r="P36" s="146" t="s">
        <v>618</v>
      </c>
      <c r="Q36" s="146" t="s">
        <v>618</v>
      </c>
      <c r="R36" s="146">
        <v>2</v>
      </c>
      <c r="S36" s="146">
        <v>2</v>
      </c>
      <c r="T36" s="146" t="s">
        <v>618</v>
      </c>
      <c r="U36" s="146" t="s">
        <v>618</v>
      </c>
      <c r="V36" s="146" t="s">
        <v>618</v>
      </c>
      <c r="W36" s="146" t="s">
        <v>618</v>
      </c>
      <c r="Y36" s="174">
        <v>30</v>
      </c>
    </row>
    <row r="37" spans="1:25" ht="14.25" customHeight="1">
      <c r="A37" s="173">
        <v>31</v>
      </c>
      <c r="B37" s="170"/>
      <c r="C37" s="179"/>
      <c r="D37" s="151" t="s">
        <v>627</v>
      </c>
      <c r="E37" s="144"/>
      <c r="F37" s="145">
        <v>1391</v>
      </c>
      <c r="G37" s="146">
        <v>1240</v>
      </c>
      <c r="H37" s="146">
        <v>21</v>
      </c>
      <c r="I37" s="146">
        <v>19</v>
      </c>
      <c r="J37" s="146">
        <v>133</v>
      </c>
      <c r="K37" s="146">
        <v>109</v>
      </c>
      <c r="L37" s="146">
        <v>1190</v>
      </c>
      <c r="M37" s="146">
        <v>1060</v>
      </c>
      <c r="N37" s="146">
        <v>4</v>
      </c>
      <c r="O37" s="146">
        <v>4</v>
      </c>
      <c r="P37" s="146">
        <v>106</v>
      </c>
      <c r="Q37" s="146">
        <v>87</v>
      </c>
      <c r="R37" s="146">
        <v>201</v>
      </c>
      <c r="S37" s="146">
        <v>180</v>
      </c>
      <c r="T37" s="146">
        <v>17</v>
      </c>
      <c r="U37" s="146">
        <v>15</v>
      </c>
      <c r="V37" s="146">
        <v>27</v>
      </c>
      <c r="W37" s="146">
        <v>22</v>
      </c>
      <c r="Y37" s="174">
        <v>31</v>
      </c>
    </row>
    <row r="38" spans="1:25" ht="14.25" customHeight="1">
      <c r="A38" s="173">
        <v>32</v>
      </c>
      <c r="B38" s="170"/>
      <c r="C38" s="179"/>
      <c r="D38" s="151" t="s">
        <v>350</v>
      </c>
      <c r="E38" s="144"/>
      <c r="F38" s="145">
        <v>11175</v>
      </c>
      <c r="G38" s="146">
        <v>8647</v>
      </c>
      <c r="H38" s="146">
        <v>560</v>
      </c>
      <c r="I38" s="146">
        <v>418</v>
      </c>
      <c r="J38" s="146">
        <v>1072</v>
      </c>
      <c r="K38" s="146">
        <v>787</v>
      </c>
      <c r="L38" s="146">
        <v>9430</v>
      </c>
      <c r="M38" s="146">
        <v>7294</v>
      </c>
      <c r="N38" s="146">
        <v>99</v>
      </c>
      <c r="O38" s="146">
        <v>81</v>
      </c>
      <c r="P38" s="146">
        <v>650</v>
      </c>
      <c r="Q38" s="146">
        <v>469</v>
      </c>
      <c r="R38" s="146">
        <v>1745</v>
      </c>
      <c r="S38" s="146">
        <v>1353</v>
      </c>
      <c r="T38" s="146">
        <v>461</v>
      </c>
      <c r="U38" s="146">
        <v>337</v>
      </c>
      <c r="V38" s="146">
        <v>422</v>
      </c>
      <c r="W38" s="146">
        <v>318</v>
      </c>
      <c r="Y38" s="174">
        <v>32</v>
      </c>
    </row>
    <row r="39" spans="1:25" ht="14.25" customHeight="1">
      <c r="A39" s="173">
        <v>33</v>
      </c>
      <c r="B39" s="170"/>
      <c r="C39" s="179"/>
      <c r="D39" s="151" t="s">
        <v>351</v>
      </c>
      <c r="E39" s="144"/>
      <c r="F39" s="145">
        <v>203</v>
      </c>
      <c r="G39" s="146">
        <v>151</v>
      </c>
      <c r="H39" s="146">
        <v>1</v>
      </c>
      <c r="I39" s="146">
        <v>1</v>
      </c>
      <c r="J39" s="146">
        <v>2</v>
      </c>
      <c r="K39" s="146">
        <v>2</v>
      </c>
      <c r="L39" s="146">
        <v>186</v>
      </c>
      <c r="M39" s="146">
        <v>140</v>
      </c>
      <c r="N39" s="146" t="s">
        <v>618</v>
      </c>
      <c r="O39" s="146" t="s">
        <v>618</v>
      </c>
      <c r="P39" s="146" t="s">
        <v>618</v>
      </c>
      <c r="Q39" s="146" t="s">
        <v>618</v>
      </c>
      <c r="R39" s="146">
        <v>17</v>
      </c>
      <c r="S39" s="146">
        <v>11</v>
      </c>
      <c r="T39" s="146">
        <v>1</v>
      </c>
      <c r="U39" s="146">
        <v>1</v>
      </c>
      <c r="V39" s="146">
        <v>2</v>
      </c>
      <c r="W39" s="146">
        <v>2</v>
      </c>
      <c r="Y39" s="174">
        <v>33</v>
      </c>
    </row>
    <row r="40" spans="1:25" ht="14.25" customHeight="1">
      <c r="A40" s="173">
        <v>34</v>
      </c>
      <c r="B40" s="170"/>
      <c r="C40" s="179"/>
      <c r="D40" s="151" t="s">
        <v>352</v>
      </c>
      <c r="E40" s="144"/>
      <c r="F40" s="145">
        <v>630</v>
      </c>
      <c r="G40" s="146">
        <v>453</v>
      </c>
      <c r="H40" s="146">
        <v>12</v>
      </c>
      <c r="I40" s="146">
        <v>9</v>
      </c>
      <c r="J40" s="146">
        <v>18</v>
      </c>
      <c r="K40" s="146">
        <v>12</v>
      </c>
      <c r="L40" s="146">
        <v>527</v>
      </c>
      <c r="M40" s="146">
        <v>380</v>
      </c>
      <c r="N40" s="146">
        <v>2</v>
      </c>
      <c r="O40" s="146">
        <v>2</v>
      </c>
      <c r="P40" s="146">
        <v>7</v>
      </c>
      <c r="Q40" s="146">
        <v>5</v>
      </c>
      <c r="R40" s="146">
        <v>103</v>
      </c>
      <c r="S40" s="146">
        <v>73</v>
      </c>
      <c r="T40" s="146">
        <v>10</v>
      </c>
      <c r="U40" s="146">
        <v>7</v>
      </c>
      <c r="V40" s="146">
        <v>11</v>
      </c>
      <c r="W40" s="146">
        <v>7</v>
      </c>
      <c r="Y40" s="174">
        <v>34</v>
      </c>
    </row>
    <row r="41" spans="1:25" ht="14.25" customHeight="1">
      <c r="A41" s="173">
        <v>35</v>
      </c>
      <c r="B41" s="170"/>
      <c r="C41" s="179"/>
      <c r="D41" s="151" t="s">
        <v>353</v>
      </c>
      <c r="E41" s="144"/>
      <c r="F41" s="145">
        <v>7352</v>
      </c>
      <c r="G41" s="146">
        <v>5125</v>
      </c>
      <c r="H41" s="146">
        <v>243</v>
      </c>
      <c r="I41" s="146">
        <v>145</v>
      </c>
      <c r="J41" s="146">
        <v>556</v>
      </c>
      <c r="K41" s="146">
        <v>348</v>
      </c>
      <c r="L41" s="146">
        <v>6496</v>
      </c>
      <c r="M41" s="146">
        <v>4541</v>
      </c>
      <c r="N41" s="146">
        <v>87</v>
      </c>
      <c r="O41" s="146">
        <v>62</v>
      </c>
      <c r="P41" s="146">
        <v>381</v>
      </c>
      <c r="Q41" s="146">
        <v>252</v>
      </c>
      <c r="R41" s="146">
        <v>856</v>
      </c>
      <c r="S41" s="146">
        <v>584</v>
      </c>
      <c r="T41" s="146">
        <v>156</v>
      </c>
      <c r="U41" s="146">
        <v>83</v>
      </c>
      <c r="V41" s="146">
        <v>175</v>
      </c>
      <c r="W41" s="146">
        <v>96</v>
      </c>
      <c r="Y41" s="174">
        <v>35</v>
      </c>
    </row>
    <row r="42" spans="1:25" ht="14.25" customHeight="1">
      <c r="A42" s="173">
        <v>36</v>
      </c>
      <c r="B42" s="170"/>
      <c r="C42" s="179"/>
      <c r="D42" s="151" t="s">
        <v>354</v>
      </c>
      <c r="E42" s="144"/>
      <c r="F42" s="145">
        <v>855</v>
      </c>
      <c r="G42" s="146">
        <v>681</v>
      </c>
      <c r="H42" s="146">
        <v>15</v>
      </c>
      <c r="I42" s="146">
        <v>10</v>
      </c>
      <c r="J42" s="146">
        <v>36</v>
      </c>
      <c r="K42" s="146">
        <v>27</v>
      </c>
      <c r="L42" s="146">
        <v>793</v>
      </c>
      <c r="M42" s="146">
        <v>631</v>
      </c>
      <c r="N42" s="146">
        <v>15</v>
      </c>
      <c r="O42" s="146">
        <v>10</v>
      </c>
      <c r="P42" s="146">
        <v>35</v>
      </c>
      <c r="Q42" s="146">
        <v>26</v>
      </c>
      <c r="R42" s="146">
        <v>62</v>
      </c>
      <c r="S42" s="146">
        <v>50</v>
      </c>
      <c r="T42" s="146" t="s">
        <v>618</v>
      </c>
      <c r="U42" s="146" t="s">
        <v>618</v>
      </c>
      <c r="V42" s="146">
        <v>1</v>
      </c>
      <c r="W42" s="146">
        <v>1</v>
      </c>
      <c r="Y42" s="174">
        <v>36</v>
      </c>
    </row>
    <row r="43" spans="1:25" ht="14.25" customHeight="1">
      <c r="A43" s="173">
        <v>37</v>
      </c>
      <c r="B43" s="170"/>
      <c r="C43" s="179"/>
      <c r="D43" s="151" t="s">
        <v>355</v>
      </c>
      <c r="E43" s="144"/>
      <c r="F43" s="145">
        <v>315</v>
      </c>
      <c r="G43" s="146">
        <v>258</v>
      </c>
      <c r="H43" s="146">
        <v>7</v>
      </c>
      <c r="I43" s="146">
        <v>6</v>
      </c>
      <c r="J43" s="146">
        <v>23</v>
      </c>
      <c r="K43" s="146">
        <v>19</v>
      </c>
      <c r="L43" s="146">
        <v>250</v>
      </c>
      <c r="M43" s="146">
        <v>200</v>
      </c>
      <c r="N43" s="146">
        <v>3</v>
      </c>
      <c r="O43" s="146">
        <v>3</v>
      </c>
      <c r="P43" s="146">
        <v>18</v>
      </c>
      <c r="Q43" s="146">
        <v>15</v>
      </c>
      <c r="R43" s="146">
        <v>65</v>
      </c>
      <c r="S43" s="146">
        <v>58</v>
      </c>
      <c r="T43" s="146">
        <v>4</v>
      </c>
      <c r="U43" s="146">
        <v>3</v>
      </c>
      <c r="V43" s="146">
        <v>5</v>
      </c>
      <c r="W43" s="146">
        <v>4</v>
      </c>
      <c r="Y43" s="174">
        <v>37</v>
      </c>
    </row>
    <row r="44" spans="1:25" ht="14.25" customHeight="1">
      <c r="A44" s="173">
        <v>38</v>
      </c>
      <c r="B44" s="170"/>
      <c r="C44" s="179"/>
      <c r="D44" s="151" t="s">
        <v>356</v>
      </c>
      <c r="E44" s="144"/>
      <c r="F44" s="145">
        <v>774</v>
      </c>
      <c r="G44" s="146">
        <v>618</v>
      </c>
      <c r="H44" s="146">
        <v>19</v>
      </c>
      <c r="I44" s="146">
        <v>14</v>
      </c>
      <c r="J44" s="146">
        <v>72</v>
      </c>
      <c r="K44" s="146">
        <v>54</v>
      </c>
      <c r="L44" s="146">
        <v>596</v>
      </c>
      <c r="M44" s="146">
        <v>485</v>
      </c>
      <c r="N44" s="146">
        <v>12</v>
      </c>
      <c r="O44" s="146">
        <v>11</v>
      </c>
      <c r="P44" s="146">
        <v>64</v>
      </c>
      <c r="Q44" s="146">
        <v>49</v>
      </c>
      <c r="R44" s="146">
        <v>178</v>
      </c>
      <c r="S44" s="146">
        <v>133</v>
      </c>
      <c r="T44" s="146">
        <v>7</v>
      </c>
      <c r="U44" s="146">
        <v>3</v>
      </c>
      <c r="V44" s="146">
        <v>8</v>
      </c>
      <c r="W44" s="146">
        <v>5</v>
      </c>
      <c r="Y44" s="174">
        <v>38</v>
      </c>
    </row>
    <row r="45" spans="1:25" ht="14.25" customHeight="1">
      <c r="A45" s="173">
        <v>39</v>
      </c>
      <c r="B45" s="170"/>
      <c r="C45" s="179"/>
      <c r="D45" s="151" t="s">
        <v>357</v>
      </c>
      <c r="E45" s="144"/>
      <c r="F45" s="145">
        <v>290</v>
      </c>
      <c r="G45" s="146">
        <v>211</v>
      </c>
      <c r="H45" s="146">
        <v>9</v>
      </c>
      <c r="I45" s="146">
        <v>6</v>
      </c>
      <c r="J45" s="146">
        <v>27</v>
      </c>
      <c r="K45" s="146">
        <v>21</v>
      </c>
      <c r="L45" s="146">
        <v>256</v>
      </c>
      <c r="M45" s="146">
        <v>185</v>
      </c>
      <c r="N45" s="146">
        <v>7</v>
      </c>
      <c r="O45" s="146">
        <v>5</v>
      </c>
      <c r="P45" s="146">
        <v>24</v>
      </c>
      <c r="Q45" s="146">
        <v>19</v>
      </c>
      <c r="R45" s="146">
        <v>34</v>
      </c>
      <c r="S45" s="146">
        <v>26</v>
      </c>
      <c r="T45" s="146">
        <v>2</v>
      </c>
      <c r="U45" s="146">
        <v>1</v>
      </c>
      <c r="V45" s="146">
        <v>3</v>
      </c>
      <c r="W45" s="146">
        <v>2</v>
      </c>
      <c r="Y45" s="174">
        <v>39</v>
      </c>
    </row>
    <row r="46" spans="1:25" ht="14.25" customHeight="1">
      <c r="A46" s="173">
        <v>40</v>
      </c>
      <c r="B46" s="170"/>
      <c r="C46" s="179"/>
      <c r="D46" s="151" t="s">
        <v>358</v>
      </c>
      <c r="E46" s="144"/>
      <c r="F46" s="145">
        <v>35</v>
      </c>
      <c r="G46" s="146">
        <v>24</v>
      </c>
      <c r="H46" s="146" t="s">
        <v>618</v>
      </c>
      <c r="I46" s="146" t="s">
        <v>618</v>
      </c>
      <c r="J46" s="146" t="s">
        <v>618</v>
      </c>
      <c r="K46" s="146" t="s">
        <v>618</v>
      </c>
      <c r="L46" s="146">
        <v>31</v>
      </c>
      <c r="M46" s="146">
        <v>21</v>
      </c>
      <c r="N46" s="146" t="s">
        <v>618</v>
      </c>
      <c r="O46" s="146" t="s">
        <v>618</v>
      </c>
      <c r="P46" s="146" t="s">
        <v>618</v>
      </c>
      <c r="Q46" s="146" t="s">
        <v>618</v>
      </c>
      <c r="R46" s="146">
        <v>4</v>
      </c>
      <c r="S46" s="146">
        <v>3</v>
      </c>
      <c r="T46" s="146" t="s">
        <v>618</v>
      </c>
      <c r="U46" s="146" t="s">
        <v>618</v>
      </c>
      <c r="V46" s="146" t="s">
        <v>618</v>
      </c>
      <c r="W46" s="146" t="s">
        <v>618</v>
      </c>
      <c r="Y46" s="174">
        <v>40</v>
      </c>
    </row>
    <row r="47" spans="1:25" ht="14.25" customHeight="1">
      <c r="A47" s="173">
        <v>41</v>
      </c>
      <c r="B47" s="170"/>
      <c r="C47" s="179"/>
      <c r="D47" s="151" t="s">
        <v>359</v>
      </c>
      <c r="E47" s="144"/>
      <c r="F47" s="145">
        <v>26</v>
      </c>
      <c r="G47" s="146">
        <v>18</v>
      </c>
      <c r="H47" s="146" t="s">
        <v>618</v>
      </c>
      <c r="I47" s="146" t="s">
        <v>618</v>
      </c>
      <c r="J47" s="146">
        <v>2</v>
      </c>
      <c r="K47" s="146" t="s">
        <v>618</v>
      </c>
      <c r="L47" s="146">
        <v>22</v>
      </c>
      <c r="M47" s="146">
        <v>15</v>
      </c>
      <c r="N47" s="146" t="s">
        <v>618</v>
      </c>
      <c r="O47" s="146" t="s">
        <v>618</v>
      </c>
      <c r="P47" s="146">
        <v>2</v>
      </c>
      <c r="Q47" s="146" t="s">
        <v>618</v>
      </c>
      <c r="R47" s="146">
        <v>4</v>
      </c>
      <c r="S47" s="146">
        <v>3</v>
      </c>
      <c r="T47" s="146" t="s">
        <v>618</v>
      </c>
      <c r="U47" s="146" t="s">
        <v>618</v>
      </c>
      <c r="V47" s="146" t="s">
        <v>618</v>
      </c>
      <c r="W47" s="146" t="s">
        <v>618</v>
      </c>
      <c r="Y47" s="174">
        <v>41</v>
      </c>
    </row>
    <row r="48" spans="1:25" ht="14.25" customHeight="1">
      <c r="A48" s="173">
        <v>42</v>
      </c>
      <c r="B48" s="170"/>
      <c r="C48" s="179"/>
      <c r="D48" s="151" t="s">
        <v>360</v>
      </c>
      <c r="E48" s="144"/>
      <c r="F48" s="145">
        <v>77</v>
      </c>
      <c r="G48" s="146">
        <v>61</v>
      </c>
      <c r="H48" s="146">
        <v>2</v>
      </c>
      <c r="I48" s="146">
        <v>2</v>
      </c>
      <c r="J48" s="146">
        <v>6</v>
      </c>
      <c r="K48" s="146">
        <v>6</v>
      </c>
      <c r="L48" s="146">
        <v>53</v>
      </c>
      <c r="M48" s="146">
        <v>42</v>
      </c>
      <c r="N48" s="146">
        <v>2</v>
      </c>
      <c r="O48" s="146">
        <v>2</v>
      </c>
      <c r="P48" s="146">
        <v>4</v>
      </c>
      <c r="Q48" s="146">
        <v>4</v>
      </c>
      <c r="R48" s="146">
        <v>24</v>
      </c>
      <c r="S48" s="146">
        <v>19</v>
      </c>
      <c r="T48" s="146" t="s">
        <v>618</v>
      </c>
      <c r="U48" s="146" t="s">
        <v>618</v>
      </c>
      <c r="V48" s="146">
        <v>2</v>
      </c>
      <c r="W48" s="146">
        <v>2</v>
      </c>
      <c r="Y48" s="174">
        <v>42</v>
      </c>
    </row>
    <row r="49" spans="1:25" ht="14.25" customHeight="1">
      <c r="A49" s="173">
        <v>43</v>
      </c>
      <c r="B49" s="170"/>
      <c r="C49" s="179"/>
      <c r="D49" s="151" t="s">
        <v>361</v>
      </c>
      <c r="E49" s="144"/>
      <c r="F49" s="145">
        <v>287</v>
      </c>
      <c r="G49" s="146">
        <v>220</v>
      </c>
      <c r="H49" s="146">
        <v>3</v>
      </c>
      <c r="I49" s="146">
        <v>1</v>
      </c>
      <c r="J49" s="146">
        <v>25</v>
      </c>
      <c r="K49" s="146">
        <v>17</v>
      </c>
      <c r="L49" s="146">
        <v>148</v>
      </c>
      <c r="M49" s="146">
        <v>100</v>
      </c>
      <c r="N49" s="146">
        <v>1</v>
      </c>
      <c r="O49" s="146" t="s">
        <v>618</v>
      </c>
      <c r="P49" s="146">
        <v>13</v>
      </c>
      <c r="Q49" s="146">
        <v>7</v>
      </c>
      <c r="R49" s="146">
        <v>139</v>
      </c>
      <c r="S49" s="146">
        <v>120</v>
      </c>
      <c r="T49" s="146">
        <v>2</v>
      </c>
      <c r="U49" s="146">
        <v>1</v>
      </c>
      <c r="V49" s="146">
        <v>12</v>
      </c>
      <c r="W49" s="146">
        <v>10</v>
      </c>
      <c r="Y49" s="174">
        <v>43</v>
      </c>
    </row>
    <row r="50" spans="1:25" ht="14.25" customHeight="1">
      <c r="A50" s="173">
        <v>44</v>
      </c>
      <c r="B50" s="170"/>
      <c r="C50" s="179"/>
      <c r="D50" s="151" t="s">
        <v>362</v>
      </c>
      <c r="E50" s="144"/>
      <c r="F50" s="145">
        <v>1</v>
      </c>
      <c r="G50" s="146">
        <v>1</v>
      </c>
      <c r="H50" s="146" t="s">
        <v>618</v>
      </c>
      <c r="I50" s="146" t="s">
        <v>618</v>
      </c>
      <c r="J50" s="146" t="s">
        <v>618</v>
      </c>
      <c r="K50" s="146" t="s">
        <v>618</v>
      </c>
      <c r="L50" s="146" t="s">
        <v>618</v>
      </c>
      <c r="M50" s="146" t="s">
        <v>618</v>
      </c>
      <c r="N50" s="146" t="s">
        <v>618</v>
      </c>
      <c r="O50" s="146" t="s">
        <v>618</v>
      </c>
      <c r="P50" s="146" t="s">
        <v>618</v>
      </c>
      <c r="Q50" s="146" t="s">
        <v>618</v>
      </c>
      <c r="R50" s="146">
        <v>1</v>
      </c>
      <c r="S50" s="146">
        <v>1</v>
      </c>
      <c r="T50" s="146" t="s">
        <v>618</v>
      </c>
      <c r="U50" s="146" t="s">
        <v>618</v>
      </c>
      <c r="V50" s="146" t="s">
        <v>618</v>
      </c>
      <c r="W50" s="146" t="s">
        <v>618</v>
      </c>
      <c r="Y50" s="174">
        <v>44</v>
      </c>
    </row>
    <row r="51" spans="1:25" ht="14.25" customHeight="1">
      <c r="A51" s="173">
        <v>45</v>
      </c>
      <c r="B51" s="170"/>
      <c r="C51" s="179"/>
      <c r="D51" s="151" t="s">
        <v>363</v>
      </c>
      <c r="E51" s="144"/>
      <c r="F51" s="145">
        <v>15</v>
      </c>
      <c r="G51" s="146">
        <v>11</v>
      </c>
      <c r="H51" s="146" t="s">
        <v>618</v>
      </c>
      <c r="I51" s="146" t="s">
        <v>618</v>
      </c>
      <c r="J51" s="146">
        <v>2</v>
      </c>
      <c r="K51" s="146">
        <v>2</v>
      </c>
      <c r="L51" s="146">
        <v>11</v>
      </c>
      <c r="M51" s="146">
        <v>7</v>
      </c>
      <c r="N51" s="146" t="s">
        <v>618</v>
      </c>
      <c r="O51" s="146" t="s">
        <v>618</v>
      </c>
      <c r="P51" s="146">
        <v>1</v>
      </c>
      <c r="Q51" s="146">
        <v>1</v>
      </c>
      <c r="R51" s="146">
        <v>4</v>
      </c>
      <c r="S51" s="146">
        <v>4</v>
      </c>
      <c r="T51" s="146" t="s">
        <v>618</v>
      </c>
      <c r="U51" s="146" t="s">
        <v>618</v>
      </c>
      <c r="V51" s="146">
        <v>1</v>
      </c>
      <c r="W51" s="146">
        <v>1</v>
      </c>
      <c r="Y51" s="174">
        <v>45</v>
      </c>
    </row>
    <row r="52" spans="1:25" ht="14.25" customHeight="1">
      <c r="A52" s="173">
        <v>46</v>
      </c>
      <c r="B52" s="170"/>
      <c r="C52" s="179"/>
      <c r="D52" s="151" t="s">
        <v>364</v>
      </c>
      <c r="E52" s="144"/>
      <c r="F52" s="145">
        <v>124</v>
      </c>
      <c r="G52" s="146">
        <v>72</v>
      </c>
      <c r="H52" s="146" t="s">
        <v>618</v>
      </c>
      <c r="I52" s="146" t="s">
        <v>618</v>
      </c>
      <c r="J52" s="146">
        <v>2</v>
      </c>
      <c r="K52" s="146">
        <v>1</v>
      </c>
      <c r="L52" s="146">
        <v>114</v>
      </c>
      <c r="M52" s="146">
        <v>67</v>
      </c>
      <c r="N52" s="146" t="s">
        <v>618</v>
      </c>
      <c r="O52" s="146" t="s">
        <v>618</v>
      </c>
      <c r="P52" s="146">
        <v>2</v>
      </c>
      <c r="Q52" s="146">
        <v>1</v>
      </c>
      <c r="R52" s="146">
        <v>10</v>
      </c>
      <c r="S52" s="146">
        <v>5</v>
      </c>
      <c r="T52" s="146" t="s">
        <v>618</v>
      </c>
      <c r="U52" s="146" t="s">
        <v>618</v>
      </c>
      <c r="V52" s="146" t="s">
        <v>618</v>
      </c>
      <c r="W52" s="146" t="s">
        <v>618</v>
      </c>
      <c r="Y52" s="174">
        <v>46</v>
      </c>
    </row>
    <row r="53" spans="4:23" ht="14.25">
      <c r="D53" s="300" t="s">
        <v>523</v>
      </c>
      <c r="E53" s="300"/>
      <c r="F53" s="300"/>
      <c r="G53" s="300"/>
      <c r="H53" s="300"/>
      <c r="I53" s="300"/>
      <c r="J53" s="300"/>
      <c r="K53" s="300"/>
      <c r="L53" s="301" t="s">
        <v>196</v>
      </c>
      <c r="M53" s="301"/>
      <c r="N53" s="301"/>
      <c r="O53" s="301"/>
      <c r="P53" s="301"/>
      <c r="Q53" s="301"/>
      <c r="R53" s="301"/>
      <c r="S53" s="301"/>
      <c r="T53" s="301"/>
      <c r="U53" s="301"/>
      <c r="V53" s="301"/>
      <c r="W53" s="301"/>
    </row>
    <row r="54" spans="4:23" ht="14.25" customHeight="1">
      <c r="D54" s="328" t="s">
        <v>642</v>
      </c>
      <c r="E54" s="328"/>
      <c r="F54" s="328"/>
      <c r="G54" s="328"/>
      <c r="H54" s="328"/>
      <c r="I54" s="328"/>
      <c r="J54" s="328"/>
      <c r="K54" s="328"/>
      <c r="L54" s="329" t="s">
        <v>522</v>
      </c>
      <c r="M54" s="329"/>
      <c r="N54" s="329"/>
      <c r="O54" s="329"/>
      <c r="P54" s="329"/>
      <c r="Q54" s="329"/>
      <c r="R54" s="329"/>
      <c r="S54" s="329"/>
      <c r="T54" s="329"/>
      <c r="U54" s="329"/>
      <c r="V54" s="329"/>
      <c r="W54" s="329"/>
    </row>
    <row r="55" spans="1:25" ht="14.25" customHeight="1">
      <c r="A55" s="332" t="s">
        <v>616</v>
      </c>
      <c r="B55" s="333"/>
      <c r="C55" s="338"/>
      <c r="D55" s="341" t="s">
        <v>322</v>
      </c>
      <c r="E55" s="342"/>
      <c r="F55" s="347" t="s">
        <v>186</v>
      </c>
      <c r="G55" s="347"/>
      <c r="H55" s="347"/>
      <c r="I55" s="347"/>
      <c r="J55" s="347"/>
      <c r="K55" s="348"/>
      <c r="L55" s="349" t="s">
        <v>58</v>
      </c>
      <c r="M55" s="347"/>
      <c r="N55" s="347"/>
      <c r="O55" s="347"/>
      <c r="P55" s="347"/>
      <c r="Q55" s="347"/>
      <c r="R55" s="347" t="s">
        <v>142</v>
      </c>
      <c r="S55" s="347"/>
      <c r="T55" s="347"/>
      <c r="U55" s="347"/>
      <c r="V55" s="347"/>
      <c r="W55" s="348"/>
      <c r="X55" s="175"/>
      <c r="Y55" s="338" t="s">
        <v>616</v>
      </c>
    </row>
    <row r="56" spans="1:25" ht="14.25">
      <c r="A56" s="334"/>
      <c r="B56" s="335"/>
      <c r="C56" s="339"/>
      <c r="D56" s="343"/>
      <c r="E56" s="344"/>
      <c r="F56" s="347" t="s">
        <v>57</v>
      </c>
      <c r="G56" s="347"/>
      <c r="H56" s="347" t="s">
        <v>143</v>
      </c>
      <c r="I56" s="347"/>
      <c r="J56" s="347"/>
      <c r="K56" s="348"/>
      <c r="L56" s="349" t="s">
        <v>187</v>
      </c>
      <c r="M56" s="347"/>
      <c r="N56" s="347" t="s">
        <v>143</v>
      </c>
      <c r="O56" s="347"/>
      <c r="P56" s="347"/>
      <c r="Q56" s="347"/>
      <c r="R56" s="347" t="s">
        <v>187</v>
      </c>
      <c r="S56" s="347"/>
      <c r="T56" s="347" t="s">
        <v>143</v>
      </c>
      <c r="U56" s="347"/>
      <c r="V56" s="347"/>
      <c r="W56" s="348"/>
      <c r="X56" s="175"/>
      <c r="Y56" s="339"/>
    </row>
    <row r="57" spans="1:25" ht="14.25">
      <c r="A57" s="334"/>
      <c r="B57" s="335"/>
      <c r="C57" s="339"/>
      <c r="D57" s="343"/>
      <c r="E57" s="344"/>
      <c r="F57" s="347"/>
      <c r="G57" s="347"/>
      <c r="H57" s="347" t="s">
        <v>172</v>
      </c>
      <c r="I57" s="347"/>
      <c r="J57" s="347" t="s">
        <v>170</v>
      </c>
      <c r="K57" s="348"/>
      <c r="L57" s="349"/>
      <c r="M57" s="347"/>
      <c r="N57" s="347" t="s">
        <v>172</v>
      </c>
      <c r="O57" s="347"/>
      <c r="P57" s="347" t="s">
        <v>170</v>
      </c>
      <c r="Q57" s="347"/>
      <c r="R57" s="347"/>
      <c r="S57" s="347"/>
      <c r="T57" s="347" t="s">
        <v>172</v>
      </c>
      <c r="U57" s="347"/>
      <c r="V57" s="347" t="s">
        <v>170</v>
      </c>
      <c r="W57" s="348"/>
      <c r="X57" s="175"/>
      <c r="Y57" s="339"/>
    </row>
    <row r="58" spans="1:25" ht="14.25" customHeight="1">
      <c r="A58" s="336"/>
      <c r="B58" s="337"/>
      <c r="C58" s="340"/>
      <c r="D58" s="345"/>
      <c r="E58" s="346"/>
      <c r="F58" s="176" t="s">
        <v>62</v>
      </c>
      <c r="G58" s="176" t="s">
        <v>61</v>
      </c>
      <c r="H58" s="176" t="s">
        <v>62</v>
      </c>
      <c r="I58" s="176" t="s">
        <v>61</v>
      </c>
      <c r="J58" s="176" t="s">
        <v>62</v>
      </c>
      <c r="K58" s="177" t="s">
        <v>61</v>
      </c>
      <c r="L58" s="178" t="s">
        <v>62</v>
      </c>
      <c r="M58" s="176" t="s">
        <v>61</v>
      </c>
      <c r="N58" s="176" t="s">
        <v>62</v>
      </c>
      <c r="O58" s="176" t="s">
        <v>61</v>
      </c>
      <c r="P58" s="176" t="s">
        <v>62</v>
      </c>
      <c r="Q58" s="176" t="s">
        <v>61</v>
      </c>
      <c r="R58" s="176" t="s">
        <v>62</v>
      </c>
      <c r="S58" s="176" t="s">
        <v>61</v>
      </c>
      <c r="T58" s="176" t="s">
        <v>62</v>
      </c>
      <c r="U58" s="176" t="s">
        <v>61</v>
      </c>
      <c r="V58" s="176" t="s">
        <v>62</v>
      </c>
      <c r="W58" s="177" t="s">
        <v>61</v>
      </c>
      <c r="X58" s="175"/>
      <c r="Y58" s="340"/>
    </row>
    <row r="59" spans="1:25" ht="14.25" customHeight="1">
      <c r="A59" s="173">
        <v>47</v>
      </c>
      <c r="B59" s="170"/>
      <c r="C59" s="179"/>
      <c r="D59" s="151" t="s">
        <v>365</v>
      </c>
      <c r="E59" s="144"/>
      <c r="F59" s="145">
        <v>100</v>
      </c>
      <c r="G59" s="146">
        <v>72</v>
      </c>
      <c r="H59" s="146">
        <v>3</v>
      </c>
      <c r="I59" s="146">
        <v>1</v>
      </c>
      <c r="J59" s="146">
        <v>7</v>
      </c>
      <c r="K59" s="146">
        <v>4</v>
      </c>
      <c r="L59" s="146">
        <v>77</v>
      </c>
      <c r="M59" s="146">
        <v>60</v>
      </c>
      <c r="N59" s="146" t="s">
        <v>618</v>
      </c>
      <c r="O59" s="146" t="s">
        <v>618</v>
      </c>
      <c r="P59" s="146">
        <v>3</v>
      </c>
      <c r="Q59" s="146">
        <v>2</v>
      </c>
      <c r="R59" s="146">
        <v>23</v>
      </c>
      <c r="S59" s="146">
        <v>12</v>
      </c>
      <c r="T59" s="146">
        <v>3</v>
      </c>
      <c r="U59" s="146">
        <v>1</v>
      </c>
      <c r="V59" s="146">
        <v>4</v>
      </c>
      <c r="W59" s="146">
        <v>2</v>
      </c>
      <c r="Y59" s="174">
        <v>47</v>
      </c>
    </row>
    <row r="60" spans="1:25" ht="14.25" customHeight="1">
      <c r="A60" s="173">
        <v>48</v>
      </c>
      <c r="B60" s="170"/>
      <c r="C60" s="179"/>
      <c r="D60" s="151" t="s">
        <v>366</v>
      </c>
      <c r="E60" s="144"/>
      <c r="F60" s="145">
        <v>17</v>
      </c>
      <c r="G60" s="146">
        <v>13</v>
      </c>
      <c r="H60" s="146">
        <v>2</v>
      </c>
      <c r="I60" s="146">
        <v>2</v>
      </c>
      <c r="J60" s="146">
        <v>2</v>
      </c>
      <c r="K60" s="146">
        <v>2</v>
      </c>
      <c r="L60" s="146">
        <v>11</v>
      </c>
      <c r="M60" s="146">
        <v>7</v>
      </c>
      <c r="N60" s="146">
        <v>2</v>
      </c>
      <c r="O60" s="146">
        <v>2</v>
      </c>
      <c r="P60" s="146">
        <v>2</v>
      </c>
      <c r="Q60" s="146">
        <v>2</v>
      </c>
      <c r="R60" s="146">
        <v>6</v>
      </c>
      <c r="S60" s="146">
        <v>6</v>
      </c>
      <c r="T60" s="146" t="s">
        <v>618</v>
      </c>
      <c r="U60" s="146" t="s">
        <v>618</v>
      </c>
      <c r="V60" s="146" t="s">
        <v>618</v>
      </c>
      <c r="W60" s="146" t="s">
        <v>618</v>
      </c>
      <c r="Y60" s="174">
        <v>48</v>
      </c>
    </row>
    <row r="61" spans="1:25" ht="14.25" customHeight="1">
      <c r="A61" s="173">
        <v>49</v>
      </c>
      <c r="B61" s="170"/>
      <c r="C61" s="179"/>
      <c r="D61" s="151" t="s">
        <v>367</v>
      </c>
      <c r="E61" s="144"/>
      <c r="F61" s="145">
        <v>11</v>
      </c>
      <c r="G61" s="146">
        <v>8</v>
      </c>
      <c r="H61" s="146" t="s">
        <v>618</v>
      </c>
      <c r="I61" s="146" t="s">
        <v>618</v>
      </c>
      <c r="J61" s="146" t="s">
        <v>618</v>
      </c>
      <c r="K61" s="146" t="s">
        <v>618</v>
      </c>
      <c r="L61" s="146">
        <v>3</v>
      </c>
      <c r="M61" s="146">
        <v>3</v>
      </c>
      <c r="N61" s="146" t="s">
        <v>618</v>
      </c>
      <c r="O61" s="146" t="s">
        <v>618</v>
      </c>
      <c r="P61" s="146" t="s">
        <v>618</v>
      </c>
      <c r="Q61" s="146" t="s">
        <v>618</v>
      </c>
      <c r="R61" s="146">
        <v>8</v>
      </c>
      <c r="S61" s="146">
        <v>5</v>
      </c>
      <c r="T61" s="146" t="s">
        <v>618</v>
      </c>
      <c r="U61" s="146" t="s">
        <v>618</v>
      </c>
      <c r="V61" s="146" t="s">
        <v>618</v>
      </c>
      <c r="W61" s="146" t="s">
        <v>618</v>
      </c>
      <c r="Y61" s="174">
        <v>49</v>
      </c>
    </row>
    <row r="62" spans="1:25" ht="14.25" customHeight="1">
      <c r="A62" s="173">
        <v>50</v>
      </c>
      <c r="B62" s="170"/>
      <c r="C62" s="179"/>
      <c r="D62" s="151" t="s">
        <v>368</v>
      </c>
      <c r="E62" s="144"/>
      <c r="F62" s="145">
        <v>3</v>
      </c>
      <c r="G62" s="146">
        <v>2</v>
      </c>
      <c r="H62" s="146" t="s">
        <v>618</v>
      </c>
      <c r="I62" s="146" t="s">
        <v>618</v>
      </c>
      <c r="J62" s="146">
        <v>1</v>
      </c>
      <c r="K62" s="146">
        <v>1</v>
      </c>
      <c r="L62" s="146">
        <v>1</v>
      </c>
      <c r="M62" s="146">
        <v>1</v>
      </c>
      <c r="N62" s="146" t="s">
        <v>618</v>
      </c>
      <c r="O62" s="146" t="s">
        <v>618</v>
      </c>
      <c r="P62" s="146">
        <v>1</v>
      </c>
      <c r="Q62" s="146">
        <v>1</v>
      </c>
      <c r="R62" s="146">
        <v>2</v>
      </c>
      <c r="S62" s="146">
        <v>1</v>
      </c>
      <c r="T62" s="146" t="s">
        <v>618</v>
      </c>
      <c r="U62" s="146" t="s">
        <v>618</v>
      </c>
      <c r="V62" s="146" t="s">
        <v>618</v>
      </c>
      <c r="W62" s="146" t="s">
        <v>618</v>
      </c>
      <c r="Y62" s="174">
        <v>50</v>
      </c>
    </row>
    <row r="63" spans="1:25" ht="14.25" customHeight="1">
      <c r="A63" s="173">
        <v>51</v>
      </c>
      <c r="B63" s="170"/>
      <c r="C63" s="179"/>
      <c r="D63" s="151" t="s">
        <v>369</v>
      </c>
      <c r="E63" s="144"/>
      <c r="F63" s="145">
        <v>44</v>
      </c>
      <c r="G63" s="146">
        <v>30</v>
      </c>
      <c r="H63" s="146" t="s">
        <v>618</v>
      </c>
      <c r="I63" s="146" t="s">
        <v>618</v>
      </c>
      <c r="J63" s="146" t="s">
        <v>618</v>
      </c>
      <c r="K63" s="146" t="s">
        <v>618</v>
      </c>
      <c r="L63" s="146">
        <v>43</v>
      </c>
      <c r="M63" s="146">
        <v>30</v>
      </c>
      <c r="N63" s="146" t="s">
        <v>618</v>
      </c>
      <c r="O63" s="146" t="s">
        <v>618</v>
      </c>
      <c r="P63" s="146" t="s">
        <v>618</v>
      </c>
      <c r="Q63" s="146" t="s">
        <v>618</v>
      </c>
      <c r="R63" s="146">
        <v>1</v>
      </c>
      <c r="S63" s="146" t="s">
        <v>618</v>
      </c>
      <c r="T63" s="146" t="s">
        <v>618</v>
      </c>
      <c r="U63" s="146" t="s">
        <v>618</v>
      </c>
      <c r="V63" s="146" t="s">
        <v>618</v>
      </c>
      <c r="W63" s="146" t="s">
        <v>618</v>
      </c>
      <c r="Y63" s="174">
        <v>51</v>
      </c>
    </row>
    <row r="64" spans="1:25" ht="14.25" customHeight="1">
      <c r="A64" s="173">
        <v>52</v>
      </c>
      <c r="B64" s="170"/>
      <c r="C64" s="179"/>
      <c r="D64" s="151" t="s">
        <v>370</v>
      </c>
      <c r="E64" s="144"/>
      <c r="F64" s="145">
        <v>10</v>
      </c>
      <c r="G64" s="146">
        <v>6</v>
      </c>
      <c r="H64" s="146" t="s">
        <v>618</v>
      </c>
      <c r="I64" s="146" t="s">
        <v>618</v>
      </c>
      <c r="J64" s="146" t="s">
        <v>618</v>
      </c>
      <c r="K64" s="146" t="s">
        <v>618</v>
      </c>
      <c r="L64" s="146">
        <v>8</v>
      </c>
      <c r="M64" s="146">
        <v>4</v>
      </c>
      <c r="N64" s="146" t="s">
        <v>618</v>
      </c>
      <c r="O64" s="146" t="s">
        <v>618</v>
      </c>
      <c r="P64" s="146" t="s">
        <v>618</v>
      </c>
      <c r="Q64" s="146" t="s">
        <v>618</v>
      </c>
      <c r="R64" s="146">
        <v>2</v>
      </c>
      <c r="S64" s="146">
        <v>2</v>
      </c>
      <c r="T64" s="146" t="s">
        <v>618</v>
      </c>
      <c r="U64" s="146" t="s">
        <v>618</v>
      </c>
      <c r="V64" s="146" t="s">
        <v>618</v>
      </c>
      <c r="W64" s="146" t="s">
        <v>618</v>
      </c>
      <c r="Y64" s="174">
        <v>52</v>
      </c>
    </row>
    <row r="65" spans="1:25" ht="14.25" customHeight="1">
      <c r="A65" s="173">
        <v>53</v>
      </c>
      <c r="B65" s="170"/>
      <c r="C65" s="179"/>
      <c r="D65" s="151" t="s">
        <v>371</v>
      </c>
      <c r="E65" s="144"/>
      <c r="F65" s="145">
        <v>133</v>
      </c>
      <c r="G65" s="146">
        <v>76</v>
      </c>
      <c r="H65" s="146">
        <v>5</v>
      </c>
      <c r="I65" s="146">
        <v>2</v>
      </c>
      <c r="J65" s="146">
        <v>23</v>
      </c>
      <c r="K65" s="146">
        <v>11</v>
      </c>
      <c r="L65" s="146">
        <v>100</v>
      </c>
      <c r="M65" s="146">
        <v>59</v>
      </c>
      <c r="N65" s="146">
        <v>3</v>
      </c>
      <c r="O65" s="146">
        <v>2</v>
      </c>
      <c r="P65" s="146">
        <v>18</v>
      </c>
      <c r="Q65" s="146">
        <v>9</v>
      </c>
      <c r="R65" s="146">
        <v>33</v>
      </c>
      <c r="S65" s="146">
        <v>17</v>
      </c>
      <c r="T65" s="146">
        <v>2</v>
      </c>
      <c r="U65" s="146" t="s">
        <v>618</v>
      </c>
      <c r="V65" s="146">
        <v>5</v>
      </c>
      <c r="W65" s="146">
        <v>2</v>
      </c>
      <c r="Y65" s="174">
        <v>53</v>
      </c>
    </row>
    <row r="66" spans="1:25" ht="14.25" customHeight="1">
      <c r="A66" s="173">
        <v>54</v>
      </c>
      <c r="B66" s="170"/>
      <c r="C66" s="179"/>
      <c r="D66" s="151" t="s">
        <v>372</v>
      </c>
      <c r="E66" s="144"/>
      <c r="F66" s="145">
        <v>363</v>
      </c>
      <c r="G66" s="146">
        <v>202</v>
      </c>
      <c r="H66" s="146">
        <v>9</v>
      </c>
      <c r="I66" s="146">
        <v>6</v>
      </c>
      <c r="J66" s="146">
        <v>11</v>
      </c>
      <c r="K66" s="146">
        <v>6</v>
      </c>
      <c r="L66" s="146">
        <v>300</v>
      </c>
      <c r="M66" s="146">
        <v>150</v>
      </c>
      <c r="N66" s="146" t="s">
        <v>618</v>
      </c>
      <c r="O66" s="146" t="s">
        <v>618</v>
      </c>
      <c r="P66" s="146">
        <v>2</v>
      </c>
      <c r="Q66" s="146" t="s">
        <v>618</v>
      </c>
      <c r="R66" s="146">
        <v>63</v>
      </c>
      <c r="S66" s="146">
        <v>52</v>
      </c>
      <c r="T66" s="146">
        <v>9</v>
      </c>
      <c r="U66" s="146">
        <v>6</v>
      </c>
      <c r="V66" s="146">
        <v>9</v>
      </c>
      <c r="W66" s="146">
        <v>6</v>
      </c>
      <c r="Y66" s="174">
        <v>54</v>
      </c>
    </row>
    <row r="67" spans="1:25" ht="14.25" customHeight="1">
      <c r="A67" s="173">
        <v>55</v>
      </c>
      <c r="B67" s="170"/>
      <c r="C67" s="179"/>
      <c r="D67" s="151" t="s">
        <v>373</v>
      </c>
      <c r="E67" s="144"/>
      <c r="F67" s="145">
        <v>415</v>
      </c>
      <c r="G67" s="146">
        <v>246</v>
      </c>
      <c r="H67" s="146">
        <v>1</v>
      </c>
      <c r="I67" s="146">
        <v>1</v>
      </c>
      <c r="J67" s="146">
        <v>1</v>
      </c>
      <c r="K67" s="146">
        <v>1</v>
      </c>
      <c r="L67" s="146">
        <v>358</v>
      </c>
      <c r="M67" s="146">
        <v>202</v>
      </c>
      <c r="N67" s="146" t="s">
        <v>618</v>
      </c>
      <c r="O67" s="146" t="s">
        <v>618</v>
      </c>
      <c r="P67" s="146" t="s">
        <v>618</v>
      </c>
      <c r="Q67" s="146" t="s">
        <v>618</v>
      </c>
      <c r="R67" s="146">
        <v>57</v>
      </c>
      <c r="S67" s="146">
        <v>44</v>
      </c>
      <c r="T67" s="146">
        <v>1</v>
      </c>
      <c r="U67" s="146">
        <v>1</v>
      </c>
      <c r="V67" s="146">
        <v>1</v>
      </c>
      <c r="W67" s="146">
        <v>1</v>
      </c>
      <c r="Y67" s="174">
        <v>55</v>
      </c>
    </row>
    <row r="68" spans="1:25" ht="14.25" customHeight="1">
      <c r="A68" s="173">
        <v>56</v>
      </c>
      <c r="B68" s="170"/>
      <c r="C68" s="179"/>
      <c r="D68" s="151" t="s">
        <v>374</v>
      </c>
      <c r="E68" s="144"/>
      <c r="F68" s="145">
        <v>420</v>
      </c>
      <c r="G68" s="146">
        <v>259</v>
      </c>
      <c r="H68" s="146" t="s">
        <v>618</v>
      </c>
      <c r="I68" s="146" t="s">
        <v>618</v>
      </c>
      <c r="J68" s="146">
        <v>1</v>
      </c>
      <c r="K68" s="146">
        <v>1</v>
      </c>
      <c r="L68" s="146">
        <v>320</v>
      </c>
      <c r="M68" s="146">
        <v>193</v>
      </c>
      <c r="N68" s="146" t="s">
        <v>618</v>
      </c>
      <c r="O68" s="146" t="s">
        <v>618</v>
      </c>
      <c r="P68" s="146">
        <v>1</v>
      </c>
      <c r="Q68" s="146">
        <v>1</v>
      </c>
      <c r="R68" s="146">
        <v>100</v>
      </c>
      <c r="S68" s="146">
        <v>66</v>
      </c>
      <c r="T68" s="146" t="s">
        <v>618</v>
      </c>
      <c r="U68" s="146" t="s">
        <v>618</v>
      </c>
      <c r="V68" s="146" t="s">
        <v>618</v>
      </c>
      <c r="W68" s="146" t="s">
        <v>618</v>
      </c>
      <c r="Y68" s="174">
        <v>56</v>
      </c>
    </row>
    <row r="69" spans="1:25" ht="14.25" customHeight="1">
      <c r="A69" s="173">
        <v>57</v>
      </c>
      <c r="B69" s="170"/>
      <c r="C69" s="179"/>
      <c r="D69" s="151" t="s">
        <v>375</v>
      </c>
      <c r="E69" s="144"/>
      <c r="F69" s="145">
        <v>16</v>
      </c>
      <c r="G69" s="146">
        <v>12</v>
      </c>
      <c r="H69" s="146" t="s">
        <v>618</v>
      </c>
      <c r="I69" s="146" t="s">
        <v>618</v>
      </c>
      <c r="J69" s="146">
        <v>3</v>
      </c>
      <c r="K69" s="146">
        <v>3</v>
      </c>
      <c r="L69" s="146">
        <v>8</v>
      </c>
      <c r="M69" s="146">
        <v>7</v>
      </c>
      <c r="N69" s="146" t="s">
        <v>618</v>
      </c>
      <c r="O69" s="146" t="s">
        <v>618</v>
      </c>
      <c r="P69" s="146">
        <v>2</v>
      </c>
      <c r="Q69" s="146">
        <v>2</v>
      </c>
      <c r="R69" s="146">
        <v>8</v>
      </c>
      <c r="S69" s="146">
        <v>5</v>
      </c>
      <c r="T69" s="146" t="s">
        <v>618</v>
      </c>
      <c r="U69" s="146" t="s">
        <v>618</v>
      </c>
      <c r="V69" s="146">
        <v>1</v>
      </c>
      <c r="W69" s="146">
        <v>1</v>
      </c>
      <c r="Y69" s="174">
        <v>57</v>
      </c>
    </row>
    <row r="70" spans="1:25" ht="14.25" customHeight="1">
      <c r="A70" s="173">
        <v>58</v>
      </c>
      <c r="B70" s="170"/>
      <c r="C70" s="179"/>
      <c r="D70" s="151" t="s">
        <v>376</v>
      </c>
      <c r="E70" s="144"/>
      <c r="F70" s="145">
        <v>114</v>
      </c>
      <c r="G70" s="146">
        <v>71</v>
      </c>
      <c r="H70" s="146" t="s">
        <v>618</v>
      </c>
      <c r="I70" s="146" t="s">
        <v>618</v>
      </c>
      <c r="J70" s="146" t="s">
        <v>618</v>
      </c>
      <c r="K70" s="146" t="s">
        <v>618</v>
      </c>
      <c r="L70" s="146">
        <v>97</v>
      </c>
      <c r="M70" s="146">
        <v>61</v>
      </c>
      <c r="N70" s="146" t="s">
        <v>618</v>
      </c>
      <c r="O70" s="146" t="s">
        <v>618</v>
      </c>
      <c r="P70" s="146" t="s">
        <v>618</v>
      </c>
      <c r="Q70" s="146" t="s">
        <v>618</v>
      </c>
      <c r="R70" s="146">
        <v>17</v>
      </c>
      <c r="S70" s="146">
        <v>10</v>
      </c>
      <c r="T70" s="146" t="s">
        <v>618</v>
      </c>
      <c r="U70" s="146" t="s">
        <v>618</v>
      </c>
      <c r="V70" s="146" t="s">
        <v>618</v>
      </c>
      <c r="W70" s="146" t="s">
        <v>618</v>
      </c>
      <c r="Y70" s="174">
        <v>58</v>
      </c>
    </row>
    <row r="71" spans="1:25" ht="14.25" customHeight="1">
      <c r="A71" s="173">
        <v>59</v>
      </c>
      <c r="B71" s="170"/>
      <c r="C71" s="179"/>
      <c r="D71" s="151" t="s">
        <v>377</v>
      </c>
      <c r="E71" s="144"/>
      <c r="F71" s="145">
        <v>1060</v>
      </c>
      <c r="G71" s="146">
        <v>842</v>
      </c>
      <c r="H71" s="146">
        <v>57</v>
      </c>
      <c r="I71" s="146">
        <v>43</v>
      </c>
      <c r="J71" s="146">
        <v>111</v>
      </c>
      <c r="K71" s="146">
        <v>82</v>
      </c>
      <c r="L71" s="146">
        <v>948</v>
      </c>
      <c r="M71" s="146">
        <v>754</v>
      </c>
      <c r="N71" s="146">
        <v>39</v>
      </c>
      <c r="O71" s="146">
        <v>29</v>
      </c>
      <c r="P71" s="146">
        <v>87</v>
      </c>
      <c r="Q71" s="146">
        <v>64</v>
      </c>
      <c r="R71" s="146">
        <v>112</v>
      </c>
      <c r="S71" s="146">
        <v>88</v>
      </c>
      <c r="T71" s="146">
        <v>18</v>
      </c>
      <c r="U71" s="146">
        <v>14</v>
      </c>
      <c r="V71" s="146">
        <v>24</v>
      </c>
      <c r="W71" s="146">
        <v>18</v>
      </c>
      <c r="Y71" s="174">
        <v>59</v>
      </c>
    </row>
    <row r="72" spans="1:25" ht="14.25" customHeight="1">
      <c r="A72" s="173">
        <v>60</v>
      </c>
      <c r="B72" s="170"/>
      <c r="C72" s="179"/>
      <c r="D72" s="151" t="s">
        <v>378</v>
      </c>
      <c r="E72" s="144"/>
      <c r="F72" s="145">
        <v>414</v>
      </c>
      <c r="G72" s="146">
        <v>300</v>
      </c>
      <c r="H72" s="146">
        <v>6</v>
      </c>
      <c r="I72" s="146">
        <v>4</v>
      </c>
      <c r="J72" s="146">
        <v>25</v>
      </c>
      <c r="K72" s="146">
        <v>16</v>
      </c>
      <c r="L72" s="146">
        <v>361</v>
      </c>
      <c r="M72" s="146">
        <v>264</v>
      </c>
      <c r="N72" s="146">
        <v>5</v>
      </c>
      <c r="O72" s="146">
        <v>4</v>
      </c>
      <c r="P72" s="146">
        <v>22</v>
      </c>
      <c r="Q72" s="146">
        <v>15</v>
      </c>
      <c r="R72" s="146">
        <v>53</v>
      </c>
      <c r="S72" s="146">
        <v>36</v>
      </c>
      <c r="T72" s="146">
        <v>1</v>
      </c>
      <c r="U72" s="146" t="s">
        <v>618</v>
      </c>
      <c r="V72" s="146">
        <v>3</v>
      </c>
      <c r="W72" s="146">
        <v>1</v>
      </c>
      <c r="Y72" s="174">
        <v>60</v>
      </c>
    </row>
    <row r="73" spans="1:25" ht="14.25" customHeight="1">
      <c r="A73" s="173">
        <v>61</v>
      </c>
      <c r="B73" s="170"/>
      <c r="C73" s="179"/>
      <c r="D73" s="151" t="s">
        <v>379</v>
      </c>
      <c r="E73" s="144"/>
      <c r="F73" s="145">
        <v>783</v>
      </c>
      <c r="G73" s="146">
        <v>598</v>
      </c>
      <c r="H73" s="146">
        <v>2</v>
      </c>
      <c r="I73" s="146">
        <v>2</v>
      </c>
      <c r="J73" s="146">
        <v>32</v>
      </c>
      <c r="K73" s="146">
        <v>27</v>
      </c>
      <c r="L73" s="146">
        <v>708</v>
      </c>
      <c r="M73" s="146">
        <v>540</v>
      </c>
      <c r="N73" s="146">
        <v>1</v>
      </c>
      <c r="O73" s="146">
        <v>1</v>
      </c>
      <c r="P73" s="146">
        <v>27</v>
      </c>
      <c r="Q73" s="146">
        <v>23</v>
      </c>
      <c r="R73" s="146">
        <v>75</v>
      </c>
      <c r="S73" s="146">
        <v>58</v>
      </c>
      <c r="T73" s="146">
        <v>1</v>
      </c>
      <c r="U73" s="146">
        <v>1</v>
      </c>
      <c r="V73" s="146">
        <v>5</v>
      </c>
      <c r="W73" s="146">
        <v>4</v>
      </c>
      <c r="Y73" s="174">
        <v>61</v>
      </c>
    </row>
    <row r="74" spans="1:25" ht="14.25" customHeight="1">
      <c r="A74" s="173">
        <v>62</v>
      </c>
      <c r="B74" s="170"/>
      <c r="C74" s="179"/>
      <c r="D74" s="151" t="s">
        <v>622</v>
      </c>
      <c r="E74" s="144"/>
      <c r="F74" s="145">
        <v>41</v>
      </c>
      <c r="G74" s="146">
        <v>27</v>
      </c>
      <c r="H74" s="146" t="s">
        <v>618</v>
      </c>
      <c r="I74" s="146" t="s">
        <v>618</v>
      </c>
      <c r="J74" s="146">
        <v>3</v>
      </c>
      <c r="K74" s="146">
        <v>2</v>
      </c>
      <c r="L74" s="146">
        <v>33</v>
      </c>
      <c r="M74" s="146">
        <v>21</v>
      </c>
      <c r="N74" s="146" t="s">
        <v>618</v>
      </c>
      <c r="O74" s="146" t="s">
        <v>618</v>
      </c>
      <c r="P74" s="146">
        <v>2</v>
      </c>
      <c r="Q74" s="146">
        <v>1</v>
      </c>
      <c r="R74" s="146">
        <v>8</v>
      </c>
      <c r="S74" s="146">
        <v>6</v>
      </c>
      <c r="T74" s="146" t="s">
        <v>618</v>
      </c>
      <c r="U74" s="146" t="s">
        <v>618</v>
      </c>
      <c r="V74" s="146">
        <v>1</v>
      </c>
      <c r="W74" s="146">
        <v>1</v>
      </c>
      <c r="Y74" s="174">
        <v>62</v>
      </c>
    </row>
    <row r="75" spans="1:25" ht="14.25" customHeight="1">
      <c r="A75" s="173">
        <v>63</v>
      </c>
      <c r="B75" s="170"/>
      <c r="C75" s="179"/>
      <c r="D75" s="151" t="s">
        <v>380</v>
      </c>
      <c r="E75" s="144"/>
      <c r="F75" s="145">
        <v>1872</v>
      </c>
      <c r="G75" s="146">
        <v>916</v>
      </c>
      <c r="H75" s="146">
        <v>2</v>
      </c>
      <c r="I75" s="146">
        <v>1</v>
      </c>
      <c r="J75" s="146">
        <v>13</v>
      </c>
      <c r="K75" s="146">
        <v>8</v>
      </c>
      <c r="L75" s="146">
        <v>1839</v>
      </c>
      <c r="M75" s="146">
        <v>904</v>
      </c>
      <c r="N75" s="146" t="s">
        <v>618</v>
      </c>
      <c r="O75" s="146" t="s">
        <v>618</v>
      </c>
      <c r="P75" s="146">
        <v>11</v>
      </c>
      <c r="Q75" s="146">
        <v>7</v>
      </c>
      <c r="R75" s="146">
        <v>33</v>
      </c>
      <c r="S75" s="146">
        <v>12</v>
      </c>
      <c r="T75" s="146">
        <v>2</v>
      </c>
      <c r="U75" s="146">
        <v>1</v>
      </c>
      <c r="V75" s="146">
        <v>2</v>
      </c>
      <c r="W75" s="146">
        <v>1</v>
      </c>
      <c r="Y75" s="174">
        <v>63</v>
      </c>
    </row>
    <row r="76" spans="1:25" ht="14.25" customHeight="1">
      <c r="A76" s="173">
        <v>64</v>
      </c>
      <c r="B76" s="170"/>
      <c r="C76" s="179"/>
      <c r="D76" s="151" t="s">
        <v>381</v>
      </c>
      <c r="E76" s="144"/>
      <c r="F76" s="145">
        <v>794</v>
      </c>
      <c r="G76" s="146">
        <v>329</v>
      </c>
      <c r="H76" s="146">
        <v>2</v>
      </c>
      <c r="I76" s="146" t="s">
        <v>618</v>
      </c>
      <c r="J76" s="146">
        <v>4</v>
      </c>
      <c r="K76" s="146">
        <v>1</v>
      </c>
      <c r="L76" s="146">
        <v>726</v>
      </c>
      <c r="M76" s="146">
        <v>295</v>
      </c>
      <c r="N76" s="146">
        <v>1</v>
      </c>
      <c r="O76" s="146" t="s">
        <v>618</v>
      </c>
      <c r="P76" s="146">
        <v>3</v>
      </c>
      <c r="Q76" s="146">
        <v>1</v>
      </c>
      <c r="R76" s="146">
        <v>68</v>
      </c>
      <c r="S76" s="146">
        <v>34</v>
      </c>
      <c r="T76" s="146">
        <v>1</v>
      </c>
      <c r="U76" s="146" t="s">
        <v>618</v>
      </c>
      <c r="V76" s="146">
        <v>1</v>
      </c>
      <c r="W76" s="146" t="s">
        <v>618</v>
      </c>
      <c r="Y76" s="174">
        <v>64</v>
      </c>
    </row>
    <row r="77" spans="1:25" ht="14.25" customHeight="1">
      <c r="A77" s="173"/>
      <c r="B77" s="170"/>
      <c r="C77" s="179"/>
      <c r="D77" s="166" t="s">
        <v>643</v>
      </c>
      <c r="E77" s="144"/>
      <c r="F77" s="145"/>
      <c r="G77" s="146"/>
      <c r="H77" s="146"/>
      <c r="I77" s="146"/>
      <c r="J77" s="146"/>
      <c r="K77" s="146"/>
      <c r="L77" s="146"/>
      <c r="M77" s="146"/>
      <c r="N77" s="146"/>
      <c r="O77" s="146"/>
      <c r="P77" s="146"/>
      <c r="Q77" s="146"/>
      <c r="R77" s="146"/>
      <c r="S77" s="146"/>
      <c r="T77" s="146"/>
      <c r="U77" s="146"/>
      <c r="V77" s="146"/>
      <c r="W77" s="146"/>
      <c r="Y77" s="174"/>
    </row>
    <row r="78" spans="1:25" ht="14.25" customHeight="1">
      <c r="A78" s="173">
        <v>65</v>
      </c>
      <c r="B78" s="170"/>
      <c r="C78" s="179"/>
      <c r="D78" s="151" t="s">
        <v>644</v>
      </c>
      <c r="E78" s="144"/>
      <c r="F78" s="145">
        <v>873</v>
      </c>
      <c r="G78" s="146">
        <v>484</v>
      </c>
      <c r="H78" s="146">
        <v>15</v>
      </c>
      <c r="I78" s="146">
        <v>5</v>
      </c>
      <c r="J78" s="146">
        <v>102</v>
      </c>
      <c r="K78" s="146">
        <v>46</v>
      </c>
      <c r="L78" s="146">
        <v>778</v>
      </c>
      <c r="M78" s="146">
        <v>434</v>
      </c>
      <c r="N78" s="146" t="s">
        <v>618</v>
      </c>
      <c r="O78" s="146" t="s">
        <v>618</v>
      </c>
      <c r="P78" s="146">
        <v>83</v>
      </c>
      <c r="Q78" s="146">
        <v>39</v>
      </c>
      <c r="R78" s="146">
        <v>95</v>
      </c>
      <c r="S78" s="146">
        <v>50</v>
      </c>
      <c r="T78" s="146">
        <v>15</v>
      </c>
      <c r="U78" s="146">
        <v>5</v>
      </c>
      <c r="V78" s="146">
        <v>19</v>
      </c>
      <c r="W78" s="146">
        <v>7</v>
      </c>
      <c r="Y78" s="174">
        <v>65</v>
      </c>
    </row>
    <row r="79" spans="1:25" ht="14.25" customHeight="1">
      <c r="A79" s="173">
        <v>66</v>
      </c>
      <c r="B79" s="170"/>
      <c r="C79" s="179"/>
      <c r="D79" s="151" t="s">
        <v>382</v>
      </c>
      <c r="E79" s="144"/>
      <c r="F79" s="145">
        <v>2855</v>
      </c>
      <c r="G79" s="146">
        <v>1971</v>
      </c>
      <c r="H79" s="146">
        <v>31</v>
      </c>
      <c r="I79" s="146">
        <v>24</v>
      </c>
      <c r="J79" s="146">
        <v>68</v>
      </c>
      <c r="K79" s="146">
        <v>52</v>
      </c>
      <c r="L79" s="146">
        <v>2599</v>
      </c>
      <c r="M79" s="146">
        <v>1771</v>
      </c>
      <c r="N79" s="146">
        <v>10</v>
      </c>
      <c r="O79" s="146">
        <v>8</v>
      </c>
      <c r="P79" s="146">
        <v>45</v>
      </c>
      <c r="Q79" s="146">
        <v>34</v>
      </c>
      <c r="R79" s="146">
        <v>256</v>
      </c>
      <c r="S79" s="146">
        <v>200</v>
      </c>
      <c r="T79" s="146">
        <v>21</v>
      </c>
      <c r="U79" s="146">
        <v>16</v>
      </c>
      <c r="V79" s="146">
        <v>23</v>
      </c>
      <c r="W79" s="146">
        <v>18</v>
      </c>
      <c r="Y79" s="174">
        <v>66</v>
      </c>
    </row>
    <row r="80" spans="1:25" ht="14.25" customHeight="1">
      <c r="A80" s="173">
        <v>67</v>
      </c>
      <c r="B80" s="170"/>
      <c r="C80" s="179"/>
      <c r="D80" s="151" t="s">
        <v>383</v>
      </c>
      <c r="E80" s="144"/>
      <c r="F80" s="145">
        <v>84</v>
      </c>
      <c r="G80" s="146">
        <v>55</v>
      </c>
      <c r="H80" s="146">
        <v>1</v>
      </c>
      <c r="I80" s="146">
        <v>1</v>
      </c>
      <c r="J80" s="146">
        <v>5</v>
      </c>
      <c r="K80" s="146">
        <v>3</v>
      </c>
      <c r="L80" s="146">
        <v>63</v>
      </c>
      <c r="M80" s="146">
        <v>39</v>
      </c>
      <c r="N80" s="146">
        <v>1</v>
      </c>
      <c r="O80" s="146">
        <v>1</v>
      </c>
      <c r="P80" s="146">
        <v>5</v>
      </c>
      <c r="Q80" s="146">
        <v>3</v>
      </c>
      <c r="R80" s="146">
        <v>21</v>
      </c>
      <c r="S80" s="146">
        <v>16</v>
      </c>
      <c r="T80" s="146" t="s">
        <v>618</v>
      </c>
      <c r="U80" s="146" t="s">
        <v>618</v>
      </c>
      <c r="V80" s="146" t="s">
        <v>618</v>
      </c>
      <c r="W80" s="146" t="s">
        <v>618</v>
      </c>
      <c r="Y80" s="174">
        <v>67</v>
      </c>
    </row>
    <row r="81" spans="1:25" ht="14.25" customHeight="1">
      <c r="A81" s="173">
        <v>68</v>
      </c>
      <c r="B81" s="170"/>
      <c r="C81" s="179"/>
      <c r="D81" s="151" t="s">
        <v>384</v>
      </c>
      <c r="E81" s="144"/>
      <c r="F81" s="145">
        <v>90</v>
      </c>
      <c r="G81" s="146">
        <v>57</v>
      </c>
      <c r="H81" s="146" t="s">
        <v>618</v>
      </c>
      <c r="I81" s="146" t="s">
        <v>618</v>
      </c>
      <c r="J81" s="146" t="s">
        <v>618</v>
      </c>
      <c r="K81" s="146" t="s">
        <v>618</v>
      </c>
      <c r="L81" s="146">
        <v>87</v>
      </c>
      <c r="M81" s="146">
        <v>55</v>
      </c>
      <c r="N81" s="146" t="s">
        <v>618</v>
      </c>
      <c r="O81" s="146" t="s">
        <v>618</v>
      </c>
      <c r="P81" s="146" t="s">
        <v>618</v>
      </c>
      <c r="Q81" s="146" t="s">
        <v>618</v>
      </c>
      <c r="R81" s="146">
        <v>3</v>
      </c>
      <c r="S81" s="146">
        <v>2</v>
      </c>
      <c r="T81" s="146" t="s">
        <v>618</v>
      </c>
      <c r="U81" s="146" t="s">
        <v>618</v>
      </c>
      <c r="V81" s="146" t="s">
        <v>618</v>
      </c>
      <c r="W81" s="146" t="s">
        <v>618</v>
      </c>
      <c r="Y81" s="174">
        <v>68</v>
      </c>
    </row>
    <row r="82" spans="1:25" ht="14.25" customHeight="1">
      <c r="A82" s="173">
        <v>69</v>
      </c>
      <c r="B82" s="170"/>
      <c r="C82" s="179"/>
      <c r="D82" s="151" t="s">
        <v>385</v>
      </c>
      <c r="E82" s="144"/>
      <c r="F82" s="145">
        <v>2723</v>
      </c>
      <c r="G82" s="146">
        <v>1154</v>
      </c>
      <c r="H82" s="146">
        <v>77</v>
      </c>
      <c r="I82" s="146">
        <v>39</v>
      </c>
      <c r="J82" s="146">
        <v>232</v>
      </c>
      <c r="K82" s="146">
        <v>98</v>
      </c>
      <c r="L82" s="146">
        <v>2307</v>
      </c>
      <c r="M82" s="146">
        <v>915</v>
      </c>
      <c r="N82" s="146">
        <v>24</v>
      </c>
      <c r="O82" s="146">
        <v>10</v>
      </c>
      <c r="P82" s="146">
        <v>180</v>
      </c>
      <c r="Q82" s="146">
        <v>71</v>
      </c>
      <c r="R82" s="146">
        <v>416</v>
      </c>
      <c r="S82" s="146">
        <v>239</v>
      </c>
      <c r="T82" s="146">
        <v>53</v>
      </c>
      <c r="U82" s="146">
        <v>29</v>
      </c>
      <c r="V82" s="146">
        <v>52</v>
      </c>
      <c r="W82" s="146">
        <v>27</v>
      </c>
      <c r="Y82" s="174">
        <v>69</v>
      </c>
    </row>
    <row r="83" spans="1:25" ht="14.25" customHeight="1">
      <c r="A83" s="173">
        <v>70</v>
      </c>
      <c r="B83" s="170"/>
      <c r="C83" s="179"/>
      <c r="D83" s="151" t="s">
        <v>386</v>
      </c>
      <c r="E83" s="144"/>
      <c r="F83" s="145">
        <v>1054</v>
      </c>
      <c r="G83" s="146">
        <v>670</v>
      </c>
      <c r="H83" s="146">
        <v>3</v>
      </c>
      <c r="I83" s="146" t="s">
        <v>618</v>
      </c>
      <c r="J83" s="146">
        <v>53</v>
      </c>
      <c r="K83" s="146">
        <v>34</v>
      </c>
      <c r="L83" s="146">
        <v>1016</v>
      </c>
      <c r="M83" s="146">
        <v>641</v>
      </c>
      <c r="N83" s="146">
        <v>3</v>
      </c>
      <c r="O83" s="146" t="s">
        <v>618</v>
      </c>
      <c r="P83" s="146">
        <v>52</v>
      </c>
      <c r="Q83" s="146">
        <v>33</v>
      </c>
      <c r="R83" s="146">
        <v>38</v>
      </c>
      <c r="S83" s="146">
        <v>29</v>
      </c>
      <c r="T83" s="146" t="s">
        <v>618</v>
      </c>
      <c r="U83" s="146" t="s">
        <v>618</v>
      </c>
      <c r="V83" s="146">
        <v>1</v>
      </c>
      <c r="W83" s="146">
        <v>1</v>
      </c>
      <c r="Y83" s="174">
        <v>70</v>
      </c>
    </row>
    <row r="84" spans="1:25" ht="14.25" customHeight="1">
      <c r="A84" s="173">
        <v>71</v>
      </c>
      <c r="B84" s="170"/>
      <c r="C84" s="179"/>
      <c r="D84" s="151" t="s">
        <v>387</v>
      </c>
      <c r="E84" s="144"/>
      <c r="F84" s="145">
        <v>2279</v>
      </c>
      <c r="G84" s="146">
        <v>1161</v>
      </c>
      <c r="H84" s="146">
        <v>37</v>
      </c>
      <c r="I84" s="146">
        <v>30</v>
      </c>
      <c r="J84" s="146">
        <v>40</v>
      </c>
      <c r="K84" s="146">
        <v>32</v>
      </c>
      <c r="L84" s="146">
        <v>2116</v>
      </c>
      <c r="M84" s="146">
        <v>1050</v>
      </c>
      <c r="N84" s="146">
        <v>1</v>
      </c>
      <c r="O84" s="146">
        <v>1</v>
      </c>
      <c r="P84" s="146">
        <v>4</v>
      </c>
      <c r="Q84" s="146">
        <v>3</v>
      </c>
      <c r="R84" s="146">
        <v>163</v>
      </c>
      <c r="S84" s="146">
        <v>111</v>
      </c>
      <c r="T84" s="146">
        <v>36</v>
      </c>
      <c r="U84" s="146">
        <v>29</v>
      </c>
      <c r="V84" s="146">
        <v>36</v>
      </c>
      <c r="W84" s="146">
        <v>29</v>
      </c>
      <c r="Y84" s="174">
        <v>71</v>
      </c>
    </row>
    <row r="85" spans="1:25" ht="14.25" customHeight="1">
      <c r="A85" s="173">
        <v>72</v>
      </c>
      <c r="B85" s="170"/>
      <c r="C85" s="179"/>
      <c r="D85" s="151" t="s">
        <v>388</v>
      </c>
      <c r="E85" s="144"/>
      <c r="F85" s="145">
        <v>1801</v>
      </c>
      <c r="G85" s="146">
        <v>1171</v>
      </c>
      <c r="H85" s="146">
        <v>31</v>
      </c>
      <c r="I85" s="146">
        <v>27</v>
      </c>
      <c r="J85" s="146">
        <v>135</v>
      </c>
      <c r="K85" s="146">
        <v>93</v>
      </c>
      <c r="L85" s="146">
        <v>1663</v>
      </c>
      <c r="M85" s="146">
        <v>1061</v>
      </c>
      <c r="N85" s="146">
        <v>20</v>
      </c>
      <c r="O85" s="146">
        <v>18</v>
      </c>
      <c r="P85" s="146">
        <v>122</v>
      </c>
      <c r="Q85" s="146">
        <v>82</v>
      </c>
      <c r="R85" s="146">
        <v>138</v>
      </c>
      <c r="S85" s="146">
        <v>110</v>
      </c>
      <c r="T85" s="146">
        <v>11</v>
      </c>
      <c r="U85" s="146">
        <v>9</v>
      </c>
      <c r="V85" s="146">
        <v>13</v>
      </c>
      <c r="W85" s="146">
        <v>11</v>
      </c>
      <c r="Y85" s="174">
        <v>72</v>
      </c>
    </row>
    <row r="86" spans="1:25" ht="14.25" customHeight="1">
      <c r="A86" s="173">
        <v>73</v>
      </c>
      <c r="B86" s="170"/>
      <c r="C86" s="179"/>
      <c r="D86" s="151" t="s">
        <v>389</v>
      </c>
      <c r="E86" s="144"/>
      <c r="F86" s="145">
        <v>3602</v>
      </c>
      <c r="G86" s="146">
        <v>3005</v>
      </c>
      <c r="H86" s="146">
        <v>37</v>
      </c>
      <c r="I86" s="146">
        <v>33</v>
      </c>
      <c r="J86" s="146">
        <v>109</v>
      </c>
      <c r="K86" s="146">
        <v>94</v>
      </c>
      <c r="L86" s="146">
        <v>3407</v>
      </c>
      <c r="M86" s="146">
        <v>2829</v>
      </c>
      <c r="N86" s="146">
        <v>1</v>
      </c>
      <c r="O86" s="146">
        <v>1</v>
      </c>
      <c r="P86" s="146">
        <v>73</v>
      </c>
      <c r="Q86" s="146">
        <v>61</v>
      </c>
      <c r="R86" s="146">
        <v>195</v>
      </c>
      <c r="S86" s="146">
        <v>176</v>
      </c>
      <c r="T86" s="146">
        <v>36</v>
      </c>
      <c r="U86" s="146">
        <v>32</v>
      </c>
      <c r="V86" s="146">
        <v>36</v>
      </c>
      <c r="W86" s="146">
        <v>33</v>
      </c>
      <c r="Y86" s="174">
        <v>73</v>
      </c>
    </row>
    <row r="87" spans="1:25" ht="14.25" customHeight="1">
      <c r="A87" s="173">
        <v>74</v>
      </c>
      <c r="B87" s="170"/>
      <c r="C87" s="179"/>
      <c r="D87" s="151" t="s">
        <v>390</v>
      </c>
      <c r="E87" s="144"/>
      <c r="F87" s="145">
        <v>684</v>
      </c>
      <c r="G87" s="146">
        <v>612</v>
      </c>
      <c r="H87" s="146">
        <v>15</v>
      </c>
      <c r="I87" s="146">
        <v>13</v>
      </c>
      <c r="J87" s="146">
        <v>51</v>
      </c>
      <c r="K87" s="146">
        <v>44</v>
      </c>
      <c r="L87" s="146">
        <v>633</v>
      </c>
      <c r="M87" s="146">
        <v>562</v>
      </c>
      <c r="N87" s="146">
        <v>14</v>
      </c>
      <c r="O87" s="146">
        <v>12</v>
      </c>
      <c r="P87" s="146">
        <v>50</v>
      </c>
      <c r="Q87" s="146">
        <v>43</v>
      </c>
      <c r="R87" s="146">
        <v>51</v>
      </c>
      <c r="S87" s="146">
        <v>50</v>
      </c>
      <c r="T87" s="146">
        <v>1</v>
      </c>
      <c r="U87" s="146">
        <v>1</v>
      </c>
      <c r="V87" s="146">
        <v>1</v>
      </c>
      <c r="W87" s="146">
        <v>1</v>
      </c>
      <c r="Y87" s="174">
        <v>74</v>
      </c>
    </row>
    <row r="88" spans="1:25" ht="14.25" customHeight="1">
      <c r="A88" s="173">
        <v>75</v>
      </c>
      <c r="B88" s="170"/>
      <c r="C88" s="179"/>
      <c r="D88" s="151" t="s">
        <v>307</v>
      </c>
      <c r="E88" s="144"/>
      <c r="F88" s="145">
        <v>5192</v>
      </c>
      <c r="G88" s="146">
        <v>4225</v>
      </c>
      <c r="H88" s="146">
        <v>63</v>
      </c>
      <c r="I88" s="146">
        <v>57</v>
      </c>
      <c r="J88" s="146">
        <v>238</v>
      </c>
      <c r="K88" s="146">
        <v>201</v>
      </c>
      <c r="L88" s="146">
        <v>4977</v>
      </c>
      <c r="M88" s="146">
        <v>4046</v>
      </c>
      <c r="N88" s="146">
        <v>50</v>
      </c>
      <c r="O88" s="146">
        <v>47</v>
      </c>
      <c r="P88" s="146">
        <v>218</v>
      </c>
      <c r="Q88" s="146">
        <v>186</v>
      </c>
      <c r="R88" s="146">
        <v>215</v>
      </c>
      <c r="S88" s="146">
        <v>179</v>
      </c>
      <c r="T88" s="146">
        <v>13</v>
      </c>
      <c r="U88" s="146">
        <v>10</v>
      </c>
      <c r="V88" s="146">
        <v>20</v>
      </c>
      <c r="W88" s="146">
        <v>15</v>
      </c>
      <c r="Y88" s="174">
        <v>75</v>
      </c>
    </row>
    <row r="89" spans="1:25" ht="14.25" customHeight="1">
      <c r="A89" s="173">
        <v>76</v>
      </c>
      <c r="B89" s="170"/>
      <c r="C89" s="179"/>
      <c r="D89" s="151" t="s">
        <v>391</v>
      </c>
      <c r="E89" s="144"/>
      <c r="F89" s="145">
        <v>17991</v>
      </c>
      <c r="G89" s="146">
        <v>10301</v>
      </c>
      <c r="H89" s="146">
        <v>288</v>
      </c>
      <c r="I89" s="146">
        <v>178</v>
      </c>
      <c r="J89" s="146">
        <v>1184</v>
      </c>
      <c r="K89" s="146">
        <v>618</v>
      </c>
      <c r="L89" s="146">
        <v>16456</v>
      </c>
      <c r="M89" s="146">
        <v>9267</v>
      </c>
      <c r="N89" s="146">
        <v>179</v>
      </c>
      <c r="O89" s="146">
        <v>103</v>
      </c>
      <c r="P89" s="146">
        <v>1070</v>
      </c>
      <c r="Q89" s="146">
        <v>538</v>
      </c>
      <c r="R89" s="146">
        <v>1535</v>
      </c>
      <c r="S89" s="146">
        <v>1034</v>
      </c>
      <c r="T89" s="146">
        <v>109</v>
      </c>
      <c r="U89" s="146">
        <v>75</v>
      </c>
      <c r="V89" s="146">
        <v>114</v>
      </c>
      <c r="W89" s="146">
        <v>80</v>
      </c>
      <c r="Y89" s="174">
        <v>76</v>
      </c>
    </row>
    <row r="90" spans="1:25" ht="14.25" customHeight="1">
      <c r="A90" s="173">
        <v>77</v>
      </c>
      <c r="B90" s="170"/>
      <c r="C90" s="179"/>
      <c r="D90" s="151" t="s">
        <v>392</v>
      </c>
      <c r="E90" s="144"/>
      <c r="F90" s="145">
        <v>935</v>
      </c>
      <c r="G90" s="146">
        <v>602</v>
      </c>
      <c r="H90" s="146">
        <v>1</v>
      </c>
      <c r="I90" s="146">
        <v>1</v>
      </c>
      <c r="J90" s="146">
        <v>33</v>
      </c>
      <c r="K90" s="146">
        <v>22</v>
      </c>
      <c r="L90" s="146">
        <v>876</v>
      </c>
      <c r="M90" s="146">
        <v>563</v>
      </c>
      <c r="N90" s="146" t="s">
        <v>618</v>
      </c>
      <c r="O90" s="146" t="s">
        <v>618</v>
      </c>
      <c r="P90" s="146">
        <v>31</v>
      </c>
      <c r="Q90" s="146">
        <v>20</v>
      </c>
      <c r="R90" s="146">
        <v>59</v>
      </c>
      <c r="S90" s="146">
        <v>39</v>
      </c>
      <c r="T90" s="146">
        <v>1</v>
      </c>
      <c r="U90" s="146">
        <v>1</v>
      </c>
      <c r="V90" s="146">
        <v>2</v>
      </c>
      <c r="W90" s="146">
        <v>2</v>
      </c>
      <c r="Y90" s="174">
        <v>77</v>
      </c>
    </row>
    <row r="91" spans="1:25" ht="14.25" customHeight="1">
      <c r="A91" s="173">
        <v>78</v>
      </c>
      <c r="B91" s="170"/>
      <c r="C91" s="179"/>
      <c r="D91" s="151" t="s">
        <v>393</v>
      </c>
      <c r="E91" s="144"/>
      <c r="F91" s="145">
        <v>37</v>
      </c>
      <c r="G91" s="146">
        <v>30</v>
      </c>
      <c r="H91" s="146" t="s">
        <v>618</v>
      </c>
      <c r="I91" s="146" t="s">
        <v>618</v>
      </c>
      <c r="J91" s="146" t="s">
        <v>618</v>
      </c>
      <c r="K91" s="146" t="s">
        <v>618</v>
      </c>
      <c r="L91" s="146">
        <v>37</v>
      </c>
      <c r="M91" s="146">
        <v>30</v>
      </c>
      <c r="N91" s="146" t="s">
        <v>618</v>
      </c>
      <c r="O91" s="146" t="s">
        <v>618</v>
      </c>
      <c r="P91" s="146" t="s">
        <v>618</v>
      </c>
      <c r="Q91" s="146" t="s">
        <v>618</v>
      </c>
      <c r="R91" s="146" t="s">
        <v>618</v>
      </c>
      <c r="S91" s="146" t="s">
        <v>618</v>
      </c>
      <c r="T91" s="146" t="s">
        <v>618</v>
      </c>
      <c r="U91" s="146" t="s">
        <v>618</v>
      </c>
      <c r="V91" s="146" t="s">
        <v>618</v>
      </c>
      <c r="W91" s="146" t="s">
        <v>618</v>
      </c>
      <c r="Y91" s="174">
        <v>78</v>
      </c>
    </row>
    <row r="92" spans="1:25" ht="14.25" customHeight="1">
      <c r="A92" s="173">
        <v>79</v>
      </c>
      <c r="B92" s="170"/>
      <c r="C92" s="179"/>
      <c r="D92" s="151" t="s">
        <v>394</v>
      </c>
      <c r="E92" s="144"/>
      <c r="F92" s="145">
        <v>84</v>
      </c>
      <c r="G92" s="146">
        <v>39</v>
      </c>
      <c r="H92" s="146" t="s">
        <v>618</v>
      </c>
      <c r="I92" s="146" t="s">
        <v>618</v>
      </c>
      <c r="J92" s="146" t="s">
        <v>618</v>
      </c>
      <c r="K92" s="146" t="s">
        <v>618</v>
      </c>
      <c r="L92" s="146">
        <v>84</v>
      </c>
      <c r="M92" s="146">
        <v>39</v>
      </c>
      <c r="N92" s="146" t="s">
        <v>618</v>
      </c>
      <c r="O92" s="146" t="s">
        <v>618</v>
      </c>
      <c r="P92" s="146" t="s">
        <v>618</v>
      </c>
      <c r="Q92" s="146" t="s">
        <v>618</v>
      </c>
      <c r="R92" s="146" t="s">
        <v>618</v>
      </c>
      <c r="S92" s="146" t="s">
        <v>618</v>
      </c>
      <c r="T92" s="146" t="s">
        <v>618</v>
      </c>
      <c r="U92" s="146" t="s">
        <v>618</v>
      </c>
      <c r="V92" s="146" t="s">
        <v>618</v>
      </c>
      <c r="W92" s="146" t="s">
        <v>618</v>
      </c>
      <c r="Y92" s="174">
        <v>79</v>
      </c>
    </row>
    <row r="93" spans="1:25" ht="14.25" customHeight="1">
      <c r="A93" s="173">
        <v>80</v>
      </c>
      <c r="B93" s="170"/>
      <c r="C93" s="179"/>
      <c r="D93" s="151" t="s">
        <v>395</v>
      </c>
      <c r="E93" s="144"/>
      <c r="F93" s="145">
        <v>1287</v>
      </c>
      <c r="G93" s="146">
        <v>698</v>
      </c>
      <c r="H93" s="146" t="s">
        <v>618</v>
      </c>
      <c r="I93" s="146" t="s">
        <v>618</v>
      </c>
      <c r="J93" s="146" t="s">
        <v>618</v>
      </c>
      <c r="K93" s="146" t="s">
        <v>618</v>
      </c>
      <c r="L93" s="146">
        <v>1279</v>
      </c>
      <c r="M93" s="146">
        <v>695</v>
      </c>
      <c r="N93" s="146" t="s">
        <v>618</v>
      </c>
      <c r="O93" s="146" t="s">
        <v>618</v>
      </c>
      <c r="P93" s="146" t="s">
        <v>618</v>
      </c>
      <c r="Q93" s="146" t="s">
        <v>618</v>
      </c>
      <c r="R93" s="146">
        <v>8</v>
      </c>
      <c r="S93" s="146">
        <v>3</v>
      </c>
      <c r="T93" s="146" t="s">
        <v>618</v>
      </c>
      <c r="U93" s="146" t="s">
        <v>618</v>
      </c>
      <c r="V93" s="146" t="s">
        <v>618</v>
      </c>
      <c r="W93" s="146" t="s">
        <v>618</v>
      </c>
      <c r="Y93" s="174">
        <v>80</v>
      </c>
    </row>
    <row r="94" spans="1:25" ht="14.25" customHeight="1">
      <c r="A94" s="173">
        <v>81</v>
      </c>
      <c r="B94" s="170"/>
      <c r="C94" s="179"/>
      <c r="D94" s="151" t="s">
        <v>396</v>
      </c>
      <c r="E94" s="144"/>
      <c r="F94" s="145">
        <v>14</v>
      </c>
      <c r="G94" s="146">
        <v>8</v>
      </c>
      <c r="H94" s="146" t="s">
        <v>618</v>
      </c>
      <c r="I94" s="146" t="s">
        <v>618</v>
      </c>
      <c r="J94" s="146" t="s">
        <v>618</v>
      </c>
      <c r="K94" s="146" t="s">
        <v>618</v>
      </c>
      <c r="L94" s="146">
        <v>14</v>
      </c>
      <c r="M94" s="146">
        <v>8</v>
      </c>
      <c r="N94" s="146" t="s">
        <v>618</v>
      </c>
      <c r="O94" s="146" t="s">
        <v>618</v>
      </c>
      <c r="P94" s="146" t="s">
        <v>618</v>
      </c>
      <c r="Q94" s="146" t="s">
        <v>618</v>
      </c>
      <c r="R94" s="146" t="s">
        <v>618</v>
      </c>
      <c r="S94" s="146" t="s">
        <v>618</v>
      </c>
      <c r="T94" s="146" t="s">
        <v>618</v>
      </c>
      <c r="U94" s="146" t="s">
        <v>618</v>
      </c>
      <c r="V94" s="146" t="s">
        <v>618</v>
      </c>
      <c r="W94" s="146" t="s">
        <v>618</v>
      </c>
      <c r="Y94" s="174">
        <v>81</v>
      </c>
    </row>
    <row r="95" spans="1:25" ht="14.25" customHeight="1">
      <c r="A95" s="173">
        <v>82</v>
      </c>
      <c r="B95" s="170"/>
      <c r="C95" s="179"/>
      <c r="D95" s="151" t="s">
        <v>397</v>
      </c>
      <c r="E95" s="144"/>
      <c r="F95" s="145">
        <v>821</v>
      </c>
      <c r="G95" s="146">
        <v>172</v>
      </c>
      <c r="H95" s="146">
        <v>160</v>
      </c>
      <c r="I95" s="146">
        <v>28</v>
      </c>
      <c r="J95" s="146">
        <v>185</v>
      </c>
      <c r="K95" s="146">
        <v>37</v>
      </c>
      <c r="L95" s="146">
        <v>821</v>
      </c>
      <c r="M95" s="146">
        <v>172</v>
      </c>
      <c r="N95" s="146">
        <v>160</v>
      </c>
      <c r="O95" s="146">
        <v>28</v>
      </c>
      <c r="P95" s="146">
        <v>185</v>
      </c>
      <c r="Q95" s="146">
        <v>37</v>
      </c>
      <c r="R95" s="146" t="s">
        <v>618</v>
      </c>
      <c r="S95" s="146" t="s">
        <v>618</v>
      </c>
      <c r="T95" s="146" t="s">
        <v>618</v>
      </c>
      <c r="U95" s="146" t="s">
        <v>618</v>
      </c>
      <c r="V95" s="146" t="s">
        <v>618</v>
      </c>
      <c r="W95" s="146" t="s">
        <v>618</v>
      </c>
      <c r="Y95" s="174">
        <v>82</v>
      </c>
    </row>
    <row r="96" spans="1:25" ht="14.25" customHeight="1">
      <c r="A96" s="173">
        <v>83</v>
      </c>
      <c r="B96" s="170"/>
      <c r="C96" s="179"/>
      <c r="D96" s="151" t="s">
        <v>398</v>
      </c>
      <c r="E96" s="144"/>
      <c r="F96" s="145">
        <v>287</v>
      </c>
      <c r="G96" s="146">
        <v>213</v>
      </c>
      <c r="H96" s="146" t="s">
        <v>618</v>
      </c>
      <c r="I96" s="146" t="s">
        <v>618</v>
      </c>
      <c r="J96" s="146" t="s">
        <v>618</v>
      </c>
      <c r="K96" s="146" t="s">
        <v>618</v>
      </c>
      <c r="L96" s="146">
        <v>287</v>
      </c>
      <c r="M96" s="146">
        <v>213</v>
      </c>
      <c r="N96" s="146" t="s">
        <v>618</v>
      </c>
      <c r="O96" s="146" t="s">
        <v>618</v>
      </c>
      <c r="P96" s="146" t="s">
        <v>618</v>
      </c>
      <c r="Q96" s="146" t="s">
        <v>618</v>
      </c>
      <c r="R96" s="146" t="s">
        <v>618</v>
      </c>
      <c r="S96" s="146" t="s">
        <v>618</v>
      </c>
      <c r="T96" s="146" t="s">
        <v>618</v>
      </c>
      <c r="U96" s="146" t="s">
        <v>618</v>
      </c>
      <c r="V96" s="146" t="s">
        <v>618</v>
      </c>
      <c r="W96" s="146" t="s">
        <v>618</v>
      </c>
      <c r="Y96" s="174">
        <v>83</v>
      </c>
    </row>
    <row r="97" spans="1:25" ht="14.25" customHeight="1">
      <c r="A97" s="173">
        <v>84</v>
      </c>
      <c r="B97" s="170"/>
      <c r="C97" s="179"/>
      <c r="D97" s="151" t="s">
        <v>399</v>
      </c>
      <c r="E97" s="144"/>
      <c r="F97" s="145">
        <v>170</v>
      </c>
      <c r="G97" s="146">
        <v>114</v>
      </c>
      <c r="H97" s="146" t="s">
        <v>618</v>
      </c>
      <c r="I97" s="146" t="s">
        <v>618</v>
      </c>
      <c r="J97" s="146">
        <v>121</v>
      </c>
      <c r="K97" s="146">
        <v>81</v>
      </c>
      <c r="L97" s="146">
        <v>170</v>
      </c>
      <c r="M97" s="146">
        <v>114</v>
      </c>
      <c r="N97" s="146" t="s">
        <v>618</v>
      </c>
      <c r="O97" s="146" t="s">
        <v>618</v>
      </c>
      <c r="P97" s="146">
        <v>121</v>
      </c>
      <c r="Q97" s="146">
        <v>81</v>
      </c>
      <c r="R97" s="146" t="s">
        <v>618</v>
      </c>
      <c r="S97" s="146" t="s">
        <v>618</v>
      </c>
      <c r="T97" s="146" t="s">
        <v>618</v>
      </c>
      <c r="U97" s="146" t="s">
        <v>618</v>
      </c>
      <c r="V97" s="146" t="s">
        <v>618</v>
      </c>
      <c r="W97" s="146" t="s">
        <v>618</v>
      </c>
      <c r="Y97" s="174">
        <v>84</v>
      </c>
    </row>
    <row r="98" spans="1:25" ht="14.25" customHeight="1">
      <c r="A98" s="173">
        <v>85</v>
      </c>
      <c r="B98" s="170"/>
      <c r="C98" s="179"/>
      <c r="D98" s="151" t="s">
        <v>400</v>
      </c>
      <c r="E98" s="144"/>
      <c r="F98" s="145">
        <v>721</v>
      </c>
      <c r="G98" s="146">
        <v>306</v>
      </c>
      <c r="H98" s="146" t="s">
        <v>618</v>
      </c>
      <c r="I98" s="146" t="s">
        <v>618</v>
      </c>
      <c r="J98" s="146">
        <v>13</v>
      </c>
      <c r="K98" s="146">
        <v>7</v>
      </c>
      <c r="L98" s="146">
        <v>649</v>
      </c>
      <c r="M98" s="146">
        <v>270</v>
      </c>
      <c r="N98" s="146" t="s">
        <v>618</v>
      </c>
      <c r="O98" s="146" t="s">
        <v>618</v>
      </c>
      <c r="P98" s="146">
        <v>12</v>
      </c>
      <c r="Q98" s="146">
        <v>6</v>
      </c>
      <c r="R98" s="146">
        <v>72</v>
      </c>
      <c r="S98" s="146">
        <v>36</v>
      </c>
      <c r="T98" s="146" t="s">
        <v>618</v>
      </c>
      <c r="U98" s="146" t="s">
        <v>618</v>
      </c>
      <c r="V98" s="146">
        <v>1</v>
      </c>
      <c r="W98" s="146">
        <v>1</v>
      </c>
      <c r="Y98" s="174">
        <v>85</v>
      </c>
    </row>
    <row r="99" spans="1:25" ht="14.25" customHeight="1">
      <c r="A99" s="173">
        <v>86</v>
      </c>
      <c r="B99" s="170"/>
      <c r="C99" s="179"/>
      <c r="D99" s="151" t="s">
        <v>401</v>
      </c>
      <c r="E99" s="144"/>
      <c r="F99" s="145">
        <v>1367</v>
      </c>
      <c r="G99" s="146">
        <v>794</v>
      </c>
      <c r="H99" s="146" t="s">
        <v>618</v>
      </c>
      <c r="I99" s="146" t="s">
        <v>618</v>
      </c>
      <c r="J99" s="146" t="s">
        <v>618</v>
      </c>
      <c r="K99" s="146" t="s">
        <v>618</v>
      </c>
      <c r="L99" s="146">
        <v>1367</v>
      </c>
      <c r="M99" s="146">
        <v>794</v>
      </c>
      <c r="N99" s="146" t="s">
        <v>618</v>
      </c>
      <c r="O99" s="146" t="s">
        <v>618</v>
      </c>
      <c r="P99" s="146" t="s">
        <v>618</v>
      </c>
      <c r="Q99" s="146" t="s">
        <v>618</v>
      </c>
      <c r="R99" s="146" t="s">
        <v>618</v>
      </c>
      <c r="S99" s="146" t="s">
        <v>618</v>
      </c>
      <c r="T99" s="146" t="s">
        <v>618</v>
      </c>
      <c r="U99" s="146" t="s">
        <v>618</v>
      </c>
      <c r="V99" s="146" t="s">
        <v>618</v>
      </c>
      <c r="W99" s="146" t="s">
        <v>618</v>
      </c>
      <c r="Y99" s="174">
        <v>86</v>
      </c>
    </row>
    <row r="100" spans="1:25" ht="14.25" customHeight="1">
      <c r="A100" s="173">
        <v>87</v>
      </c>
      <c r="B100" s="170"/>
      <c r="C100" s="179"/>
      <c r="D100" s="151" t="s">
        <v>402</v>
      </c>
      <c r="E100" s="144"/>
      <c r="F100" s="145">
        <v>144</v>
      </c>
      <c r="G100" s="146">
        <v>93</v>
      </c>
      <c r="H100" s="146">
        <v>2</v>
      </c>
      <c r="I100" s="146">
        <v>2</v>
      </c>
      <c r="J100" s="146">
        <v>14</v>
      </c>
      <c r="K100" s="146">
        <v>10</v>
      </c>
      <c r="L100" s="146">
        <v>140</v>
      </c>
      <c r="M100" s="146">
        <v>91</v>
      </c>
      <c r="N100" s="146">
        <v>2</v>
      </c>
      <c r="O100" s="146">
        <v>2</v>
      </c>
      <c r="P100" s="146">
        <v>14</v>
      </c>
      <c r="Q100" s="146">
        <v>10</v>
      </c>
      <c r="R100" s="146">
        <v>4</v>
      </c>
      <c r="S100" s="146">
        <v>2</v>
      </c>
      <c r="T100" s="146" t="s">
        <v>618</v>
      </c>
      <c r="U100" s="146" t="s">
        <v>618</v>
      </c>
      <c r="V100" s="146" t="s">
        <v>618</v>
      </c>
      <c r="W100" s="146" t="s">
        <v>618</v>
      </c>
      <c r="Y100" s="174">
        <v>87</v>
      </c>
    </row>
    <row r="101" spans="1:25" ht="14.25" customHeight="1">
      <c r="A101" s="173">
        <v>88</v>
      </c>
      <c r="B101" s="170"/>
      <c r="C101" s="179"/>
      <c r="D101" s="151" t="s">
        <v>403</v>
      </c>
      <c r="E101" s="144"/>
      <c r="F101" s="145">
        <v>35058</v>
      </c>
      <c r="G101" s="146">
        <v>17576</v>
      </c>
      <c r="H101" s="146">
        <v>1054</v>
      </c>
      <c r="I101" s="146">
        <v>582</v>
      </c>
      <c r="J101" s="146">
        <v>2462</v>
      </c>
      <c r="K101" s="146">
        <v>1189</v>
      </c>
      <c r="L101" s="146">
        <v>31420</v>
      </c>
      <c r="M101" s="146">
        <v>15415</v>
      </c>
      <c r="N101" s="146">
        <v>434</v>
      </c>
      <c r="O101" s="146">
        <v>233</v>
      </c>
      <c r="P101" s="146">
        <v>1862</v>
      </c>
      <c r="Q101" s="146">
        <v>868</v>
      </c>
      <c r="R101" s="146">
        <v>3638</v>
      </c>
      <c r="S101" s="146">
        <v>2161</v>
      </c>
      <c r="T101" s="146">
        <v>620</v>
      </c>
      <c r="U101" s="146">
        <v>349</v>
      </c>
      <c r="V101" s="146">
        <v>600</v>
      </c>
      <c r="W101" s="146">
        <v>321</v>
      </c>
      <c r="Y101" s="174">
        <v>88</v>
      </c>
    </row>
    <row r="102" spans="1:25" ht="14.25" customHeight="1">
      <c r="A102" s="173">
        <v>89</v>
      </c>
      <c r="B102" s="170"/>
      <c r="C102" s="179"/>
      <c r="D102" s="151" t="s">
        <v>404</v>
      </c>
      <c r="E102" s="144"/>
      <c r="F102" s="145">
        <v>218</v>
      </c>
      <c r="G102" s="146">
        <v>147</v>
      </c>
      <c r="H102" s="146" t="s">
        <v>618</v>
      </c>
      <c r="I102" s="146" t="s">
        <v>618</v>
      </c>
      <c r="J102" s="146">
        <v>1</v>
      </c>
      <c r="K102" s="146" t="s">
        <v>618</v>
      </c>
      <c r="L102" s="146">
        <v>178</v>
      </c>
      <c r="M102" s="146">
        <v>118</v>
      </c>
      <c r="N102" s="146" t="s">
        <v>618</v>
      </c>
      <c r="O102" s="146" t="s">
        <v>618</v>
      </c>
      <c r="P102" s="146" t="s">
        <v>618</v>
      </c>
      <c r="Q102" s="146" t="s">
        <v>618</v>
      </c>
      <c r="R102" s="146">
        <v>40</v>
      </c>
      <c r="S102" s="146">
        <v>29</v>
      </c>
      <c r="T102" s="146" t="s">
        <v>618</v>
      </c>
      <c r="U102" s="146" t="s">
        <v>618</v>
      </c>
      <c r="V102" s="146">
        <v>1</v>
      </c>
      <c r="W102" s="146" t="s">
        <v>618</v>
      </c>
      <c r="Y102" s="174">
        <v>89</v>
      </c>
    </row>
    <row r="103" spans="1:25" ht="14.25" customHeight="1">
      <c r="A103" s="173">
        <v>90</v>
      </c>
      <c r="B103" s="170"/>
      <c r="C103" s="179"/>
      <c r="D103" s="151" t="s">
        <v>405</v>
      </c>
      <c r="E103" s="144"/>
      <c r="F103" s="145">
        <v>2214</v>
      </c>
      <c r="G103" s="146">
        <v>1337</v>
      </c>
      <c r="H103" s="146">
        <v>95</v>
      </c>
      <c r="I103" s="146">
        <v>64</v>
      </c>
      <c r="J103" s="146">
        <v>302</v>
      </c>
      <c r="K103" s="146">
        <v>186</v>
      </c>
      <c r="L103" s="146">
        <v>2030</v>
      </c>
      <c r="M103" s="146">
        <v>1207</v>
      </c>
      <c r="N103" s="146">
        <v>70</v>
      </c>
      <c r="O103" s="146">
        <v>49</v>
      </c>
      <c r="P103" s="146">
        <v>255</v>
      </c>
      <c r="Q103" s="146">
        <v>153</v>
      </c>
      <c r="R103" s="146">
        <v>184</v>
      </c>
      <c r="S103" s="146">
        <v>130</v>
      </c>
      <c r="T103" s="146">
        <v>25</v>
      </c>
      <c r="U103" s="146">
        <v>15</v>
      </c>
      <c r="V103" s="146">
        <v>47</v>
      </c>
      <c r="W103" s="146">
        <v>33</v>
      </c>
      <c r="Y103" s="174">
        <v>90</v>
      </c>
    </row>
    <row r="104" spans="1:25" ht="14.25" customHeight="1">
      <c r="A104" s="173">
        <v>91</v>
      </c>
      <c r="B104" s="170"/>
      <c r="C104" s="179"/>
      <c r="D104" s="151" t="s">
        <v>406</v>
      </c>
      <c r="E104" s="144"/>
      <c r="F104" s="145">
        <v>5514</v>
      </c>
      <c r="G104" s="146">
        <v>3158</v>
      </c>
      <c r="H104" s="146">
        <v>303</v>
      </c>
      <c r="I104" s="146">
        <v>162</v>
      </c>
      <c r="J104" s="146">
        <v>485</v>
      </c>
      <c r="K104" s="146">
        <v>247</v>
      </c>
      <c r="L104" s="146">
        <v>4169</v>
      </c>
      <c r="M104" s="146">
        <v>2420</v>
      </c>
      <c r="N104" s="146">
        <v>54</v>
      </c>
      <c r="O104" s="146">
        <v>27</v>
      </c>
      <c r="P104" s="146">
        <v>281</v>
      </c>
      <c r="Q104" s="146">
        <v>141</v>
      </c>
      <c r="R104" s="146">
        <v>1345</v>
      </c>
      <c r="S104" s="146">
        <v>738</v>
      </c>
      <c r="T104" s="146">
        <v>249</v>
      </c>
      <c r="U104" s="146">
        <v>135</v>
      </c>
      <c r="V104" s="146">
        <v>204</v>
      </c>
      <c r="W104" s="146">
        <v>106</v>
      </c>
      <c r="Y104" s="174">
        <v>91</v>
      </c>
    </row>
    <row r="105" spans="1:25" ht="14.25" customHeight="1">
      <c r="A105" s="173">
        <v>92</v>
      </c>
      <c r="B105" s="170"/>
      <c r="C105" s="179"/>
      <c r="D105" s="151" t="s">
        <v>407</v>
      </c>
      <c r="E105" s="144"/>
      <c r="F105" s="145">
        <v>1360</v>
      </c>
      <c r="G105" s="146">
        <v>428</v>
      </c>
      <c r="H105" s="146">
        <v>28</v>
      </c>
      <c r="I105" s="146">
        <v>7</v>
      </c>
      <c r="J105" s="146">
        <v>92</v>
      </c>
      <c r="K105" s="146">
        <v>37</v>
      </c>
      <c r="L105" s="146">
        <v>1295</v>
      </c>
      <c r="M105" s="146">
        <v>410</v>
      </c>
      <c r="N105" s="146">
        <v>19</v>
      </c>
      <c r="O105" s="146">
        <v>7</v>
      </c>
      <c r="P105" s="146">
        <v>82</v>
      </c>
      <c r="Q105" s="146">
        <v>36</v>
      </c>
      <c r="R105" s="146">
        <v>65</v>
      </c>
      <c r="S105" s="146">
        <v>18</v>
      </c>
      <c r="T105" s="146">
        <v>9</v>
      </c>
      <c r="U105" s="146" t="s">
        <v>618</v>
      </c>
      <c r="V105" s="146">
        <v>10</v>
      </c>
      <c r="W105" s="146">
        <v>1</v>
      </c>
      <c r="Y105" s="174">
        <v>92</v>
      </c>
    </row>
    <row r="106" spans="1:25" ht="14.25" customHeight="1">
      <c r="A106" s="173">
        <v>93</v>
      </c>
      <c r="B106" s="170"/>
      <c r="C106" s="179"/>
      <c r="D106" s="151" t="s">
        <v>408</v>
      </c>
      <c r="E106" s="144"/>
      <c r="F106" s="145">
        <v>2362</v>
      </c>
      <c r="G106" s="146">
        <v>1966</v>
      </c>
      <c r="H106" s="146">
        <v>177</v>
      </c>
      <c r="I106" s="146">
        <v>142</v>
      </c>
      <c r="J106" s="146">
        <v>214</v>
      </c>
      <c r="K106" s="146">
        <v>175</v>
      </c>
      <c r="L106" s="146">
        <v>2128</v>
      </c>
      <c r="M106" s="146">
        <v>1793</v>
      </c>
      <c r="N106" s="146">
        <v>125</v>
      </c>
      <c r="O106" s="146">
        <v>108</v>
      </c>
      <c r="P106" s="146">
        <v>189</v>
      </c>
      <c r="Q106" s="146">
        <v>155</v>
      </c>
      <c r="R106" s="146">
        <v>234</v>
      </c>
      <c r="S106" s="146">
        <v>173</v>
      </c>
      <c r="T106" s="146">
        <v>52</v>
      </c>
      <c r="U106" s="146">
        <v>34</v>
      </c>
      <c r="V106" s="146">
        <v>25</v>
      </c>
      <c r="W106" s="146">
        <v>20</v>
      </c>
      <c r="Y106" s="174">
        <v>93</v>
      </c>
    </row>
    <row r="107" spans="1:25" ht="14.25" customHeight="1">
      <c r="A107" s="173">
        <v>94</v>
      </c>
      <c r="B107" s="170"/>
      <c r="C107" s="179"/>
      <c r="D107" s="151" t="s">
        <v>409</v>
      </c>
      <c r="E107" s="144"/>
      <c r="F107" s="145">
        <v>3416</v>
      </c>
      <c r="G107" s="146">
        <v>1327</v>
      </c>
      <c r="H107" s="146">
        <v>68</v>
      </c>
      <c r="I107" s="146">
        <v>34</v>
      </c>
      <c r="J107" s="146">
        <v>162</v>
      </c>
      <c r="K107" s="146">
        <v>73</v>
      </c>
      <c r="L107" s="146">
        <v>2854</v>
      </c>
      <c r="M107" s="146">
        <v>993</v>
      </c>
      <c r="N107" s="146">
        <v>7</v>
      </c>
      <c r="O107" s="146">
        <v>1</v>
      </c>
      <c r="P107" s="146">
        <v>105</v>
      </c>
      <c r="Q107" s="146">
        <v>40</v>
      </c>
      <c r="R107" s="146">
        <v>562</v>
      </c>
      <c r="S107" s="146">
        <v>334</v>
      </c>
      <c r="T107" s="146">
        <v>61</v>
      </c>
      <c r="U107" s="146">
        <v>33</v>
      </c>
      <c r="V107" s="146">
        <v>57</v>
      </c>
      <c r="W107" s="146">
        <v>33</v>
      </c>
      <c r="Y107" s="174">
        <v>94</v>
      </c>
    </row>
    <row r="108" spans="1:25" ht="14.25" customHeight="1">
      <c r="A108" s="173">
        <v>95</v>
      </c>
      <c r="B108" s="170"/>
      <c r="C108" s="179"/>
      <c r="D108" s="151" t="s">
        <v>410</v>
      </c>
      <c r="E108" s="144"/>
      <c r="F108" s="145">
        <v>781</v>
      </c>
      <c r="G108" s="146">
        <v>530</v>
      </c>
      <c r="H108" s="146" t="s">
        <v>618</v>
      </c>
      <c r="I108" s="146" t="s">
        <v>618</v>
      </c>
      <c r="J108" s="146">
        <v>48</v>
      </c>
      <c r="K108" s="146">
        <v>35</v>
      </c>
      <c r="L108" s="146">
        <v>757</v>
      </c>
      <c r="M108" s="146">
        <v>511</v>
      </c>
      <c r="N108" s="146" t="s">
        <v>618</v>
      </c>
      <c r="O108" s="146" t="s">
        <v>618</v>
      </c>
      <c r="P108" s="146">
        <v>48</v>
      </c>
      <c r="Q108" s="146">
        <v>35</v>
      </c>
      <c r="R108" s="146">
        <v>24</v>
      </c>
      <c r="S108" s="146">
        <v>19</v>
      </c>
      <c r="T108" s="146" t="s">
        <v>618</v>
      </c>
      <c r="U108" s="146" t="s">
        <v>618</v>
      </c>
      <c r="V108" s="146" t="s">
        <v>618</v>
      </c>
      <c r="W108" s="146" t="s">
        <v>618</v>
      </c>
      <c r="Y108" s="174">
        <v>95</v>
      </c>
    </row>
    <row r="109" spans="1:25" ht="14.25" customHeight="1">
      <c r="A109" s="173">
        <v>96</v>
      </c>
      <c r="B109" s="170"/>
      <c r="C109" s="179"/>
      <c r="D109" s="151" t="s">
        <v>315</v>
      </c>
      <c r="E109" s="144"/>
      <c r="F109" s="145">
        <v>7514</v>
      </c>
      <c r="G109" s="146">
        <v>3477</v>
      </c>
      <c r="H109" s="146">
        <v>67</v>
      </c>
      <c r="I109" s="146">
        <v>38</v>
      </c>
      <c r="J109" s="146">
        <v>274</v>
      </c>
      <c r="K109" s="146">
        <v>123</v>
      </c>
      <c r="L109" s="146">
        <v>6850</v>
      </c>
      <c r="M109" s="146">
        <v>3059</v>
      </c>
      <c r="N109" s="146" t="s">
        <v>618</v>
      </c>
      <c r="O109" s="146" t="s">
        <v>618</v>
      </c>
      <c r="P109" s="146">
        <v>202</v>
      </c>
      <c r="Q109" s="146">
        <v>81</v>
      </c>
      <c r="R109" s="146">
        <v>664</v>
      </c>
      <c r="S109" s="146">
        <v>418</v>
      </c>
      <c r="T109" s="146">
        <v>67</v>
      </c>
      <c r="U109" s="146">
        <v>38</v>
      </c>
      <c r="V109" s="146">
        <v>72</v>
      </c>
      <c r="W109" s="146">
        <v>42</v>
      </c>
      <c r="Y109" s="174">
        <v>96</v>
      </c>
    </row>
    <row r="110" spans="1:25" ht="14.25" customHeight="1">
      <c r="A110" s="173">
        <v>97</v>
      </c>
      <c r="B110" s="170"/>
      <c r="C110" s="179"/>
      <c r="D110" s="151" t="s">
        <v>411</v>
      </c>
      <c r="E110" s="144"/>
      <c r="F110" s="145">
        <v>106</v>
      </c>
      <c r="G110" s="146">
        <v>17</v>
      </c>
      <c r="H110" s="146" t="s">
        <v>618</v>
      </c>
      <c r="I110" s="146" t="s">
        <v>618</v>
      </c>
      <c r="J110" s="146">
        <v>29</v>
      </c>
      <c r="K110" s="146">
        <v>8</v>
      </c>
      <c r="L110" s="146">
        <v>97</v>
      </c>
      <c r="M110" s="146">
        <v>14</v>
      </c>
      <c r="N110" s="146" t="s">
        <v>618</v>
      </c>
      <c r="O110" s="146" t="s">
        <v>618</v>
      </c>
      <c r="P110" s="146">
        <v>27</v>
      </c>
      <c r="Q110" s="146">
        <v>7</v>
      </c>
      <c r="R110" s="146">
        <v>9</v>
      </c>
      <c r="S110" s="146">
        <v>3</v>
      </c>
      <c r="T110" s="146" t="s">
        <v>618</v>
      </c>
      <c r="U110" s="146" t="s">
        <v>618</v>
      </c>
      <c r="V110" s="146">
        <v>2</v>
      </c>
      <c r="W110" s="146">
        <v>1</v>
      </c>
      <c r="Y110" s="174">
        <v>97</v>
      </c>
    </row>
    <row r="111" spans="1:25" ht="14.25" customHeight="1">
      <c r="A111" s="173">
        <v>98</v>
      </c>
      <c r="B111" s="170"/>
      <c r="C111" s="179"/>
      <c r="D111" s="151" t="s">
        <v>314</v>
      </c>
      <c r="E111" s="144"/>
      <c r="F111" s="145">
        <v>3254</v>
      </c>
      <c r="G111" s="146">
        <v>994</v>
      </c>
      <c r="H111" s="146">
        <v>72</v>
      </c>
      <c r="I111" s="146">
        <v>19</v>
      </c>
      <c r="J111" s="146">
        <v>217</v>
      </c>
      <c r="K111" s="146">
        <v>54</v>
      </c>
      <c r="L111" s="146">
        <v>2969</v>
      </c>
      <c r="M111" s="146">
        <v>846</v>
      </c>
      <c r="N111" s="146">
        <v>61</v>
      </c>
      <c r="O111" s="146">
        <v>16</v>
      </c>
      <c r="P111" s="146">
        <v>204</v>
      </c>
      <c r="Q111" s="146">
        <v>50</v>
      </c>
      <c r="R111" s="146">
        <v>285</v>
      </c>
      <c r="S111" s="146">
        <v>148</v>
      </c>
      <c r="T111" s="146">
        <v>11</v>
      </c>
      <c r="U111" s="146">
        <v>3</v>
      </c>
      <c r="V111" s="146">
        <v>13</v>
      </c>
      <c r="W111" s="146">
        <v>4</v>
      </c>
      <c r="Y111" s="174">
        <v>98</v>
      </c>
    </row>
    <row r="112" spans="1:25" ht="14.25" customHeight="1">
      <c r="A112" s="173">
        <v>99</v>
      </c>
      <c r="B112" s="170"/>
      <c r="C112" s="179"/>
      <c r="D112" s="151" t="s">
        <v>301</v>
      </c>
      <c r="E112" s="144"/>
      <c r="F112" s="145">
        <v>5900</v>
      </c>
      <c r="G112" s="146">
        <v>4677</v>
      </c>
      <c r="H112" s="146">
        <v>97</v>
      </c>
      <c r="I112" s="146">
        <v>64</v>
      </c>
      <c r="J112" s="146">
        <v>327</v>
      </c>
      <c r="K112" s="146">
        <v>253</v>
      </c>
      <c r="L112" s="146">
        <v>5494</v>
      </c>
      <c r="M112" s="146">
        <v>4343</v>
      </c>
      <c r="N112" s="146">
        <v>66</v>
      </c>
      <c r="O112" s="146">
        <v>40</v>
      </c>
      <c r="P112" s="146">
        <v>292</v>
      </c>
      <c r="Q112" s="146">
        <v>225</v>
      </c>
      <c r="R112" s="146">
        <v>406</v>
      </c>
      <c r="S112" s="146">
        <v>334</v>
      </c>
      <c r="T112" s="146">
        <v>31</v>
      </c>
      <c r="U112" s="146">
        <v>24</v>
      </c>
      <c r="V112" s="146">
        <v>35</v>
      </c>
      <c r="W112" s="146">
        <v>28</v>
      </c>
      <c r="Y112" s="174">
        <v>99</v>
      </c>
    </row>
    <row r="113" spans="1:25" ht="14.25" customHeight="1">
      <c r="A113" s="173">
        <v>100</v>
      </c>
      <c r="B113" s="170"/>
      <c r="C113" s="179"/>
      <c r="D113" s="151" t="s">
        <v>628</v>
      </c>
      <c r="E113" s="144"/>
      <c r="F113" s="145">
        <v>19</v>
      </c>
      <c r="G113" s="146">
        <v>5</v>
      </c>
      <c r="H113" s="146" t="s">
        <v>618</v>
      </c>
      <c r="I113" s="146" t="s">
        <v>618</v>
      </c>
      <c r="J113" s="146" t="s">
        <v>618</v>
      </c>
      <c r="K113" s="146" t="s">
        <v>618</v>
      </c>
      <c r="L113" s="146">
        <v>19</v>
      </c>
      <c r="M113" s="146">
        <v>5</v>
      </c>
      <c r="N113" s="146" t="s">
        <v>618</v>
      </c>
      <c r="O113" s="146" t="s">
        <v>618</v>
      </c>
      <c r="P113" s="146" t="s">
        <v>618</v>
      </c>
      <c r="Q113" s="146" t="s">
        <v>618</v>
      </c>
      <c r="R113" s="146" t="s">
        <v>618</v>
      </c>
      <c r="S113" s="146" t="s">
        <v>618</v>
      </c>
      <c r="T113" s="146" t="s">
        <v>618</v>
      </c>
      <c r="U113" s="146" t="s">
        <v>618</v>
      </c>
      <c r="V113" s="146" t="s">
        <v>618</v>
      </c>
      <c r="W113" s="146" t="s">
        <v>618</v>
      </c>
      <c r="Y113" s="174">
        <v>100</v>
      </c>
    </row>
    <row r="114" spans="1:25" ht="14.25" customHeight="1">
      <c r="A114" s="173">
        <v>101</v>
      </c>
      <c r="B114" s="170"/>
      <c r="C114" s="179"/>
      <c r="D114" s="151" t="s">
        <v>412</v>
      </c>
      <c r="E114" s="144"/>
      <c r="F114" s="145">
        <v>212</v>
      </c>
      <c r="G114" s="146">
        <v>173</v>
      </c>
      <c r="H114" s="146" t="s">
        <v>618</v>
      </c>
      <c r="I114" s="146" t="s">
        <v>618</v>
      </c>
      <c r="J114" s="146">
        <v>27</v>
      </c>
      <c r="K114" s="146">
        <v>18</v>
      </c>
      <c r="L114" s="146">
        <v>195</v>
      </c>
      <c r="M114" s="146">
        <v>159</v>
      </c>
      <c r="N114" s="146" t="s">
        <v>618</v>
      </c>
      <c r="O114" s="146" t="s">
        <v>618</v>
      </c>
      <c r="P114" s="146">
        <v>26</v>
      </c>
      <c r="Q114" s="146">
        <v>17</v>
      </c>
      <c r="R114" s="146">
        <v>17</v>
      </c>
      <c r="S114" s="146">
        <v>14</v>
      </c>
      <c r="T114" s="146" t="s">
        <v>618</v>
      </c>
      <c r="U114" s="146" t="s">
        <v>618</v>
      </c>
      <c r="V114" s="146">
        <v>1</v>
      </c>
      <c r="W114" s="146">
        <v>1</v>
      </c>
      <c r="Y114" s="174">
        <v>101</v>
      </c>
    </row>
    <row r="115" spans="1:25" ht="14.25" customHeight="1">
      <c r="A115" s="173">
        <v>102</v>
      </c>
      <c r="B115" s="170"/>
      <c r="C115" s="179"/>
      <c r="D115" s="151" t="s">
        <v>413</v>
      </c>
      <c r="E115" s="144"/>
      <c r="F115" s="145">
        <v>5434</v>
      </c>
      <c r="G115" s="146">
        <v>4353</v>
      </c>
      <c r="H115" s="146">
        <v>69</v>
      </c>
      <c r="I115" s="146">
        <v>58</v>
      </c>
      <c r="J115" s="146">
        <v>275</v>
      </c>
      <c r="K115" s="146">
        <v>226</v>
      </c>
      <c r="L115" s="146">
        <v>5142</v>
      </c>
      <c r="M115" s="146">
        <v>4116</v>
      </c>
      <c r="N115" s="146">
        <v>36</v>
      </c>
      <c r="O115" s="146">
        <v>31</v>
      </c>
      <c r="P115" s="146">
        <v>244</v>
      </c>
      <c r="Q115" s="146">
        <v>201</v>
      </c>
      <c r="R115" s="146">
        <v>292</v>
      </c>
      <c r="S115" s="146">
        <v>237</v>
      </c>
      <c r="T115" s="146">
        <v>33</v>
      </c>
      <c r="U115" s="146">
        <v>27</v>
      </c>
      <c r="V115" s="146">
        <v>31</v>
      </c>
      <c r="W115" s="146">
        <v>25</v>
      </c>
      <c r="Y115" s="174">
        <v>102</v>
      </c>
    </row>
    <row r="116" spans="1:25" ht="14.25" customHeight="1">
      <c r="A116" s="173">
        <v>103</v>
      </c>
      <c r="B116" s="170"/>
      <c r="C116" s="179"/>
      <c r="D116" s="151" t="s">
        <v>629</v>
      </c>
      <c r="E116" s="144"/>
      <c r="F116" s="145">
        <v>161</v>
      </c>
      <c r="G116" s="146">
        <v>144</v>
      </c>
      <c r="H116" s="146">
        <v>32</v>
      </c>
      <c r="I116" s="146">
        <v>31</v>
      </c>
      <c r="J116" s="146">
        <v>32</v>
      </c>
      <c r="K116" s="146">
        <v>31</v>
      </c>
      <c r="L116" s="146">
        <v>160</v>
      </c>
      <c r="M116" s="146">
        <v>143</v>
      </c>
      <c r="N116" s="146">
        <v>32</v>
      </c>
      <c r="O116" s="146">
        <v>31</v>
      </c>
      <c r="P116" s="146">
        <v>32</v>
      </c>
      <c r="Q116" s="146">
        <v>31</v>
      </c>
      <c r="R116" s="146">
        <v>1</v>
      </c>
      <c r="S116" s="146">
        <v>1</v>
      </c>
      <c r="T116" s="146" t="s">
        <v>618</v>
      </c>
      <c r="U116" s="146" t="s">
        <v>618</v>
      </c>
      <c r="V116" s="146" t="s">
        <v>618</v>
      </c>
      <c r="W116" s="146" t="s">
        <v>618</v>
      </c>
      <c r="Y116" s="174">
        <v>103</v>
      </c>
    </row>
    <row r="117" spans="1:25" ht="14.25" customHeight="1">
      <c r="A117" s="173">
        <v>104</v>
      </c>
      <c r="B117" s="170"/>
      <c r="C117" s="179"/>
      <c r="D117" s="151" t="s">
        <v>414</v>
      </c>
      <c r="E117" s="144"/>
      <c r="F117" s="145">
        <v>56</v>
      </c>
      <c r="G117" s="146">
        <v>50</v>
      </c>
      <c r="H117" s="146" t="s">
        <v>618</v>
      </c>
      <c r="I117" s="146" t="s">
        <v>618</v>
      </c>
      <c r="J117" s="146">
        <v>1</v>
      </c>
      <c r="K117" s="146">
        <v>1</v>
      </c>
      <c r="L117" s="146">
        <v>52</v>
      </c>
      <c r="M117" s="146">
        <v>47</v>
      </c>
      <c r="N117" s="146" t="s">
        <v>618</v>
      </c>
      <c r="O117" s="146" t="s">
        <v>618</v>
      </c>
      <c r="P117" s="146" t="s">
        <v>618</v>
      </c>
      <c r="Q117" s="146" t="s">
        <v>618</v>
      </c>
      <c r="R117" s="146">
        <v>4</v>
      </c>
      <c r="S117" s="146">
        <v>3</v>
      </c>
      <c r="T117" s="146" t="s">
        <v>618</v>
      </c>
      <c r="U117" s="146" t="s">
        <v>618</v>
      </c>
      <c r="V117" s="146">
        <v>1</v>
      </c>
      <c r="W117" s="146">
        <v>1</v>
      </c>
      <c r="Y117" s="174">
        <v>104</v>
      </c>
    </row>
    <row r="118" spans="1:25" ht="14.25" customHeight="1">
      <c r="A118" s="173">
        <v>105</v>
      </c>
      <c r="B118" s="170"/>
      <c r="C118" s="179"/>
      <c r="D118" s="151" t="s">
        <v>415</v>
      </c>
      <c r="E118" s="144"/>
      <c r="F118" s="145">
        <v>358</v>
      </c>
      <c r="G118" s="146">
        <v>277</v>
      </c>
      <c r="H118" s="146">
        <v>17</v>
      </c>
      <c r="I118" s="146">
        <v>14</v>
      </c>
      <c r="J118" s="146">
        <v>41</v>
      </c>
      <c r="K118" s="146">
        <v>31</v>
      </c>
      <c r="L118" s="146">
        <v>347</v>
      </c>
      <c r="M118" s="146">
        <v>268</v>
      </c>
      <c r="N118" s="146">
        <v>17</v>
      </c>
      <c r="O118" s="146">
        <v>14</v>
      </c>
      <c r="P118" s="146">
        <v>40</v>
      </c>
      <c r="Q118" s="146">
        <v>30</v>
      </c>
      <c r="R118" s="146">
        <v>11</v>
      </c>
      <c r="S118" s="146">
        <v>9</v>
      </c>
      <c r="T118" s="146" t="s">
        <v>618</v>
      </c>
      <c r="U118" s="146" t="s">
        <v>618</v>
      </c>
      <c r="V118" s="146">
        <v>1</v>
      </c>
      <c r="W118" s="146">
        <v>1</v>
      </c>
      <c r="Y118" s="174">
        <v>105</v>
      </c>
    </row>
    <row r="119" spans="1:25" ht="14.25" customHeight="1">
      <c r="A119" s="173">
        <v>106</v>
      </c>
      <c r="B119" s="170"/>
      <c r="C119" s="179"/>
      <c r="D119" s="151" t="s">
        <v>306</v>
      </c>
      <c r="E119" s="144"/>
      <c r="F119" s="145">
        <v>2706</v>
      </c>
      <c r="G119" s="146">
        <v>2343</v>
      </c>
      <c r="H119" s="146">
        <v>3</v>
      </c>
      <c r="I119" s="146">
        <v>3</v>
      </c>
      <c r="J119" s="146">
        <v>17</v>
      </c>
      <c r="K119" s="146">
        <v>15</v>
      </c>
      <c r="L119" s="146">
        <v>2672</v>
      </c>
      <c r="M119" s="146">
        <v>2311</v>
      </c>
      <c r="N119" s="146" t="s">
        <v>618</v>
      </c>
      <c r="O119" s="146" t="s">
        <v>618</v>
      </c>
      <c r="P119" s="146">
        <v>14</v>
      </c>
      <c r="Q119" s="146">
        <v>12</v>
      </c>
      <c r="R119" s="146">
        <v>34</v>
      </c>
      <c r="S119" s="146">
        <v>32</v>
      </c>
      <c r="T119" s="146">
        <v>3</v>
      </c>
      <c r="U119" s="146">
        <v>3</v>
      </c>
      <c r="V119" s="146">
        <v>3</v>
      </c>
      <c r="W119" s="146">
        <v>3</v>
      </c>
      <c r="Y119" s="174">
        <v>106</v>
      </c>
    </row>
    <row r="120" spans="1:25" ht="14.25" customHeight="1">
      <c r="A120" s="173">
        <v>107</v>
      </c>
      <c r="B120" s="170"/>
      <c r="C120" s="179"/>
      <c r="D120" s="151" t="s">
        <v>416</v>
      </c>
      <c r="E120" s="144"/>
      <c r="F120" s="145">
        <v>3</v>
      </c>
      <c r="G120" s="146" t="s">
        <v>618</v>
      </c>
      <c r="H120" s="146" t="s">
        <v>618</v>
      </c>
      <c r="I120" s="146" t="s">
        <v>618</v>
      </c>
      <c r="J120" s="146" t="s">
        <v>618</v>
      </c>
      <c r="K120" s="146" t="s">
        <v>618</v>
      </c>
      <c r="L120" s="146">
        <v>2</v>
      </c>
      <c r="M120" s="146" t="s">
        <v>618</v>
      </c>
      <c r="N120" s="146" t="s">
        <v>618</v>
      </c>
      <c r="O120" s="146" t="s">
        <v>618</v>
      </c>
      <c r="P120" s="146" t="s">
        <v>618</v>
      </c>
      <c r="Q120" s="146" t="s">
        <v>618</v>
      </c>
      <c r="R120" s="146">
        <v>1</v>
      </c>
      <c r="S120" s="146" t="s">
        <v>618</v>
      </c>
      <c r="T120" s="146" t="s">
        <v>618</v>
      </c>
      <c r="U120" s="146" t="s">
        <v>618</v>
      </c>
      <c r="V120" s="146" t="s">
        <v>618</v>
      </c>
      <c r="W120" s="146" t="s">
        <v>618</v>
      </c>
      <c r="Y120" s="174">
        <v>107</v>
      </c>
    </row>
    <row r="121" spans="1:25" ht="14.25" customHeight="1">
      <c r="A121" s="173">
        <v>108</v>
      </c>
      <c r="B121" s="170"/>
      <c r="C121" s="179"/>
      <c r="D121" s="151" t="s">
        <v>417</v>
      </c>
      <c r="E121" s="144"/>
      <c r="F121" s="145">
        <v>529</v>
      </c>
      <c r="G121" s="146">
        <v>297</v>
      </c>
      <c r="H121" s="146">
        <v>19</v>
      </c>
      <c r="I121" s="146">
        <v>11</v>
      </c>
      <c r="J121" s="146">
        <v>49</v>
      </c>
      <c r="K121" s="146">
        <v>33</v>
      </c>
      <c r="L121" s="146">
        <v>347</v>
      </c>
      <c r="M121" s="146">
        <v>210</v>
      </c>
      <c r="N121" s="146">
        <v>2</v>
      </c>
      <c r="O121" s="146">
        <v>1</v>
      </c>
      <c r="P121" s="146">
        <v>27</v>
      </c>
      <c r="Q121" s="146">
        <v>18</v>
      </c>
      <c r="R121" s="146">
        <v>182</v>
      </c>
      <c r="S121" s="146">
        <v>87</v>
      </c>
      <c r="T121" s="146">
        <v>17</v>
      </c>
      <c r="U121" s="146">
        <v>10</v>
      </c>
      <c r="V121" s="146">
        <v>22</v>
      </c>
      <c r="W121" s="146">
        <v>15</v>
      </c>
      <c r="Y121" s="174">
        <v>108</v>
      </c>
    </row>
    <row r="122" spans="1:25" ht="14.25" customHeight="1">
      <c r="A122" s="173">
        <v>109</v>
      </c>
      <c r="B122" s="170"/>
      <c r="C122" s="179"/>
      <c r="D122" s="151" t="s">
        <v>294</v>
      </c>
      <c r="E122" s="144"/>
      <c r="F122" s="145">
        <v>7152</v>
      </c>
      <c r="G122" s="146">
        <v>3257</v>
      </c>
      <c r="H122" s="146">
        <v>128</v>
      </c>
      <c r="I122" s="146">
        <v>67</v>
      </c>
      <c r="J122" s="146">
        <v>525</v>
      </c>
      <c r="K122" s="146">
        <v>211</v>
      </c>
      <c r="L122" s="146">
        <v>6700</v>
      </c>
      <c r="M122" s="146">
        <v>3067</v>
      </c>
      <c r="N122" s="146">
        <v>41</v>
      </c>
      <c r="O122" s="146">
        <v>22</v>
      </c>
      <c r="P122" s="146">
        <v>413</v>
      </c>
      <c r="Q122" s="146">
        <v>158</v>
      </c>
      <c r="R122" s="146">
        <v>452</v>
      </c>
      <c r="S122" s="146">
        <v>190</v>
      </c>
      <c r="T122" s="146">
        <v>87</v>
      </c>
      <c r="U122" s="146">
        <v>45</v>
      </c>
      <c r="V122" s="146">
        <v>112</v>
      </c>
      <c r="W122" s="146">
        <v>53</v>
      </c>
      <c r="Y122" s="174">
        <v>109</v>
      </c>
    </row>
    <row r="123" spans="1:25" ht="14.25" customHeight="1">
      <c r="A123" s="173">
        <v>110</v>
      </c>
      <c r="B123" s="170"/>
      <c r="C123" s="179"/>
      <c r="D123" s="151" t="s">
        <v>418</v>
      </c>
      <c r="E123" s="144"/>
      <c r="F123" s="145">
        <v>765</v>
      </c>
      <c r="G123" s="146">
        <v>347</v>
      </c>
      <c r="H123" s="146">
        <v>9</v>
      </c>
      <c r="I123" s="146">
        <v>6</v>
      </c>
      <c r="J123" s="146">
        <v>68</v>
      </c>
      <c r="K123" s="146">
        <v>28</v>
      </c>
      <c r="L123" s="146">
        <v>653</v>
      </c>
      <c r="M123" s="146">
        <v>276</v>
      </c>
      <c r="N123" s="146" t="s">
        <v>618</v>
      </c>
      <c r="O123" s="146" t="s">
        <v>618</v>
      </c>
      <c r="P123" s="146">
        <v>49</v>
      </c>
      <c r="Q123" s="146">
        <v>15</v>
      </c>
      <c r="R123" s="146">
        <v>112</v>
      </c>
      <c r="S123" s="146">
        <v>71</v>
      </c>
      <c r="T123" s="146">
        <v>9</v>
      </c>
      <c r="U123" s="146">
        <v>6</v>
      </c>
      <c r="V123" s="146">
        <v>19</v>
      </c>
      <c r="W123" s="146">
        <v>13</v>
      </c>
      <c r="Y123" s="174">
        <v>110</v>
      </c>
    </row>
    <row r="124" spans="1:25" ht="14.25" customHeight="1">
      <c r="A124" s="173">
        <v>111</v>
      </c>
      <c r="B124" s="170"/>
      <c r="C124" s="179"/>
      <c r="D124" s="151" t="s">
        <v>419</v>
      </c>
      <c r="E124" s="144"/>
      <c r="F124" s="145">
        <v>372</v>
      </c>
      <c r="G124" s="146">
        <v>107</v>
      </c>
      <c r="H124" s="146">
        <v>4</v>
      </c>
      <c r="I124" s="146">
        <v>2</v>
      </c>
      <c r="J124" s="146">
        <v>30</v>
      </c>
      <c r="K124" s="146">
        <v>10</v>
      </c>
      <c r="L124" s="146">
        <v>340</v>
      </c>
      <c r="M124" s="146">
        <v>97</v>
      </c>
      <c r="N124" s="146">
        <v>2</v>
      </c>
      <c r="O124" s="146">
        <v>1</v>
      </c>
      <c r="P124" s="146">
        <v>27</v>
      </c>
      <c r="Q124" s="146">
        <v>9</v>
      </c>
      <c r="R124" s="146">
        <v>32</v>
      </c>
      <c r="S124" s="146">
        <v>10</v>
      </c>
      <c r="T124" s="146">
        <v>2</v>
      </c>
      <c r="U124" s="146">
        <v>1</v>
      </c>
      <c r="V124" s="146">
        <v>3</v>
      </c>
      <c r="W124" s="146">
        <v>1</v>
      </c>
      <c r="Y124" s="174">
        <v>111</v>
      </c>
    </row>
    <row r="125" spans="1:25" ht="14.25" customHeight="1">
      <c r="A125" s="173">
        <v>112</v>
      </c>
      <c r="B125" s="170"/>
      <c r="C125" s="179"/>
      <c r="D125" s="151" t="s">
        <v>420</v>
      </c>
      <c r="E125" s="144"/>
      <c r="F125" s="145">
        <v>1342</v>
      </c>
      <c r="G125" s="146">
        <v>492</v>
      </c>
      <c r="H125" s="146">
        <v>31</v>
      </c>
      <c r="I125" s="146">
        <v>12</v>
      </c>
      <c r="J125" s="146">
        <v>159</v>
      </c>
      <c r="K125" s="146">
        <v>51</v>
      </c>
      <c r="L125" s="146">
        <v>1116</v>
      </c>
      <c r="M125" s="146">
        <v>383</v>
      </c>
      <c r="N125" s="146">
        <v>13</v>
      </c>
      <c r="O125" s="146">
        <v>6</v>
      </c>
      <c r="P125" s="146">
        <v>132</v>
      </c>
      <c r="Q125" s="146">
        <v>43</v>
      </c>
      <c r="R125" s="146">
        <v>226</v>
      </c>
      <c r="S125" s="146">
        <v>109</v>
      </c>
      <c r="T125" s="146">
        <v>18</v>
      </c>
      <c r="U125" s="146">
        <v>6</v>
      </c>
      <c r="V125" s="146">
        <v>27</v>
      </c>
      <c r="W125" s="146">
        <v>8</v>
      </c>
      <c r="Y125" s="174">
        <v>112</v>
      </c>
    </row>
    <row r="126" spans="1:25" ht="14.25" customHeight="1">
      <c r="A126" s="173">
        <v>113</v>
      </c>
      <c r="B126" s="170"/>
      <c r="C126" s="179"/>
      <c r="D126" s="151" t="s">
        <v>421</v>
      </c>
      <c r="E126" s="144"/>
      <c r="F126" s="145">
        <v>178</v>
      </c>
      <c r="G126" s="146">
        <v>36</v>
      </c>
      <c r="H126" s="146">
        <v>8</v>
      </c>
      <c r="I126" s="146">
        <v>3</v>
      </c>
      <c r="J126" s="146">
        <v>23</v>
      </c>
      <c r="K126" s="146">
        <v>6</v>
      </c>
      <c r="L126" s="146">
        <v>124</v>
      </c>
      <c r="M126" s="146">
        <v>20</v>
      </c>
      <c r="N126" s="146" t="s">
        <v>618</v>
      </c>
      <c r="O126" s="146" t="s">
        <v>618</v>
      </c>
      <c r="P126" s="146">
        <v>10</v>
      </c>
      <c r="Q126" s="146">
        <v>1</v>
      </c>
      <c r="R126" s="146">
        <v>54</v>
      </c>
      <c r="S126" s="146">
        <v>16</v>
      </c>
      <c r="T126" s="146">
        <v>8</v>
      </c>
      <c r="U126" s="146">
        <v>3</v>
      </c>
      <c r="V126" s="146">
        <v>13</v>
      </c>
      <c r="W126" s="146">
        <v>5</v>
      </c>
      <c r="Y126" s="174">
        <v>113</v>
      </c>
    </row>
    <row r="127" spans="1:25" ht="14.25" customHeight="1">
      <c r="A127" s="173">
        <v>114</v>
      </c>
      <c r="B127" s="170"/>
      <c r="C127" s="179"/>
      <c r="D127" s="151" t="s">
        <v>422</v>
      </c>
      <c r="E127" s="144"/>
      <c r="F127" s="145">
        <v>5717</v>
      </c>
      <c r="G127" s="146">
        <v>1183</v>
      </c>
      <c r="H127" s="146">
        <v>88</v>
      </c>
      <c r="I127" s="146">
        <v>28</v>
      </c>
      <c r="J127" s="146">
        <v>408</v>
      </c>
      <c r="K127" s="146">
        <v>86</v>
      </c>
      <c r="L127" s="146">
        <v>4892</v>
      </c>
      <c r="M127" s="146">
        <v>956</v>
      </c>
      <c r="N127" s="146">
        <v>11</v>
      </c>
      <c r="O127" s="146">
        <v>2</v>
      </c>
      <c r="P127" s="146">
        <v>308</v>
      </c>
      <c r="Q127" s="146">
        <v>56</v>
      </c>
      <c r="R127" s="146">
        <v>825</v>
      </c>
      <c r="S127" s="146">
        <v>227</v>
      </c>
      <c r="T127" s="146">
        <v>77</v>
      </c>
      <c r="U127" s="146">
        <v>26</v>
      </c>
      <c r="V127" s="146">
        <v>100</v>
      </c>
      <c r="W127" s="146">
        <v>30</v>
      </c>
      <c r="Y127" s="174">
        <v>114</v>
      </c>
    </row>
    <row r="128" spans="1:25" ht="14.25" customHeight="1">
      <c r="A128" s="173">
        <v>115</v>
      </c>
      <c r="B128" s="170"/>
      <c r="C128" s="179"/>
      <c r="D128" s="151" t="s">
        <v>423</v>
      </c>
      <c r="E128" s="144"/>
      <c r="F128" s="145">
        <v>1581</v>
      </c>
      <c r="G128" s="146">
        <v>748</v>
      </c>
      <c r="H128" s="146">
        <v>10</v>
      </c>
      <c r="I128" s="146">
        <v>5</v>
      </c>
      <c r="J128" s="146">
        <v>71</v>
      </c>
      <c r="K128" s="146">
        <v>34</v>
      </c>
      <c r="L128" s="146">
        <v>1419</v>
      </c>
      <c r="M128" s="146">
        <v>671</v>
      </c>
      <c r="N128" s="146" t="s">
        <v>618</v>
      </c>
      <c r="O128" s="146" t="s">
        <v>618</v>
      </c>
      <c r="P128" s="146">
        <v>56</v>
      </c>
      <c r="Q128" s="146">
        <v>27</v>
      </c>
      <c r="R128" s="146">
        <v>162</v>
      </c>
      <c r="S128" s="146">
        <v>77</v>
      </c>
      <c r="T128" s="146">
        <v>10</v>
      </c>
      <c r="U128" s="146">
        <v>5</v>
      </c>
      <c r="V128" s="146">
        <v>15</v>
      </c>
      <c r="W128" s="146">
        <v>7</v>
      </c>
      <c r="Y128" s="174">
        <v>115</v>
      </c>
    </row>
    <row r="129" spans="1:25" ht="14.25" customHeight="1">
      <c r="A129" s="173">
        <v>116</v>
      </c>
      <c r="B129" s="170"/>
      <c r="C129" s="179"/>
      <c r="D129" s="151" t="s">
        <v>275</v>
      </c>
      <c r="E129" s="144"/>
      <c r="F129" s="145">
        <v>4871</v>
      </c>
      <c r="G129" s="146">
        <v>1913</v>
      </c>
      <c r="H129" s="146">
        <v>103</v>
      </c>
      <c r="I129" s="146">
        <v>51</v>
      </c>
      <c r="J129" s="146">
        <v>492</v>
      </c>
      <c r="K129" s="146">
        <v>211</v>
      </c>
      <c r="L129" s="146">
        <v>4314</v>
      </c>
      <c r="M129" s="146">
        <v>1647</v>
      </c>
      <c r="N129" s="146">
        <v>26</v>
      </c>
      <c r="O129" s="146">
        <v>13</v>
      </c>
      <c r="P129" s="146">
        <v>394</v>
      </c>
      <c r="Q129" s="146">
        <v>160</v>
      </c>
      <c r="R129" s="146">
        <v>557</v>
      </c>
      <c r="S129" s="146">
        <v>266</v>
      </c>
      <c r="T129" s="146">
        <v>77</v>
      </c>
      <c r="U129" s="146">
        <v>38</v>
      </c>
      <c r="V129" s="146">
        <v>98</v>
      </c>
      <c r="W129" s="146">
        <v>51</v>
      </c>
      <c r="Y129" s="174">
        <v>116</v>
      </c>
    </row>
    <row r="130" spans="1:25" ht="14.25" customHeight="1">
      <c r="A130" s="173">
        <v>117</v>
      </c>
      <c r="B130" s="170"/>
      <c r="C130" s="179"/>
      <c r="D130" s="151" t="s">
        <v>424</v>
      </c>
      <c r="E130" s="144"/>
      <c r="F130" s="145">
        <v>424</v>
      </c>
      <c r="G130" s="146">
        <v>302</v>
      </c>
      <c r="H130" s="146">
        <v>1</v>
      </c>
      <c r="I130" s="146">
        <v>1</v>
      </c>
      <c r="J130" s="146">
        <v>13</v>
      </c>
      <c r="K130" s="146">
        <v>5</v>
      </c>
      <c r="L130" s="146">
        <v>394</v>
      </c>
      <c r="M130" s="146">
        <v>279</v>
      </c>
      <c r="N130" s="146" t="s">
        <v>618</v>
      </c>
      <c r="O130" s="146" t="s">
        <v>618</v>
      </c>
      <c r="P130" s="146">
        <v>10</v>
      </c>
      <c r="Q130" s="146">
        <v>4</v>
      </c>
      <c r="R130" s="146">
        <v>30</v>
      </c>
      <c r="S130" s="146">
        <v>23</v>
      </c>
      <c r="T130" s="146">
        <v>1</v>
      </c>
      <c r="U130" s="146">
        <v>1</v>
      </c>
      <c r="V130" s="146">
        <v>3</v>
      </c>
      <c r="W130" s="146">
        <v>1</v>
      </c>
      <c r="Y130" s="174">
        <v>117</v>
      </c>
    </row>
    <row r="131" spans="1:25" ht="14.25" customHeight="1">
      <c r="A131" s="173">
        <v>118</v>
      </c>
      <c r="B131" s="170"/>
      <c r="C131" s="179"/>
      <c r="D131" s="151" t="s">
        <v>297</v>
      </c>
      <c r="E131" s="144"/>
      <c r="F131" s="145">
        <v>2376</v>
      </c>
      <c r="G131" s="146">
        <v>1714</v>
      </c>
      <c r="H131" s="146">
        <v>78</v>
      </c>
      <c r="I131" s="146">
        <v>60</v>
      </c>
      <c r="J131" s="146">
        <v>149</v>
      </c>
      <c r="K131" s="146">
        <v>108</v>
      </c>
      <c r="L131" s="146">
        <v>2104</v>
      </c>
      <c r="M131" s="146">
        <v>1513</v>
      </c>
      <c r="N131" s="146">
        <v>62</v>
      </c>
      <c r="O131" s="146">
        <v>46</v>
      </c>
      <c r="P131" s="146">
        <v>126</v>
      </c>
      <c r="Q131" s="146">
        <v>90</v>
      </c>
      <c r="R131" s="146">
        <v>272</v>
      </c>
      <c r="S131" s="146">
        <v>201</v>
      </c>
      <c r="T131" s="146">
        <v>16</v>
      </c>
      <c r="U131" s="146">
        <v>14</v>
      </c>
      <c r="V131" s="146">
        <v>23</v>
      </c>
      <c r="W131" s="146">
        <v>18</v>
      </c>
      <c r="Y131" s="174">
        <v>118</v>
      </c>
    </row>
    <row r="132" spans="1:25" ht="14.25" customHeight="1">
      <c r="A132" s="173">
        <v>119</v>
      </c>
      <c r="B132" s="170"/>
      <c r="C132" s="179"/>
      <c r="D132" s="151" t="s">
        <v>425</v>
      </c>
      <c r="E132" s="144"/>
      <c r="F132" s="145">
        <v>113</v>
      </c>
      <c r="G132" s="146">
        <v>79</v>
      </c>
      <c r="H132" s="146">
        <v>2</v>
      </c>
      <c r="I132" s="146">
        <v>1</v>
      </c>
      <c r="J132" s="146">
        <v>17</v>
      </c>
      <c r="K132" s="146">
        <v>11</v>
      </c>
      <c r="L132" s="146">
        <v>81</v>
      </c>
      <c r="M132" s="146">
        <v>57</v>
      </c>
      <c r="N132" s="146">
        <v>1</v>
      </c>
      <c r="O132" s="146">
        <v>1</v>
      </c>
      <c r="P132" s="146">
        <v>14</v>
      </c>
      <c r="Q132" s="146">
        <v>10</v>
      </c>
      <c r="R132" s="146">
        <v>32</v>
      </c>
      <c r="S132" s="146">
        <v>22</v>
      </c>
      <c r="T132" s="146">
        <v>1</v>
      </c>
      <c r="U132" s="146" t="s">
        <v>618</v>
      </c>
      <c r="V132" s="146">
        <v>3</v>
      </c>
      <c r="W132" s="146">
        <v>1</v>
      </c>
      <c r="Y132" s="174">
        <v>119</v>
      </c>
    </row>
    <row r="133" spans="1:25" ht="14.25" customHeight="1">
      <c r="A133" s="173">
        <v>120</v>
      </c>
      <c r="B133" s="170"/>
      <c r="C133" s="179"/>
      <c r="D133" s="151" t="s">
        <v>274</v>
      </c>
      <c r="E133" s="144"/>
      <c r="F133" s="145">
        <v>6107</v>
      </c>
      <c r="G133" s="146">
        <v>3902</v>
      </c>
      <c r="H133" s="146">
        <v>146</v>
      </c>
      <c r="I133" s="146">
        <v>98</v>
      </c>
      <c r="J133" s="146">
        <v>306</v>
      </c>
      <c r="K133" s="146">
        <v>193</v>
      </c>
      <c r="L133" s="146">
        <v>5270</v>
      </c>
      <c r="M133" s="146">
        <v>3374</v>
      </c>
      <c r="N133" s="146">
        <v>7</v>
      </c>
      <c r="O133" s="146">
        <v>6</v>
      </c>
      <c r="P133" s="146">
        <v>176</v>
      </c>
      <c r="Q133" s="146">
        <v>108</v>
      </c>
      <c r="R133" s="146">
        <v>837</v>
      </c>
      <c r="S133" s="146">
        <v>528</v>
      </c>
      <c r="T133" s="146">
        <v>139</v>
      </c>
      <c r="U133" s="146">
        <v>92</v>
      </c>
      <c r="V133" s="146">
        <v>130</v>
      </c>
      <c r="W133" s="146">
        <v>85</v>
      </c>
      <c r="Y133" s="174">
        <v>120</v>
      </c>
    </row>
    <row r="134" spans="1:25" ht="14.25" customHeight="1">
      <c r="A134" s="173">
        <v>121</v>
      </c>
      <c r="B134" s="170"/>
      <c r="C134" s="179"/>
      <c r="D134" s="151" t="s">
        <v>426</v>
      </c>
      <c r="E134" s="144"/>
      <c r="F134" s="145">
        <v>225</v>
      </c>
      <c r="G134" s="146">
        <v>175</v>
      </c>
      <c r="H134" s="146" t="s">
        <v>618</v>
      </c>
      <c r="I134" s="146" t="s">
        <v>618</v>
      </c>
      <c r="J134" s="146">
        <v>1</v>
      </c>
      <c r="K134" s="146">
        <v>1</v>
      </c>
      <c r="L134" s="146">
        <v>208</v>
      </c>
      <c r="M134" s="146">
        <v>161</v>
      </c>
      <c r="N134" s="146" t="s">
        <v>618</v>
      </c>
      <c r="O134" s="146" t="s">
        <v>618</v>
      </c>
      <c r="P134" s="146">
        <v>1</v>
      </c>
      <c r="Q134" s="146">
        <v>1</v>
      </c>
      <c r="R134" s="146">
        <v>17</v>
      </c>
      <c r="S134" s="146">
        <v>14</v>
      </c>
      <c r="T134" s="146" t="s">
        <v>618</v>
      </c>
      <c r="U134" s="146" t="s">
        <v>618</v>
      </c>
      <c r="V134" s="146" t="s">
        <v>618</v>
      </c>
      <c r="W134" s="146" t="s">
        <v>618</v>
      </c>
      <c r="Y134" s="174">
        <v>121</v>
      </c>
    </row>
    <row r="135" spans="1:25" ht="14.25" customHeight="1">
      <c r="A135" s="173">
        <v>122</v>
      </c>
      <c r="B135" s="170"/>
      <c r="C135" s="179"/>
      <c r="D135" s="151" t="s">
        <v>427</v>
      </c>
      <c r="E135" s="144"/>
      <c r="F135" s="145">
        <v>1383</v>
      </c>
      <c r="G135" s="146">
        <v>812</v>
      </c>
      <c r="H135" s="146">
        <v>11</v>
      </c>
      <c r="I135" s="146">
        <v>1</v>
      </c>
      <c r="J135" s="146">
        <v>74</v>
      </c>
      <c r="K135" s="146">
        <v>32</v>
      </c>
      <c r="L135" s="146">
        <v>1291</v>
      </c>
      <c r="M135" s="146">
        <v>747</v>
      </c>
      <c r="N135" s="146">
        <v>10</v>
      </c>
      <c r="O135" s="146">
        <v>1</v>
      </c>
      <c r="P135" s="146">
        <v>70</v>
      </c>
      <c r="Q135" s="146">
        <v>31</v>
      </c>
      <c r="R135" s="146">
        <v>92</v>
      </c>
      <c r="S135" s="146">
        <v>65</v>
      </c>
      <c r="T135" s="146">
        <v>1</v>
      </c>
      <c r="U135" s="146" t="s">
        <v>618</v>
      </c>
      <c r="V135" s="146">
        <v>4</v>
      </c>
      <c r="W135" s="146">
        <v>1</v>
      </c>
      <c r="Y135" s="174">
        <v>122</v>
      </c>
    </row>
    <row r="136" spans="1:25" ht="14.25" customHeight="1">
      <c r="A136" s="173">
        <v>123</v>
      </c>
      <c r="B136" s="170"/>
      <c r="C136" s="179"/>
      <c r="D136" s="151" t="s">
        <v>428</v>
      </c>
      <c r="E136" s="144"/>
      <c r="F136" s="145">
        <v>30</v>
      </c>
      <c r="G136" s="146">
        <v>10</v>
      </c>
      <c r="H136" s="146" t="s">
        <v>618</v>
      </c>
      <c r="I136" s="146" t="s">
        <v>618</v>
      </c>
      <c r="J136" s="146">
        <v>1</v>
      </c>
      <c r="K136" s="146" t="s">
        <v>618</v>
      </c>
      <c r="L136" s="146">
        <v>17</v>
      </c>
      <c r="M136" s="146">
        <v>7</v>
      </c>
      <c r="N136" s="146" t="s">
        <v>618</v>
      </c>
      <c r="O136" s="146" t="s">
        <v>618</v>
      </c>
      <c r="P136" s="146">
        <v>1</v>
      </c>
      <c r="Q136" s="146" t="s">
        <v>618</v>
      </c>
      <c r="R136" s="146">
        <v>13</v>
      </c>
      <c r="S136" s="146">
        <v>3</v>
      </c>
      <c r="T136" s="146" t="s">
        <v>618</v>
      </c>
      <c r="U136" s="146" t="s">
        <v>618</v>
      </c>
      <c r="V136" s="146" t="s">
        <v>618</v>
      </c>
      <c r="W136" s="146" t="s">
        <v>618</v>
      </c>
      <c r="Y136" s="174">
        <v>123</v>
      </c>
    </row>
    <row r="137" spans="1:25" ht="14.25" customHeight="1">
      <c r="A137" s="173">
        <v>124</v>
      </c>
      <c r="B137" s="170"/>
      <c r="C137" s="179"/>
      <c r="D137" s="151" t="s">
        <v>429</v>
      </c>
      <c r="E137" s="144"/>
      <c r="F137" s="145">
        <v>208</v>
      </c>
      <c r="G137" s="146">
        <v>111</v>
      </c>
      <c r="H137" s="146">
        <v>4</v>
      </c>
      <c r="I137" s="146" t="s">
        <v>618</v>
      </c>
      <c r="J137" s="146">
        <v>14</v>
      </c>
      <c r="K137" s="146">
        <v>4</v>
      </c>
      <c r="L137" s="146">
        <v>192</v>
      </c>
      <c r="M137" s="146">
        <v>104</v>
      </c>
      <c r="N137" s="146" t="s">
        <v>618</v>
      </c>
      <c r="O137" s="146" t="s">
        <v>618</v>
      </c>
      <c r="P137" s="146">
        <v>10</v>
      </c>
      <c r="Q137" s="146">
        <v>4</v>
      </c>
      <c r="R137" s="146">
        <v>16</v>
      </c>
      <c r="S137" s="146">
        <v>7</v>
      </c>
      <c r="T137" s="146">
        <v>4</v>
      </c>
      <c r="U137" s="146" t="s">
        <v>618</v>
      </c>
      <c r="V137" s="146">
        <v>4</v>
      </c>
      <c r="W137" s="146" t="s">
        <v>618</v>
      </c>
      <c r="Y137" s="174">
        <v>124</v>
      </c>
    </row>
    <row r="138" spans="1:25" ht="14.25" customHeight="1">
      <c r="A138" s="173">
        <v>125</v>
      </c>
      <c r="B138" s="170"/>
      <c r="C138" s="179"/>
      <c r="D138" s="151" t="s">
        <v>430</v>
      </c>
      <c r="E138" s="144"/>
      <c r="F138" s="145">
        <v>40</v>
      </c>
      <c r="G138" s="146">
        <v>13</v>
      </c>
      <c r="H138" s="146" t="s">
        <v>618</v>
      </c>
      <c r="I138" s="146" t="s">
        <v>618</v>
      </c>
      <c r="J138" s="146" t="s">
        <v>618</v>
      </c>
      <c r="K138" s="146" t="s">
        <v>618</v>
      </c>
      <c r="L138" s="146">
        <v>19</v>
      </c>
      <c r="M138" s="146">
        <v>8</v>
      </c>
      <c r="N138" s="146" t="s">
        <v>618</v>
      </c>
      <c r="O138" s="146" t="s">
        <v>618</v>
      </c>
      <c r="P138" s="146" t="s">
        <v>618</v>
      </c>
      <c r="Q138" s="146" t="s">
        <v>618</v>
      </c>
      <c r="R138" s="146">
        <v>21</v>
      </c>
      <c r="S138" s="146">
        <v>5</v>
      </c>
      <c r="T138" s="146" t="s">
        <v>618</v>
      </c>
      <c r="U138" s="146" t="s">
        <v>618</v>
      </c>
      <c r="V138" s="146" t="s">
        <v>618</v>
      </c>
      <c r="W138" s="146" t="s">
        <v>618</v>
      </c>
      <c r="Y138" s="174">
        <v>125</v>
      </c>
    </row>
    <row r="139" spans="1:25" ht="14.25" customHeight="1">
      <c r="A139" s="173">
        <v>126</v>
      </c>
      <c r="B139" s="170"/>
      <c r="C139" s="179"/>
      <c r="D139" s="151" t="s">
        <v>431</v>
      </c>
      <c r="E139" s="144"/>
      <c r="F139" s="145">
        <v>1177</v>
      </c>
      <c r="G139" s="146">
        <v>418</v>
      </c>
      <c r="H139" s="146">
        <v>16</v>
      </c>
      <c r="I139" s="146">
        <v>4</v>
      </c>
      <c r="J139" s="146">
        <v>62</v>
      </c>
      <c r="K139" s="146">
        <v>23</v>
      </c>
      <c r="L139" s="146">
        <v>1058</v>
      </c>
      <c r="M139" s="146">
        <v>367</v>
      </c>
      <c r="N139" s="146">
        <v>4</v>
      </c>
      <c r="O139" s="146">
        <v>1</v>
      </c>
      <c r="P139" s="146">
        <v>47</v>
      </c>
      <c r="Q139" s="146">
        <v>18</v>
      </c>
      <c r="R139" s="146">
        <v>119</v>
      </c>
      <c r="S139" s="146">
        <v>51</v>
      </c>
      <c r="T139" s="146">
        <v>12</v>
      </c>
      <c r="U139" s="146">
        <v>3</v>
      </c>
      <c r="V139" s="146">
        <v>15</v>
      </c>
      <c r="W139" s="146">
        <v>5</v>
      </c>
      <c r="Y139" s="174">
        <v>126</v>
      </c>
    </row>
    <row r="140" spans="1:25" ht="14.25" customHeight="1">
      <c r="A140" s="173">
        <v>127</v>
      </c>
      <c r="B140" s="170"/>
      <c r="C140" s="179"/>
      <c r="D140" s="151" t="s">
        <v>432</v>
      </c>
      <c r="E140" s="144"/>
      <c r="F140" s="145">
        <v>51</v>
      </c>
      <c r="G140" s="146">
        <v>17</v>
      </c>
      <c r="H140" s="146">
        <v>1</v>
      </c>
      <c r="I140" s="146" t="s">
        <v>618</v>
      </c>
      <c r="J140" s="146">
        <v>8</v>
      </c>
      <c r="K140" s="146">
        <v>4</v>
      </c>
      <c r="L140" s="146">
        <v>43</v>
      </c>
      <c r="M140" s="146">
        <v>13</v>
      </c>
      <c r="N140" s="146" t="s">
        <v>618</v>
      </c>
      <c r="O140" s="146" t="s">
        <v>618</v>
      </c>
      <c r="P140" s="146">
        <v>6</v>
      </c>
      <c r="Q140" s="146">
        <v>3</v>
      </c>
      <c r="R140" s="146">
        <v>8</v>
      </c>
      <c r="S140" s="146">
        <v>4</v>
      </c>
      <c r="T140" s="146">
        <v>1</v>
      </c>
      <c r="U140" s="146" t="s">
        <v>618</v>
      </c>
      <c r="V140" s="146">
        <v>2</v>
      </c>
      <c r="W140" s="146">
        <v>1</v>
      </c>
      <c r="Y140" s="174">
        <v>127</v>
      </c>
    </row>
    <row r="141" spans="1:25" ht="14.25" customHeight="1">
      <c r="A141" s="173">
        <v>128</v>
      </c>
      <c r="B141" s="170"/>
      <c r="C141" s="179"/>
      <c r="D141" s="151" t="s">
        <v>433</v>
      </c>
      <c r="E141" s="144"/>
      <c r="F141" s="145">
        <v>1</v>
      </c>
      <c r="G141" s="146" t="s">
        <v>618</v>
      </c>
      <c r="H141" s="146" t="s">
        <v>618</v>
      </c>
      <c r="I141" s="146" t="s">
        <v>618</v>
      </c>
      <c r="J141" s="146" t="s">
        <v>618</v>
      </c>
      <c r="K141" s="146" t="s">
        <v>618</v>
      </c>
      <c r="L141" s="146">
        <v>1</v>
      </c>
      <c r="M141" s="146" t="s">
        <v>618</v>
      </c>
      <c r="N141" s="146" t="s">
        <v>618</v>
      </c>
      <c r="O141" s="146" t="s">
        <v>618</v>
      </c>
      <c r="P141" s="146" t="s">
        <v>618</v>
      </c>
      <c r="Q141" s="146" t="s">
        <v>618</v>
      </c>
      <c r="R141" s="146" t="s">
        <v>618</v>
      </c>
      <c r="S141" s="146" t="s">
        <v>618</v>
      </c>
      <c r="T141" s="146" t="s">
        <v>618</v>
      </c>
      <c r="U141" s="146" t="s">
        <v>618</v>
      </c>
      <c r="V141" s="146" t="s">
        <v>618</v>
      </c>
      <c r="W141" s="146" t="s">
        <v>618</v>
      </c>
      <c r="Y141" s="174">
        <v>128</v>
      </c>
    </row>
    <row r="142" spans="1:25" ht="14.25" customHeight="1">
      <c r="A142" s="173">
        <v>129</v>
      </c>
      <c r="B142" s="170"/>
      <c r="C142" s="179"/>
      <c r="D142" s="151" t="s">
        <v>434</v>
      </c>
      <c r="E142" s="144"/>
      <c r="F142" s="145">
        <v>4622</v>
      </c>
      <c r="G142" s="146">
        <v>2363</v>
      </c>
      <c r="H142" s="146">
        <v>73</v>
      </c>
      <c r="I142" s="146">
        <v>31</v>
      </c>
      <c r="J142" s="146">
        <v>394</v>
      </c>
      <c r="K142" s="146">
        <v>175</v>
      </c>
      <c r="L142" s="146">
        <v>4455</v>
      </c>
      <c r="M142" s="146">
        <v>2267</v>
      </c>
      <c r="N142" s="146">
        <v>61</v>
      </c>
      <c r="O142" s="146">
        <v>22</v>
      </c>
      <c r="P142" s="146">
        <v>372</v>
      </c>
      <c r="Q142" s="146">
        <v>159</v>
      </c>
      <c r="R142" s="146">
        <v>167</v>
      </c>
      <c r="S142" s="146">
        <v>96</v>
      </c>
      <c r="T142" s="146">
        <v>12</v>
      </c>
      <c r="U142" s="146">
        <v>9</v>
      </c>
      <c r="V142" s="146">
        <v>22</v>
      </c>
      <c r="W142" s="146">
        <v>16</v>
      </c>
      <c r="Y142" s="174">
        <v>129</v>
      </c>
    </row>
    <row r="143" spans="1:25" ht="14.25" customHeight="1">
      <c r="A143" s="173">
        <v>130</v>
      </c>
      <c r="B143" s="170"/>
      <c r="C143" s="179"/>
      <c r="D143" s="151" t="s">
        <v>435</v>
      </c>
      <c r="E143" s="144"/>
      <c r="F143" s="145">
        <v>52</v>
      </c>
      <c r="G143" s="146">
        <v>20</v>
      </c>
      <c r="H143" s="146" t="s">
        <v>618</v>
      </c>
      <c r="I143" s="146" t="s">
        <v>618</v>
      </c>
      <c r="J143" s="146">
        <v>5</v>
      </c>
      <c r="K143" s="146">
        <v>2</v>
      </c>
      <c r="L143" s="146">
        <v>47</v>
      </c>
      <c r="M143" s="146">
        <v>17</v>
      </c>
      <c r="N143" s="146" t="s">
        <v>618</v>
      </c>
      <c r="O143" s="146" t="s">
        <v>618</v>
      </c>
      <c r="P143" s="146">
        <v>2</v>
      </c>
      <c r="Q143" s="146" t="s">
        <v>618</v>
      </c>
      <c r="R143" s="146">
        <v>5</v>
      </c>
      <c r="S143" s="146">
        <v>3</v>
      </c>
      <c r="T143" s="146" t="s">
        <v>618</v>
      </c>
      <c r="U143" s="146" t="s">
        <v>618</v>
      </c>
      <c r="V143" s="146">
        <v>3</v>
      </c>
      <c r="W143" s="146">
        <v>2</v>
      </c>
      <c r="Y143" s="174">
        <v>130</v>
      </c>
    </row>
    <row r="144" spans="1:25" ht="14.25" customHeight="1">
      <c r="A144" s="173">
        <v>131</v>
      </c>
      <c r="B144" s="170"/>
      <c r="C144" s="179"/>
      <c r="D144" s="151" t="s">
        <v>436</v>
      </c>
      <c r="E144" s="144"/>
      <c r="F144" s="145">
        <v>114</v>
      </c>
      <c r="G144" s="146">
        <v>78</v>
      </c>
      <c r="H144" s="146" t="s">
        <v>618</v>
      </c>
      <c r="I144" s="146" t="s">
        <v>618</v>
      </c>
      <c r="J144" s="146">
        <v>13</v>
      </c>
      <c r="K144" s="146">
        <v>8</v>
      </c>
      <c r="L144" s="146">
        <v>107</v>
      </c>
      <c r="M144" s="146">
        <v>71</v>
      </c>
      <c r="N144" s="146" t="s">
        <v>618</v>
      </c>
      <c r="O144" s="146" t="s">
        <v>618</v>
      </c>
      <c r="P144" s="146">
        <v>12</v>
      </c>
      <c r="Q144" s="146">
        <v>7</v>
      </c>
      <c r="R144" s="146">
        <v>7</v>
      </c>
      <c r="S144" s="146">
        <v>7</v>
      </c>
      <c r="T144" s="146" t="s">
        <v>618</v>
      </c>
      <c r="U144" s="146" t="s">
        <v>618</v>
      </c>
      <c r="V144" s="146">
        <v>1</v>
      </c>
      <c r="W144" s="146">
        <v>1</v>
      </c>
      <c r="Y144" s="174">
        <v>131</v>
      </c>
    </row>
    <row r="145" spans="1:25" ht="14.25" customHeight="1">
      <c r="A145" s="173">
        <v>132</v>
      </c>
      <c r="B145" s="170"/>
      <c r="C145" s="179"/>
      <c r="D145" s="151" t="s">
        <v>437</v>
      </c>
      <c r="E145" s="144"/>
      <c r="F145" s="145">
        <v>400</v>
      </c>
      <c r="G145" s="146">
        <v>346</v>
      </c>
      <c r="H145" s="146" t="s">
        <v>618</v>
      </c>
      <c r="I145" s="146" t="s">
        <v>618</v>
      </c>
      <c r="J145" s="146">
        <v>12</v>
      </c>
      <c r="K145" s="146">
        <v>10</v>
      </c>
      <c r="L145" s="146">
        <v>391</v>
      </c>
      <c r="M145" s="146">
        <v>337</v>
      </c>
      <c r="N145" s="146" t="s">
        <v>618</v>
      </c>
      <c r="O145" s="146" t="s">
        <v>618</v>
      </c>
      <c r="P145" s="146">
        <v>12</v>
      </c>
      <c r="Q145" s="146">
        <v>10</v>
      </c>
      <c r="R145" s="146">
        <v>9</v>
      </c>
      <c r="S145" s="146">
        <v>9</v>
      </c>
      <c r="T145" s="146" t="s">
        <v>618</v>
      </c>
      <c r="U145" s="146" t="s">
        <v>618</v>
      </c>
      <c r="V145" s="146" t="s">
        <v>618</v>
      </c>
      <c r="W145" s="146" t="s">
        <v>618</v>
      </c>
      <c r="Y145" s="174">
        <v>132</v>
      </c>
    </row>
    <row r="146" spans="1:25" ht="14.25" customHeight="1">
      <c r="A146" s="173">
        <v>133</v>
      </c>
      <c r="B146" s="170"/>
      <c r="C146" s="179"/>
      <c r="D146" s="151" t="s">
        <v>438</v>
      </c>
      <c r="E146" s="144"/>
      <c r="F146" s="145">
        <v>4930</v>
      </c>
      <c r="G146" s="146">
        <v>3499</v>
      </c>
      <c r="H146" s="146">
        <v>93</v>
      </c>
      <c r="I146" s="146">
        <v>72</v>
      </c>
      <c r="J146" s="146">
        <v>221</v>
      </c>
      <c r="K146" s="146">
        <v>149</v>
      </c>
      <c r="L146" s="146">
        <v>4644</v>
      </c>
      <c r="M146" s="146">
        <v>3302</v>
      </c>
      <c r="N146" s="146">
        <v>76</v>
      </c>
      <c r="O146" s="146">
        <v>59</v>
      </c>
      <c r="P146" s="146">
        <v>199</v>
      </c>
      <c r="Q146" s="146">
        <v>133</v>
      </c>
      <c r="R146" s="146">
        <v>286</v>
      </c>
      <c r="S146" s="146">
        <v>197</v>
      </c>
      <c r="T146" s="146">
        <v>17</v>
      </c>
      <c r="U146" s="146">
        <v>13</v>
      </c>
      <c r="V146" s="146">
        <v>22</v>
      </c>
      <c r="W146" s="146">
        <v>16</v>
      </c>
      <c r="Y146" s="174">
        <v>133</v>
      </c>
    </row>
    <row r="147" spans="1:25" ht="14.25" customHeight="1">
      <c r="A147" s="173">
        <v>134</v>
      </c>
      <c r="B147" s="170"/>
      <c r="C147" s="179"/>
      <c r="D147" s="151" t="s">
        <v>439</v>
      </c>
      <c r="E147" s="144"/>
      <c r="F147" s="145">
        <v>323</v>
      </c>
      <c r="G147" s="146">
        <v>236</v>
      </c>
      <c r="H147" s="146">
        <v>15</v>
      </c>
      <c r="I147" s="146">
        <v>11</v>
      </c>
      <c r="J147" s="146">
        <v>1</v>
      </c>
      <c r="K147" s="146" t="s">
        <v>618</v>
      </c>
      <c r="L147" s="146">
        <v>294</v>
      </c>
      <c r="M147" s="146">
        <v>214</v>
      </c>
      <c r="N147" s="146">
        <v>14</v>
      </c>
      <c r="O147" s="146">
        <v>10</v>
      </c>
      <c r="P147" s="146">
        <v>1</v>
      </c>
      <c r="Q147" s="146" t="s">
        <v>618</v>
      </c>
      <c r="R147" s="146">
        <v>29</v>
      </c>
      <c r="S147" s="146">
        <v>22</v>
      </c>
      <c r="T147" s="146">
        <v>1</v>
      </c>
      <c r="U147" s="146">
        <v>1</v>
      </c>
      <c r="V147" s="146" t="s">
        <v>618</v>
      </c>
      <c r="W147" s="146" t="s">
        <v>618</v>
      </c>
      <c r="Y147" s="174">
        <v>134</v>
      </c>
    </row>
    <row r="148" spans="1:25" ht="14.25" customHeight="1">
      <c r="A148" s="173">
        <v>135</v>
      </c>
      <c r="B148" s="170"/>
      <c r="C148" s="179"/>
      <c r="D148" s="151" t="s">
        <v>440</v>
      </c>
      <c r="E148" s="144"/>
      <c r="F148" s="145">
        <v>1386</v>
      </c>
      <c r="G148" s="146">
        <v>1132</v>
      </c>
      <c r="H148" s="146">
        <v>49</v>
      </c>
      <c r="I148" s="146">
        <v>40</v>
      </c>
      <c r="J148" s="146">
        <v>61</v>
      </c>
      <c r="K148" s="146">
        <v>51</v>
      </c>
      <c r="L148" s="146">
        <v>1320</v>
      </c>
      <c r="M148" s="146">
        <v>1074</v>
      </c>
      <c r="N148" s="146">
        <v>49</v>
      </c>
      <c r="O148" s="146">
        <v>40</v>
      </c>
      <c r="P148" s="146">
        <v>61</v>
      </c>
      <c r="Q148" s="146">
        <v>51</v>
      </c>
      <c r="R148" s="146">
        <v>66</v>
      </c>
      <c r="S148" s="146">
        <v>58</v>
      </c>
      <c r="T148" s="146" t="s">
        <v>618</v>
      </c>
      <c r="U148" s="146" t="s">
        <v>618</v>
      </c>
      <c r="V148" s="146" t="s">
        <v>618</v>
      </c>
      <c r="W148" s="146" t="s">
        <v>618</v>
      </c>
      <c r="Y148" s="174">
        <v>135</v>
      </c>
    </row>
    <row r="149" spans="1:25" ht="14.25" customHeight="1">
      <c r="A149" s="173">
        <v>136</v>
      </c>
      <c r="B149" s="170"/>
      <c r="C149" s="179"/>
      <c r="D149" s="151" t="s">
        <v>441</v>
      </c>
      <c r="E149" s="144"/>
      <c r="F149" s="145">
        <v>13841</v>
      </c>
      <c r="G149" s="146">
        <v>8401</v>
      </c>
      <c r="H149" s="146">
        <v>339</v>
      </c>
      <c r="I149" s="146">
        <v>212</v>
      </c>
      <c r="J149" s="146">
        <v>736</v>
      </c>
      <c r="K149" s="146">
        <v>484</v>
      </c>
      <c r="L149" s="146">
        <v>11760</v>
      </c>
      <c r="M149" s="146">
        <v>7185</v>
      </c>
      <c r="N149" s="146">
        <v>226</v>
      </c>
      <c r="O149" s="146">
        <v>149</v>
      </c>
      <c r="P149" s="146">
        <v>588</v>
      </c>
      <c r="Q149" s="146">
        <v>399</v>
      </c>
      <c r="R149" s="146">
        <v>2081</v>
      </c>
      <c r="S149" s="146">
        <v>1216</v>
      </c>
      <c r="T149" s="146">
        <v>113</v>
      </c>
      <c r="U149" s="146">
        <v>63</v>
      </c>
      <c r="V149" s="146">
        <v>148</v>
      </c>
      <c r="W149" s="146">
        <v>85</v>
      </c>
      <c r="Y149" s="174">
        <v>136</v>
      </c>
    </row>
    <row r="150" spans="1:25" ht="14.25" customHeight="1">
      <c r="A150" s="173">
        <v>137</v>
      </c>
      <c r="B150" s="170"/>
      <c r="C150" s="179"/>
      <c r="D150" s="151" t="s">
        <v>316</v>
      </c>
      <c r="E150" s="144"/>
      <c r="F150" s="145">
        <v>2507</v>
      </c>
      <c r="G150" s="146">
        <v>1639</v>
      </c>
      <c r="H150" s="146">
        <v>139</v>
      </c>
      <c r="I150" s="146">
        <v>91</v>
      </c>
      <c r="J150" s="146">
        <v>263</v>
      </c>
      <c r="K150" s="146">
        <v>168</v>
      </c>
      <c r="L150" s="146">
        <v>2174</v>
      </c>
      <c r="M150" s="146">
        <v>1423</v>
      </c>
      <c r="N150" s="146">
        <v>113</v>
      </c>
      <c r="O150" s="146">
        <v>73</v>
      </c>
      <c r="P150" s="146">
        <v>223</v>
      </c>
      <c r="Q150" s="146">
        <v>140</v>
      </c>
      <c r="R150" s="146">
        <v>333</v>
      </c>
      <c r="S150" s="146">
        <v>216</v>
      </c>
      <c r="T150" s="146">
        <v>26</v>
      </c>
      <c r="U150" s="146">
        <v>18</v>
      </c>
      <c r="V150" s="146">
        <v>40</v>
      </c>
      <c r="W150" s="146">
        <v>28</v>
      </c>
      <c r="Y150" s="174">
        <v>137</v>
      </c>
    </row>
    <row r="151" spans="1:25" ht="14.25" customHeight="1">
      <c r="A151" s="173">
        <v>138</v>
      </c>
      <c r="B151" s="170"/>
      <c r="C151" s="179"/>
      <c r="D151" s="151" t="s">
        <v>442</v>
      </c>
      <c r="E151" s="144"/>
      <c r="F151" s="145">
        <v>1597</v>
      </c>
      <c r="G151" s="146">
        <v>1370</v>
      </c>
      <c r="H151" s="146">
        <v>5</v>
      </c>
      <c r="I151" s="146">
        <v>4</v>
      </c>
      <c r="J151" s="146">
        <v>49</v>
      </c>
      <c r="K151" s="146">
        <v>44</v>
      </c>
      <c r="L151" s="146">
        <v>1484</v>
      </c>
      <c r="M151" s="146">
        <v>1281</v>
      </c>
      <c r="N151" s="146">
        <v>3</v>
      </c>
      <c r="O151" s="146">
        <v>3</v>
      </c>
      <c r="P151" s="146">
        <v>44</v>
      </c>
      <c r="Q151" s="146">
        <v>41</v>
      </c>
      <c r="R151" s="146">
        <v>113</v>
      </c>
      <c r="S151" s="146">
        <v>89</v>
      </c>
      <c r="T151" s="146">
        <v>2</v>
      </c>
      <c r="U151" s="146">
        <v>1</v>
      </c>
      <c r="V151" s="146">
        <v>5</v>
      </c>
      <c r="W151" s="146">
        <v>3</v>
      </c>
      <c r="Y151" s="174">
        <v>138</v>
      </c>
    </row>
    <row r="152" spans="1:25" ht="14.25" customHeight="1">
      <c r="A152" s="173">
        <v>139</v>
      </c>
      <c r="B152" s="170"/>
      <c r="C152" s="179"/>
      <c r="D152" s="151" t="s">
        <v>443</v>
      </c>
      <c r="E152" s="144"/>
      <c r="F152" s="145">
        <v>981</v>
      </c>
      <c r="G152" s="146">
        <v>617</v>
      </c>
      <c r="H152" s="146">
        <v>22</v>
      </c>
      <c r="I152" s="146">
        <v>15</v>
      </c>
      <c r="J152" s="146">
        <v>49</v>
      </c>
      <c r="K152" s="146">
        <v>33</v>
      </c>
      <c r="L152" s="146">
        <v>849</v>
      </c>
      <c r="M152" s="146">
        <v>528</v>
      </c>
      <c r="N152" s="146">
        <v>1</v>
      </c>
      <c r="O152" s="146">
        <v>1</v>
      </c>
      <c r="P152" s="146">
        <v>35</v>
      </c>
      <c r="Q152" s="146">
        <v>21</v>
      </c>
      <c r="R152" s="146">
        <v>132</v>
      </c>
      <c r="S152" s="146">
        <v>89</v>
      </c>
      <c r="T152" s="146">
        <v>21</v>
      </c>
      <c r="U152" s="146">
        <v>14</v>
      </c>
      <c r="V152" s="146">
        <v>14</v>
      </c>
      <c r="W152" s="146">
        <v>12</v>
      </c>
      <c r="Y152" s="174">
        <v>139</v>
      </c>
    </row>
    <row r="153" spans="1:25" ht="14.25" customHeight="1">
      <c r="A153" s="173">
        <v>140</v>
      </c>
      <c r="B153" s="170"/>
      <c r="C153" s="179"/>
      <c r="D153" s="151" t="s">
        <v>444</v>
      </c>
      <c r="E153" s="144"/>
      <c r="F153" s="145">
        <v>222</v>
      </c>
      <c r="G153" s="146">
        <v>130</v>
      </c>
      <c r="H153" s="146" t="s">
        <v>618</v>
      </c>
      <c r="I153" s="146" t="s">
        <v>618</v>
      </c>
      <c r="J153" s="146" t="s">
        <v>618</v>
      </c>
      <c r="K153" s="146" t="s">
        <v>618</v>
      </c>
      <c r="L153" s="146">
        <v>63</v>
      </c>
      <c r="M153" s="146">
        <v>42</v>
      </c>
      <c r="N153" s="146" t="s">
        <v>618</v>
      </c>
      <c r="O153" s="146" t="s">
        <v>618</v>
      </c>
      <c r="P153" s="146" t="s">
        <v>618</v>
      </c>
      <c r="Q153" s="146" t="s">
        <v>618</v>
      </c>
      <c r="R153" s="146">
        <v>159</v>
      </c>
      <c r="S153" s="146">
        <v>88</v>
      </c>
      <c r="T153" s="146" t="s">
        <v>618</v>
      </c>
      <c r="U153" s="146" t="s">
        <v>618</v>
      </c>
      <c r="V153" s="146" t="s">
        <v>618</v>
      </c>
      <c r="W153" s="146" t="s">
        <v>618</v>
      </c>
      <c r="Y153" s="174">
        <v>140</v>
      </c>
    </row>
    <row r="154" spans="1:25" ht="14.25" customHeight="1">
      <c r="A154" s="173">
        <v>141</v>
      </c>
      <c r="B154" s="170"/>
      <c r="C154" s="179"/>
      <c r="D154" s="151" t="s">
        <v>445</v>
      </c>
      <c r="E154" s="144"/>
      <c r="F154" s="145">
        <v>608</v>
      </c>
      <c r="G154" s="146">
        <v>273</v>
      </c>
      <c r="H154" s="146">
        <v>70</v>
      </c>
      <c r="I154" s="146">
        <v>26</v>
      </c>
      <c r="J154" s="146">
        <v>86</v>
      </c>
      <c r="K154" s="146">
        <v>32</v>
      </c>
      <c r="L154" s="146">
        <v>402</v>
      </c>
      <c r="M154" s="146">
        <v>182</v>
      </c>
      <c r="N154" s="146" t="s">
        <v>618</v>
      </c>
      <c r="O154" s="146" t="s">
        <v>618</v>
      </c>
      <c r="P154" s="146">
        <v>16</v>
      </c>
      <c r="Q154" s="146">
        <v>6</v>
      </c>
      <c r="R154" s="146">
        <v>206</v>
      </c>
      <c r="S154" s="146">
        <v>91</v>
      </c>
      <c r="T154" s="146">
        <v>70</v>
      </c>
      <c r="U154" s="146">
        <v>26</v>
      </c>
      <c r="V154" s="146">
        <v>70</v>
      </c>
      <c r="W154" s="146">
        <v>26</v>
      </c>
      <c r="Y154" s="174">
        <v>141</v>
      </c>
    </row>
    <row r="155" spans="1:25" ht="14.25" customHeight="1">
      <c r="A155" s="173">
        <v>142</v>
      </c>
      <c r="B155" s="170"/>
      <c r="C155" s="179"/>
      <c r="D155" s="151" t="s">
        <v>446</v>
      </c>
      <c r="E155" s="144"/>
      <c r="F155" s="145">
        <v>1940</v>
      </c>
      <c r="G155" s="146">
        <v>721</v>
      </c>
      <c r="H155" s="146">
        <v>11</v>
      </c>
      <c r="I155" s="146">
        <v>9</v>
      </c>
      <c r="J155" s="146">
        <v>81</v>
      </c>
      <c r="K155" s="146">
        <v>40</v>
      </c>
      <c r="L155" s="146">
        <v>1857</v>
      </c>
      <c r="M155" s="146">
        <v>690</v>
      </c>
      <c r="N155" s="146" t="s">
        <v>618</v>
      </c>
      <c r="O155" s="146" t="s">
        <v>618</v>
      </c>
      <c r="P155" s="146">
        <v>69</v>
      </c>
      <c r="Q155" s="146">
        <v>31</v>
      </c>
      <c r="R155" s="146">
        <v>83</v>
      </c>
      <c r="S155" s="146">
        <v>31</v>
      </c>
      <c r="T155" s="146">
        <v>11</v>
      </c>
      <c r="U155" s="146">
        <v>9</v>
      </c>
      <c r="V155" s="146">
        <v>12</v>
      </c>
      <c r="W155" s="146">
        <v>9</v>
      </c>
      <c r="Y155" s="174">
        <v>142</v>
      </c>
    </row>
    <row r="156" spans="1:25" ht="14.25" customHeight="1">
      <c r="A156" s="173">
        <v>143</v>
      </c>
      <c r="B156" s="170"/>
      <c r="C156" s="179"/>
      <c r="D156" s="151" t="s">
        <v>447</v>
      </c>
      <c r="E156" s="144"/>
      <c r="F156" s="145">
        <v>718</v>
      </c>
      <c r="G156" s="146">
        <v>116</v>
      </c>
      <c r="H156" s="146">
        <v>10</v>
      </c>
      <c r="I156" s="146">
        <v>5</v>
      </c>
      <c r="J156" s="146">
        <v>16</v>
      </c>
      <c r="K156" s="146">
        <v>6</v>
      </c>
      <c r="L156" s="146">
        <v>644</v>
      </c>
      <c r="M156" s="146">
        <v>90</v>
      </c>
      <c r="N156" s="146" t="s">
        <v>618</v>
      </c>
      <c r="O156" s="146" t="s">
        <v>618</v>
      </c>
      <c r="P156" s="146">
        <v>4</v>
      </c>
      <c r="Q156" s="146" t="s">
        <v>618</v>
      </c>
      <c r="R156" s="146">
        <v>74</v>
      </c>
      <c r="S156" s="146">
        <v>26</v>
      </c>
      <c r="T156" s="146">
        <v>10</v>
      </c>
      <c r="U156" s="146">
        <v>5</v>
      </c>
      <c r="V156" s="146">
        <v>12</v>
      </c>
      <c r="W156" s="146">
        <v>6</v>
      </c>
      <c r="Y156" s="174">
        <v>143</v>
      </c>
    </row>
    <row r="157" spans="1:25" ht="14.25" customHeight="1">
      <c r="A157" s="173">
        <v>144</v>
      </c>
      <c r="B157" s="170"/>
      <c r="C157" s="179"/>
      <c r="D157" s="151" t="s">
        <v>448</v>
      </c>
      <c r="E157" s="144"/>
      <c r="F157" s="145">
        <v>323</v>
      </c>
      <c r="G157" s="146">
        <v>130</v>
      </c>
      <c r="H157" s="146">
        <v>13</v>
      </c>
      <c r="I157" s="146">
        <v>6</v>
      </c>
      <c r="J157" s="146">
        <v>13</v>
      </c>
      <c r="K157" s="146">
        <v>6</v>
      </c>
      <c r="L157" s="146">
        <v>264</v>
      </c>
      <c r="M157" s="146">
        <v>106</v>
      </c>
      <c r="N157" s="146">
        <v>1</v>
      </c>
      <c r="O157" s="146" t="s">
        <v>618</v>
      </c>
      <c r="P157" s="146">
        <v>4</v>
      </c>
      <c r="Q157" s="146">
        <v>2</v>
      </c>
      <c r="R157" s="146">
        <v>59</v>
      </c>
      <c r="S157" s="146">
        <v>24</v>
      </c>
      <c r="T157" s="146">
        <v>12</v>
      </c>
      <c r="U157" s="146">
        <v>6</v>
      </c>
      <c r="V157" s="146">
        <v>9</v>
      </c>
      <c r="W157" s="146">
        <v>4</v>
      </c>
      <c r="Y157" s="174">
        <v>144</v>
      </c>
    </row>
    <row r="158" spans="1:25" ht="14.25" customHeight="1">
      <c r="A158" s="173">
        <v>145</v>
      </c>
      <c r="B158" s="170"/>
      <c r="C158" s="179"/>
      <c r="D158" s="151" t="s">
        <v>449</v>
      </c>
      <c r="E158" s="144"/>
      <c r="F158" s="145">
        <v>933</v>
      </c>
      <c r="G158" s="146">
        <v>590</v>
      </c>
      <c r="H158" s="146">
        <v>3</v>
      </c>
      <c r="I158" s="146">
        <v>1</v>
      </c>
      <c r="J158" s="146">
        <v>1</v>
      </c>
      <c r="K158" s="146">
        <v>1</v>
      </c>
      <c r="L158" s="146">
        <v>865</v>
      </c>
      <c r="M158" s="146">
        <v>546</v>
      </c>
      <c r="N158" s="146">
        <v>1</v>
      </c>
      <c r="O158" s="146" t="s">
        <v>618</v>
      </c>
      <c r="P158" s="146">
        <v>1</v>
      </c>
      <c r="Q158" s="146">
        <v>1</v>
      </c>
      <c r="R158" s="146">
        <v>68</v>
      </c>
      <c r="S158" s="146">
        <v>44</v>
      </c>
      <c r="T158" s="146">
        <v>2</v>
      </c>
      <c r="U158" s="146">
        <v>1</v>
      </c>
      <c r="V158" s="146" t="s">
        <v>618</v>
      </c>
      <c r="W158" s="146" t="s">
        <v>618</v>
      </c>
      <c r="Y158" s="174">
        <v>145</v>
      </c>
    </row>
    <row r="159" spans="1:25" ht="14.25" customHeight="1">
      <c r="A159" s="173">
        <v>146</v>
      </c>
      <c r="B159" s="170"/>
      <c r="C159" s="179"/>
      <c r="D159" s="151" t="s">
        <v>450</v>
      </c>
      <c r="E159" s="144"/>
      <c r="F159" s="145">
        <v>1</v>
      </c>
      <c r="G159" s="146">
        <v>1</v>
      </c>
      <c r="H159" s="146" t="s">
        <v>618</v>
      </c>
      <c r="I159" s="146" t="s">
        <v>618</v>
      </c>
      <c r="J159" s="146" t="s">
        <v>618</v>
      </c>
      <c r="K159" s="146" t="s">
        <v>618</v>
      </c>
      <c r="L159" s="146">
        <v>1</v>
      </c>
      <c r="M159" s="146">
        <v>1</v>
      </c>
      <c r="N159" s="146" t="s">
        <v>618</v>
      </c>
      <c r="O159" s="146" t="s">
        <v>618</v>
      </c>
      <c r="P159" s="146" t="s">
        <v>618</v>
      </c>
      <c r="Q159" s="146" t="s">
        <v>618</v>
      </c>
      <c r="R159" s="146" t="s">
        <v>618</v>
      </c>
      <c r="S159" s="146" t="s">
        <v>618</v>
      </c>
      <c r="T159" s="146" t="s">
        <v>618</v>
      </c>
      <c r="U159" s="146" t="s">
        <v>618</v>
      </c>
      <c r="V159" s="146" t="s">
        <v>618</v>
      </c>
      <c r="W159" s="146" t="s">
        <v>618</v>
      </c>
      <c r="Y159" s="174">
        <v>146</v>
      </c>
    </row>
    <row r="160" spans="1:25" ht="14.25" customHeight="1">
      <c r="A160" s="173">
        <v>147</v>
      </c>
      <c r="B160" s="170"/>
      <c r="C160" s="179"/>
      <c r="D160" s="151" t="s">
        <v>451</v>
      </c>
      <c r="E160" s="144"/>
      <c r="F160" s="145">
        <v>904</v>
      </c>
      <c r="G160" s="146">
        <v>258</v>
      </c>
      <c r="H160" s="146">
        <v>3</v>
      </c>
      <c r="I160" s="146">
        <v>2</v>
      </c>
      <c r="J160" s="146">
        <v>8</v>
      </c>
      <c r="K160" s="146">
        <v>4</v>
      </c>
      <c r="L160" s="146">
        <v>879</v>
      </c>
      <c r="M160" s="146">
        <v>247</v>
      </c>
      <c r="N160" s="146" t="s">
        <v>618</v>
      </c>
      <c r="O160" s="146" t="s">
        <v>618</v>
      </c>
      <c r="P160" s="146">
        <v>4</v>
      </c>
      <c r="Q160" s="146">
        <v>2</v>
      </c>
      <c r="R160" s="146">
        <v>25</v>
      </c>
      <c r="S160" s="146">
        <v>11</v>
      </c>
      <c r="T160" s="146">
        <v>3</v>
      </c>
      <c r="U160" s="146">
        <v>2</v>
      </c>
      <c r="V160" s="146">
        <v>4</v>
      </c>
      <c r="W160" s="146">
        <v>2</v>
      </c>
      <c r="Y160" s="174">
        <v>147</v>
      </c>
    </row>
    <row r="161" spans="1:25" ht="14.25" customHeight="1">
      <c r="A161" s="173">
        <v>148</v>
      </c>
      <c r="B161" s="170"/>
      <c r="C161" s="179"/>
      <c r="D161" s="151" t="s">
        <v>452</v>
      </c>
      <c r="E161" s="144"/>
      <c r="F161" s="145">
        <v>128</v>
      </c>
      <c r="G161" s="146">
        <v>112</v>
      </c>
      <c r="H161" s="146" t="s">
        <v>618</v>
      </c>
      <c r="I161" s="146" t="s">
        <v>618</v>
      </c>
      <c r="J161" s="146" t="s">
        <v>618</v>
      </c>
      <c r="K161" s="146" t="s">
        <v>618</v>
      </c>
      <c r="L161" s="146">
        <v>85</v>
      </c>
      <c r="M161" s="146">
        <v>75</v>
      </c>
      <c r="N161" s="146" t="s">
        <v>618</v>
      </c>
      <c r="O161" s="146" t="s">
        <v>618</v>
      </c>
      <c r="P161" s="146" t="s">
        <v>618</v>
      </c>
      <c r="Q161" s="146" t="s">
        <v>618</v>
      </c>
      <c r="R161" s="146">
        <v>43</v>
      </c>
      <c r="S161" s="146">
        <v>37</v>
      </c>
      <c r="T161" s="146" t="s">
        <v>618</v>
      </c>
      <c r="U161" s="146" t="s">
        <v>618</v>
      </c>
      <c r="V161" s="146" t="s">
        <v>618</v>
      </c>
      <c r="W161" s="146" t="s">
        <v>618</v>
      </c>
      <c r="Y161" s="174">
        <v>148</v>
      </c>
    </row>
    <row r="162" spans="1:25" ht="14.25" customHeight="1">
      <c r="A162" s="173">
        <v>149</v>
      </c>
      <c r="B162" s="170"/>
      <c r="C162" s="179"/>
      <c r="D162" s="151" t="s">
        <v>453</v>
      </c>
      <c r="E162" s="144"/>
      <c r="F162" s="145">
        <v>684</v>
      </c>
      <c r="G162" s="146">
        <v>593</v>
      </c>
      <c r="H162" s="146">
        <v>3</v>
      </c>
      <c r="I162" s="146">
        <v>1</v>
      </c>
      <c r="J162" s="146">
        <v>16</v>
      </c>
      <c r="K162" s="146">
        <v>13</v>
      </c>
      <c r="L162" s="146">
        <v>646</v>
      </c>
      <c r="M162" s="146">
        <v>562</v>
      </c>
      <c r="N162" s="146" t="s">
        <v>618</v>
      </c>
      <c r="O162" s="146" t="s">
        <v>618</v>
      </c>
      <c r="P162" s="146">
        <v>11</v>
      </c>
      <c r="Q162" s="146">
        <v>10</v>
      </c>
      <c r="R162" s="146">
        <v>38</v>
      </c>
      <c r="S162" s="146">
        <v>31</v>
      </c>
      <c r="T162" s="146">
        <v>3</v>
      </c>
      <c r="U162" s="146">
        <v>1</v>
      </c>
      <c r="V162" s="146">
        <v>5</v>
      </c>
      <c r="W162" s="146">
        <v>3</v>
      </c>
      <c r="Y162" s="174">
        <v>149</v>
      </c>
    </row>
    <row r="163" spans="1:25" ht="14.25" customHeight="1">
      <c r="A163" s="173">
        <v>150</v>
      </c>
      <c r="B163" s="170"/>
      <c r="C163" s="179"/>
      <c r="D163" s="151" t="s">
        <v>454</v>
      </c>
      <c r="E163" s="144"/>
      <c r="F163" s="145">
        <v>349</v>
      </c>
      <c r="G163" s="146">
        <v>74</v>
      </c>
      <c r="H163" s="146">
        <v>3</v>
      </c>
      <c r="I163" s="146">
        <v>2</v>
      </c>
      <c r="J163" s="146">
        <v>83</v>
      </c>
      <c r="K163" s="146">
        <v>25</v>
      </c>
      <c r="L163" s="146">
        <v>327</v>
      </c>
      <c r="M163" s="146">
        <v>66</v>
      </c>
      <c r="N163" s="146" t="s">
        <v>618</v>
      </c>
      <c r="O163" s="146" t="s">
        <v>618</v>
      </c>
      <c r="P163" s="146">
        <v>78</v>
      </c>
      <c r="Q163" s="146">
        <v>23</v>
      </c>
      <c r="R163" s="146">
        <v>22</v>
      </c>
      <c r="S163" s="146">
        <v>8</v>
      </c>
      <c r="T163" s="146">
        <v>3</v>
      </c>
      <c r="U163" s="146">
        <v>2</v>
      </c>
      <c r="V163" s="146">
        <v>5</v>
      </c>
      <c r="W163" s="146">
        <v>2</v>
      </c>
      <c r="Y163" s="174">
        <v>150</v>
      </c>
    </row>
    <row r="164" spans="1:25" ht="14.25" customHeight="1">
      <c r="A164" s="173">
        <v>151</v>
      </c>
      <c r="B164" s="170"/>
      <c r="C164" s="179"/>
      <c r="D164" s="151" t="s">
        <v>455</v>
      </c>
      <c r="E164" s="144"/>
      <c r="F164" s="145">
        <v>1643</v>
      </c>
      <c r="G164" s="146">
        <v>497</v>
      </c>
      <c r="H164" s="146">
        <v>120</v>
      </c>
      <c r="I164" s="146">
        <v>41</v>
      </c>
      <c r="J164" s="146">
        <v>253</v>
      </c>
      <c r="K164" s="146">
        <v>73</v>
      </c>
      <c r="L164" s="146">
        <v>1439</v>
      </c>
      <c r="M164" s="146">
        <v>432</v>
      </c>
      <c r="N164" s="146">
        <v>103</v>
      </c>
      <c r="O164" s="146">
        <v>35</v>
      </c>
      <c r="P164" s="146">
        <v>226</v>
      </c>
      <c r="Q164" s="146">
        <v>63</v>
      </c>
      <c r="R164" s="146">
        <v>204</v>
      </c>
      <c r="S164" s="146">
        <v>65</v>
      </c>
      <c r="T164" s="146">
        <v>17</v>
      </c>
      <c r="U164" s="146">
        <v>6</v>
      </c>
      <c r="V164" s="146">
        <v>27</v>
      </c>
      <c r="W164" s="146">
        <v>10</v>
      </c>
      <c r="Y164" s="174">
        <v>151</v>
      </c>
    </row>
    <row r="165" spans="1:25" ht="14.25" customHeight="1">
      <c r="A165" s="173">
        <v>152</v>
      </c>
      <c r="B165" s="170"/>
      <c r="C165" s="179"/>
      <c r="D165" s="151" t="s">
        <v>456</v>
      </c>
      <c r="E165" s="144"/>
      <c r="F165" s="145">
        <v>3741</v>
      </c>
      <c r="G165" s="146">
        <v>351</v>
      </c>
      <c r="H165" s="146">
        <v>32</v>
      </c>
      <c r="I165" s="146">
        <v>7</v>
      </c>
      <c r="J165" s="146">
        <v>167</v>
      </c>
      <c r="K165" s="146">
        <v>17</v>
      </c>
      <c r="L165" s="146">
        <v>3224</v>
      </c>
      <c r="M165" s="146">
        <v>262</v>
      </c>
      <c r="N165" s="146">
        <v>1</v>
      </c>
      <c r="O165" s="146">
        <v>1</v>
      </c>
      <c r="P165" s="146">
        <v>136</v>
      </c>
      <c r="Q165" s="146">
        <v>12</v>
      </c>
      <c r="R165" s="146">
        <v>517</v>
      </c>
      <c r="S165" s="146">
        <v>89</v>
      </c>
      <c r="T165" s="146">
        <v>31</v>
      </c>
      <c r="U165" s="146">
        <v>6</v>
      </c>
      <c r="V165" s="146">
        <v>31</v>
      </c>
      <c r="W165" s="146">
        <v>5</v>
      </c>
      <c r="Y165" s="174">
        <v>152</v>
      </c>
    </row>
    <row r="166" spans="1:25" ht="14.25" customHeight="1">
      <c r="A166" s="173">
        <v>153</v>
      </c>
      <c r="B166" s="170"/>
      <c r="C166" s="179"/>
      <c r="D166" s="151" t="s">
        <v>457</v>
      </c>
      <c r="E166" s="144"/>
      <c r="F166" s="145">
        <v>1537</v>
      </c>
      <c r="G166" s="146">
        <v>854</v>
      </c>
      <c r="H166" s="146">
        <v>54</v>
      </c>
      <c r="I166" s="146">
        <v>41</v>
      </c>
      <c r="J166" s="146">
        <v>117</v>
      </c>
      <c r="K166" s="146">
        <v>80</v>
      </c>
      <c r="L166" s="146">
        <v>1478</v>
      </c>
      <c r="M166" s="146">
        <v>819</v>
      </c>
      <c r="N166" s="146">
        <v>49</v>
      </c>
      <c r="O166" s="146">
        <v>37</v>
      </c>
      <c r="P166" s="146">
        <v>107</v>
      </c>
      <c r="Q166" s="146">
        <v>73</v>
      </c>
      <c r="R166" s="146">
        <v>59</v>
      </c>
      <c r="S166" s="146">
        <v>35</v>
      </c>
      <c r="T166" s="146">
        <v>5</v>
      </c>
      <c r="U166" s="146">
        <v>4</v>
      </c>
      <c r="V166" s="146">
        <v>10</v>
      </c>
      <c r="W166" s="146">
        <v>7</v>
      </c>
      <c r="Y166" s="174">
        <v>153</v>
      </c>
    </row>
    <row r="167" spans="1:25" ht="14.25" customHeight="1">
      <c r="A167" s="173">
        <v>154</v>
      </c>
      <c r="B167" s="170"/>
      <c r="C167" s="179"/>
      <c r="D167" s="151" t="s">
        <v>458</v>
      </c>
      <c r="E167" s="144"/>
      <c r="F167" s="145">
        <v>201</v>
      </c>
      <c r="G167" s="146">
        <v>43</v>
      </c>
      <c r="H167" s="146">
        <v>9</v>
      </c>
      <c r="I167" s="146">
        <v>4</v>
      </c>
      <c r="J167" s="146">
        <v>25</v>
      </c>
      <c r="K167" s="146">
        <v>12</v>
      </c>
      <c r="L167" s="146">
        <v>180</v>
      </c>
      <c r="M167" s="146">
        <v>36</v>
      </c>
      <c r="N167" s="146">
        <v>5</v>
      </c>
      <c r="O167" s="146">
        <v>2</v>
      </c>
      <c r="P167" s="146">
        <v>20</v>
      </c>
      <c r="Q167" s="146">
        <v>9</v>
      </c>
      <c r="R167" s="146">
        <v>21</v>
      </c>
      <c r="S167" s="146">
        <v>7</v>
      </c>
      <c r="T167" s="146">
        <v>4</v>
      </c>
      <c r="U167" s="146">
        <v>2</v>
      </c>
      <c r="V167" s="146">
        <v>5</v>
      </c>
      <c r="W167" s="146">
        <v>3</v>
      </c>
      <c r="Y167" s="174">
        <v>154</v>
      </c>
    </row>
    <row r="168" spans="1:25" ht="14.25" customHeight="1">
      <c r="A168" s="173">
        <v>155</v>
      </c>
      <c r="B168" s="170"/>
      <c r="C168" s="179"/>
      <c r="D168" s="151" t="s">
        <v>459</v>
      </c>
      <c r="E168" s="144"/>
      <c r="F168" s="145">
        <v>75</v>
      </c>
      <c r="G168" s="146">
        <v>51</v>
      </c>
      <c r="H168" s="146" t="s">
        <v>618</v>
      </c>
      <c r="I168" s="146" t="s">
        <v>618</v>
      </c>
      <c r="J168" s="146" t="s">
        <v>618</v>
      </c>
      <c r="K168" s="146" t="s">
        <v>618</v>
      </c>
      <c r="L168" s="146">
        <v>71</v>
      </c>
      <c r="M168" s="146">
        <v>49</v>
      </c>
      <c r="N168" s="146" t="s">
        <v>618</v>
      </c>
      <c r="O168" s="146" t="s">
        <v>618</v>
      </c>
      <c r="P168" s="146" t="s">
        <v>618</v>
      </c>
      <c r="Q168" s="146" t="s">
        <v>618</v>
      </c>
      <c r="R168" s="146">
        <v>4</v>
      </c>
      <c r="S168" s="146">
        <v>2</v>
      </c>
      <c r="T168" s="146" t="s">
        <v>618</v>
      </c>
      <c r="U168" s="146" t="s">
        <v>618</v>
      </c>
      <c r="V168" s="146" t="s">
        <v>618</v>
      </c>
      <c r="W168" s="146" t="s">
        <v>618</v>
      </c>
      <c r="Y168" s="174">
        <v>155</v>
      </c>
    </row>
    <row r="169" spans="1:25" ht="14.25" customHeight="1">
      <c r="A169" s="173">
        <v>156</v>
      </c>
      <c r="B169" s="170"/>
      <c r="C169" s="179"/>
      <c r="D169" s="151" t="s">
        <v>460</v>
      </c>
      <c r="E169" s="144"/>
      <c r="F169" s="145">
        <v>1779</v>
      </c>
      <c r="G169" s="146">
        <v>652</v>
      </c>
      <c r="H169" s="146">
        <v>29</v>
      </c>
      <c r="I169" s="146">
        <v>16</v>
      </c>
      <c r="J169" s="146">
        <v>124</v>
      </c>
      <c r="K169" s="146">
        <v>51</v>
      </c>
      <c r="L169" s="146">
        <v>1451</v>
      </c>
      <c r="M169" s="146">
        <v>496</v>
      </c>
      <c r="N169" s="146">
        <v>2</v>
      </c>
      <c r="O169" s="146">
        <v>1</v>
      </c>
      <c r="P169" s="146">
        <v>84</v>
      </c>
      <c r="Q169" s="146">
        <v>30</v>
      </c>
      <c r="R169" s="146">
        <v>328</v>
      </c>
      <c r="S169" s="146">
        <v>156</v>
      </c>
      <c r="T169" s="146">
        <v>27</v>
      </c>
      <c r="U169" s="146">
        <v>15</v>
      </c>
      <c r="V169" s="146">
        <v>40</v>
      </c>
      <c r="W169" s="146">
        <v>21</v>
      </c>
      <c r="Y169" s="174">
        <v>156</v>
      </c>
    </row>
    <row r="170" spans="1:25" ht="14.25" customHeight="1">
      <c r="A170" s="173">
        <v>157</v>
      </c>
      <c r="B170" s="170"/>
      <c r="C170" s="179"/>
      <c r="D170" s="151" t="s">
        <v>461</v>
      </c>
      <c r="E170" s="144"/>
      <c r="F170" s="145">
        <v>306</v>
      </c>
      <c r="G170" s="146">
        <v>167</v>
      </c>
      <c r="H170" s="146">
        <v>7</v>
      </c>
      <c r="I170" s="146">
        <v>5</v>
      </c>
      <c r="J170" s="146">
        <v>7</v>
      </c>
      <c r="K170" s="146">
        <v>3</v>
      </c>
      <c r="L170" s="146">
        <v>275</v>
      </c>
      <c r="M170" s="146">
        <v>145</v>
      </c>
      <c r="N170" s="146" t="s">
        <v>618</v>
      </c>
      <c r="O170" s="146" t="s">
        <v>618</v>
      </c>
      <c r="P170" s="146">
        <v>5</v>
      </c>
      <c r="Q170" s="146">
        <v>2</v>
      </c>
      <c r="R170" s="146">
        <v>31</v>
      </c>
      <c r="S170" s="146">
        <v>22</v>
      </c>
      <c r="T170" s="146">
        <v>7</v>
      </c>
      <c r="U170" s="146">
        <v>5</v>
      </c>
      <c r="V170" s="146">
        <v>2</v>
      </c>
      <c r="W170" s="146">
        <v>1</v>
      </c>
      <c r="Y170" s="174">
        <v>157</v>
      </c>
    </row>
    <row r="171" spans="1:25" ht="14.25" customHeight="1">
      <c r="A171" s="173">
        <v>158</v>
      </c>
      <c r="B171" s="170"/>
      <c r="C171" s="179"/>
      <c r="D171" s="151" t="s">
        <v>462</v>
      </c>
      <c r="E171" s="144"/>
      <c r="F171" s="145">
        <v>2653</v>
      </c>
      <c r="G171" s="146">
        <v>555</v>
      </c>
      <c r="H171" s="146">
        <v>18</v>
      </c>
      <c r="I171" s="146">
        <v>6</v>
      </c>
      <c r="J171" s="146">
        <v>145</v>
      </c>
      <c r="K171" s="146">
        <v>27</v>
      </c>
      <c r="L171" s="146">
        <v>2477</v>
      </c>
      <c r="M171" s="146">
        <v>502</v>
      </c>
      <c r="N171" s="146">
        <v>3</v>
      </c>
      <c r="O171" s="146">
        <v>1</v>
      </c>
      <c r="P171" s="146">
        <v>121</v>
      </c>
      <c r="Q171" s="146">
        <v>20</v>
      </c>
      <c r="R171" s="146">
        <v>176</v>
      </c>
      <c r="S171" s="146">
        <v>53</v>
      </c>
      <c r="T171" s="146">
        <v>15</v>
      </c>
      <c r="U171" s="146">
        <v>5</v>
      </c>
      <c r="V171" s="146">
        <v>24</v>
      </c>
      <c r="W171" s="146">
        <v>7</v>
      </c>
      <c r="Y171" s="174">
        <v>158</v>
      </c>
    </row>
    <row r="172" spans="1:25" ht="14.25" customHeight="1">
      <c r="A172" s="173">
        <v>159</v>
      </c>
      <c r="B172" s="170"/>
      <c r="C172" s="179"/>
      <c r="D172" s="151" t="s">
        <v>463</v>
      </c>
      <c r="E172" s="144"/>
      <c r="F172" s="145">
        <v>826</v>
      </c>
      <c r="G172" s="146">
        <v>126</v>
      </c>
      <c r="H172" s="146">
        <v>27</v>
      </c>
      <c r="I172" s="146">
        <v>8</v>
      </c>
      <c r="J172" s="146">
        <v>110</v>
      </c>
      <c r="K172" s="146">
        <v>26</v>
      </c>
      <c r="L172" s="146">
        <v>589</v>
      </c>
      <c r="M172" s="146">
        <v>75</v>
      </c>
      <c r="N172" s="146" t="s">
        <v>618</v>
      </c>
      <c r="O172" s="146" t="s">
        <v>618</v>
      </c>
      <c r="P172" s="146">
        <v>61</v>
      </c>
      <c r="Q172" s="146">
        <v>10</v>
      </c>
      <c r="R172" s="146">
        <v>237</v>
      </c>
      <c r="S172" s="146">
        <v>51</v>
      </c>
      <c r="T172" s="146">
        <v>27</v>
      </c>
      <c r="U172" s="146">
        <v>8</v>
      </c>
      <c r="V172" s="146">
        <v>49</v>
      </c>
      <c r="W172" s="146">
        <v>16</v>
      </c>
      <c r="Y172" s="174">
        <v>159</v>
      </c>
    </row>
    <row r="173" spans="1:25" ht="14.25" customHeight="1">
      <c r="A173" s="173">
        <v>160</v>
      </c>
      <c r="B173" s="170"/>
      <c r="C173" s="179"/>
      <c r="D173" s="151" t="s">
        <v>464</v>
      </c>
      <c r="E173" s="144"/>
      <c r="F173" s="145">
        <v>1805</v>
      </c>
      <c r="G173" s="146">
        <v>799</v>
      </c>
      <c r="H173" s="146">
        <v>10</v>
      </c>
      <c r="I173" s="146">
        <v>7</v>
      </c>
      <c r="J173" s="146">
        <v>79</v>
      </c>
      <c r="K173" s="146">
        <v>39</v>
      </c>
      <c r="L173" s="146">
        <v>1604</v>
      </c>
      <c r="M173" s="146">
        <v>706</v>
      </c>
      <c r="N173" s="146">
        <v>1</v>
      </c>
      <c r="O173" s="146">
        <v>1</v>
      </c>
      <c r="P173" s="146">
        <v>58</v>
      </c>
      <c r="Q173" s="146">
        <v>25</v>
      </c>
      <c r="R173" s="146">
        <v>201</v>
      </c>
      <c r="S173" s="146">
        <v>93</v>
      </c>
      <c r="T173" s="146">
        <v>9</v>
      </c>
      <c r="U173" s="146">
        <v>6</v>
      </c>
      <c r="V173" s="146">
        <v>21</v>
      </c>
      <c r="W173" s="146">
        <v>14</v>
      </c>
      <c r="Y173" s="174">
        <v>160</v>
      </c>
    </row>
    <row r="174" spans="1:25" ht="14.25" customHeight="1">
      <c r="A174" s="173">
        <v>161</v>
      </c>
      <c r="B174" s="170"/>
      <c r="C174" s="179"/>
      <c r="D174" s="151" t="s">
        <v>465</v>
      </c>
      <c r="E174" s="144"/>
      <c r="F174" s="145">
        <v>351</v>
      </c>
      <c r="G174" s="146">
        <v>51</v>
      </c>
      <c r="H174" s="146">
        <v>3</v>
      </c>
      <c r="I174" s="146">
        <v>1</v>
      </c>
      <c r="J174" s="146">
        <v>7</v>
      </c>
      <c r="K174" s="146">
        <v>1</v>
      </c>
      <c r="L174" s="146">
        <v>312</v>
      </c>
      <c r="M174" s="146">
        <v>39</v>
      </c>
      <c r="N174" s="146" t="s">
        <v>618</v>
      </c>
      <c r="O174" s="146" t="s">
        <v>618</v>
      </c>
      <c r="P174" s="146">
        <v>4</v>
      </c>
      <c r="Q174" s="146" t="s">
        <v>618</v>
      </c>
      <c r="R174" s="146">
        <v>39</v>
      </c>
      <c r="S174" s="146">
        <v>12</v>
      </c>
      <c r="T174" s="146">
        <v>3</v>
      </c>
      <c r="U174" s="146">
        <v>1</v>
      </c>
      <c r="V174" s="146">
        <v>3</v>
      </c>
      <c r="W174" s="146">
        <v>1</v>
      </c>
      <c r="Y174" s="174">
        <v>161</v>
      </c>
    </row>
    <row r="175" spans="1:25" ht="14.25" customHeight="1">
      <c r="A175" s="173">
        <v>162</v>
      </c>
      <c r="B175" s="170"/>
      <c r="C175" s="179"/>
      <c r="D175" s="151" t="s">
        <v>466</v>
      </c>
      <c r="E175" s="144"/>
      <c r="F175" s="145">
        <v>6</v>
      </c>
      <c r="G175" s="146" t="s">
        <v>618</v>
      </c>
      <c r="H175" s="146" t="s">
        <v>618</v>
      </c>
      <c r="I175" s="146" t="s">
        <v>618</v>
      </c>
      <c r="J175" s="146" t="s">
        <v>618</v>
      </c>
      <c r="K175" s="146" t="s">
        <v>618</v>
      </c>
      <c r="L175" s="146">
        <v>5</v>
      </c>
      <c r="M175" s="146" t="s">
        <v>618</v>
      </c>
      <c r="N175" s="146" t="s">
        <v>618</v>
      </c>
      <c r="O175" s="146" t="s">
        <v>618</v>
      </c>
      <c r="P175" s="146" t="s">
        <v>618</v>
      </c>
      <c r="Q175" s="146" t="s">
        <v>618</v>
      </c>
      <c r="R175" s="146">
        <v>1</v>
      </c>
      <c r="S175" s="146" t="s">
        <v>618</v>
      </c>
      <c r="T175" s="146" t="s">
        <v>618</v>
      </c>
      <c r="U175" s="146" t="s">
        <v>618</v>
      </c>
      <c r="V175" s="146" t="s">
        <v>618</v>
      </c>
      <c r="W175" s="146" t="s">
        <v>618</v>
      </c>
      <c r="Y175" s="174">
        <v>162</v>
      </c>
    </row>
    <row r="176" spans="1:25" ht="14.25" customHeight="1">
      <c r="A176" s="173">
        <v>163</v>
      </c>
      <c r="B176" s="170"/>
      <c r="C176" s="179"/>
      <c r="D176" s="151" t="s">
        <v>467</v>
      </c>
      <c r="E176" s="144"/>
      <c r="F176" s="145">
        <v>422</v>
      </c>
      <c r="G176" s="146">
        <v>58</v>
      </c>
      <c r="H176" s="146">
        <v>2</v>
      </c>
      <c r="I176" s="146" t="s">
        <v>618</v>
      </c>
      <c r="J176" s="146">
        <v>10</v>
      </c>
      <c r="K176" s="146">
        <v>3</v>
      </c>
      <c r="L176" s="146">
        <v>413</v>
      </c>
      <c r="M176" s="146">
        <v>54</v>
      </c>
      <c r="N176" s="146" t="s">
        <v>618</v>
      </c>
      <c r="O176" s="146" t="s">
        <v>618</v>
      </c>
      <c r="P176" s="146">
        <v>7</v>
      </c>
      <c r="Q176" s="146">
        <v>2</v>
      </c>
      <c r="R176" s="146">
        <v>9</v>
      </c>
      <c r="S176" s="146">
        <v>4</v>
      </c>
      <c r="T176" s="146">
        <v>2</v>
      </c>
      <c r="U176" s="146" t="s">
        <v>618</v>
      </c>
      <c r="V176" s="146">
        <v>3</v>
      </c>
      <c r="W176" s="146">
        <v>1</v>
      </c>
      <c r="Y176" s="174">
        <v>163</v>
      </c>
    </row>
    <row r="177" spans="1:25" ht="14.25" customHeight="1">
      <c r="A177" s="173">
        <v>164</v>
      </c>
      <c r="B177" s="170"/>
      <c r="C177" s="179"/>
      <c r="D177" s="151" t="s">
        <v>468</v>
      </c>
      <c r="E177" s="144"/>
      <c r="F177" s="145">
        <v>14236</v>
      </c>
      <c r="G177" s="146">
        <v>1665</v>
      </c>
      <c r="H177" s="146">
        <v>380</v>
      </c>
      <c r="I177" s="146">
        <v>67</v>
      </c>
      <c r="J177" s="146">
        <v>1248</v>
      </c>
      <c r="K177" s="146">
        <v>165</v>
      </c>
      <c r="L177" s="146">
        <v>12468</v>
      </c>
      <c r="M177" s="146">
        <v>1362</v>
      </c>
      <c r="N177" s="146">
        <v>133</v>
      </c>
      <c r="O177" s="146">
        <v>23</v>
      </c>
      <c r="P177" s="146">
        <v>955</v>
      </c>
      <c r="Q177" s="146">
        <v>118</v>
      </c>
      <c r="R177" s="146">
        <v>1768</v>
      </c>
      <c r="S177" s="146">
        <v>303</v>
      </c>
      <c r="T177" s="146">
        <v>247</v>
      </c>
      <c r="U177" s="146">
        <v>44</v>
      </c>
      <c r="V177" s="146">
        <v>293</v>
      </c>
      <c r="W177" s="146">
        <v>47</v>
      </c>
      <c r="Y177" s="174">
        <v>164</v>
      </c>
    </row>
    <row r="178" spans="1:25" ht="14.25" customHeight="1">
      <c r="A178" s="173">
        <v>165</v>
      </c>
      <c r="B178" s="170"/>
      <c r="C178" s="179"/>
      <c r="D178" s="151" t="s">
        <v>469</v>
      </c>
      <c r="E178" s="144"/>
      <c r="F178" s="145">
        <v>110</v>
      </c>
      <c r="G178" s="146">
        <v>19</v>
      </c>
      <c r="H178" s="146" t="s">
        <v>618</v>
      </c>
      <c r="I178" s="146" t="s">
        <v>618</v>
      </c>
      <c r="J178" s="146">
        <v>5</v>
      </c>
      <c r="K178" s="146">
        <v>1</v>
      </c>
      <c r="L178" s="146">
        <v>109</v>
      </c>
      <c r="M178" s="146">
        <v>18</v>
      </c>
      <c r="N178" s="146" t="s">
        <v>618</v>
      </c>
      <c r="O178" s="146" t="s">
        <v>618</v>
      </c>
      <c r="P178" s="146">
        <v>5</v>
      </c>
      <c r="Q178" s="146">
        <v>1</v>
      </c>
      <c r="R178" s="146">
        <v>1</v>
      </c>
      <c r="S178" s="146">
        <v>1</v>
      </c>
      <c r="T178" s="146" t="s">
        <v>618</v>
      </c>
      <c r="U178" s="146" t="s">
        <v>618</v>
      </c>
      <c r="V178" s="146" t="s">
        <v>618</v>
      </c>
      <c r="W178" s="146" t="s">
        <v>618</v>
      </c>
      <c r="Y178" s="174">
        <v>165</v>
      </c>
    </row>
    <row r="179" spans="1:25" ht="14.25" customHeight="1">
      <c r="A179" s="173">
        <v>166</v>
      </c>
      <c r="B179" s="170"/>
      <c r="C179" s="179"/>
      <c r="D179" s="151" t="s">
        <v>470</v>
      </c>
      <c r="E179" s="144"/>
      <c r="F179" s="145">
        <v>948</v>
      </c>
      <c r="G179" s="146">
        <v>154</v>
      </c>
      <c r="H179" s="146">
        <v>51</v>
      </c>
      <c r="I179" s="146">
        <v>8</v>
      </c>
      <c r="J179" s="146">
        <v>92</v>
      </c>
      <c r="K179" s="146">
        <v>16</v>
      </c>
      <c r="L179" s="146">
        <v>777</v>
      </c>
      <c r="M179" s="146">
        <v>126</v>
      </c>
      <c r="N179" s="146">
        <v>8</v>
      </c>
      <c r="O179" s="146" t="s">
        <v>618</v>
      </c>
      <c r="P179" s="146">
        <v>48</v>
      </c>
      <c r="Q179" s="146">
        <v>7</v>
      </c>
      <c r="R179" s="146">
        <v>171</v>
      </c>
      <c r="S179" s="146">
        <v>28</v>
      </c>
      <c r="T179" s="146">
        <v>43</v>
      </c>
      <c r="U179" s="146">
        <v>8</v>
      </c>
      <c r="V179" s="146">
        <v>44</v>
      </c>
      <c r="W179" s="146">
        <v>9</v>
      </c>
      <c r="Y179" s="174">
        <v>166</v>
      </c>
    </row>
    <row r="180" spans="1:25" ht="14.25" customHeight="1">
      <c r="A180" s="173">
        <v>167</v>
      </c>
      <c r="B180" s="170"/>
      <c r="C180" s="179"/>
      <c r="D180" s="151" t="s">
        <v>471</v>
      </c>
      <c r="E180" s="144"/>
      <c r="F180" s="145">
        <v>29</v>
      </c>
      <c r="G180" s="146">
        <v>22</v>
      </c>
      <c r="H180" s="146" t="s">
        <v>618</v>
      </c>
      <c r="I180" s="146" t="s">
        <v>618</v>
      </c>
      <c r="J180" s="146" t="s">
        <v>618</v>
      </c>
      <c r="K180" s="146" t="s">
        <v>618</v>
      </c>
      <c r="L180" s="146">
        <v>23</v>
      </c>
      <c r="M180" s="146">
        <v>18</v>
      </c>
      <c r="N180" s="146" t="s">
        <v>618</v>
      </c>
      <c r="O180" s="146" t="s">
        <v>618</v>
      </c>
      <c r="P180" s="146" t="s">
        <v>618</v>
      </c>
      <c r="Q180" s="146" t="s">
        <v>618</v>
      </c>
      <c r="R180" s="146">
        <v>6</v>
      </c>
      <c r="S180" s="146">
        <v>4</v>
      </c>
      <c r="T180" s="146" t="s">
        <v>618</v>
      </c>
      <c r="U180" s="146" t="s">
        <v>618</v>
      </c>
      <c r="V180" s="146" t="s">
        <v>618</v>
      </c>
      <c r="W180" s="146" t="s">
        <v>618</v>
      </c>
      <c r="Y180" s="174">
        <v>167</v>
      </c>
    </row>
    <row r="181" spans="1:25" ht="14.25" customHeight="1">
      <c r="A181" s="173">
        <v>168</v>
      </c>
      <c r="B181" s="170"/>
      <c r="C181" s="179"/>
      <c r="D181" s="151" t="s">
        <v>472</v>
      </c>
      <c r="E181" s="144"/>
      <c r="F181" s="145">
        <v>950</v>
      </c>
      <c r="G181" s="146">
        <v>270</v>
      </c>
      <c r="H181" s="146">
        <v>11</v>
      </c>
      <c r="I181" s="146">
        <v>6</v>
      </c>
      <c r="J181" s="146">
        <v>75</v>
      </c>
      <c r="K181" s="146">
        <v>24</v>
      </c>
      <c r="L181" s="146">
        <v>869</v>
      </c>
      <c r="M181" s="146">
        <v>228</v>
      </c>
      <c r="N181" s="146">
        <v>3</v>
      </c>
      <c r="O181" s="146" t="s">
        <v>618</v>
      </c>
      <c r="P181" s="146">
        <v>68</v>
      </c>
      <c r="Q181" s="146">
        <v>19</v>
      </c>
      <c r="R181" s="146">
        <v>81</v>
      </c>
      <c r="S181" s="146">
        <v>42</v>
      </c>
      <c r="T181" s="146">
        <v>8</v>
      </c>
      <c r="U181" s="146">
        <v>6</v>
      </c>
      <c r="V181" s="146">
        <v>7</v>
      </c>
      <c r="W181" s="146">
        <v>5</v>
      </c>
      <c r="Y181" s="174">
        <v>168</v>
      </c>
    </row>
    <row r="182" spans="1:25" ht="14.25" customHeight="1">
      <c r="A182" s="173">
        <v>169</v>
      </c>
      <c r="B182" s="170"/>
      <c r="C182" s="179"/>
      <c r="D182" s="151" t="s">
        <v>473</v>
      </c>
      <c r="E182" s="144"/>
      <c r="F182" s="145">
        <v>1038</v>
      </c>
      <c r="G182" s="146">
        <v>391</v>
      </c>
      <c r="H182" s="146">
        <v>9</v>
      </c>
      <c r="I182" s="146">
        <v>2</v>
      </c>
      <c r="J182" s="146">
        <v>41</v>
      </c>
      <c r="K182" s="146">
        <v>11</v>
      </c>
      <c r="L182" s="146">
        <v>909</v>
      </c>
      <c r="M182" s="146">
        <v>333</v>
      </c>
      <c r="N182" s="146" t="s">
        <v>618</v>
      </c>
      <c r="O182" s="146" t="s">
        <v>618</v>
      </c>
      <c r="P182" s="146">
        <v>30</v>
      </c>
      <c r="Q182" s="146">
        <v>6</v>
      </c>
      <c r="R182" s="146">
        <v>129</v>
      </c>
      <c r="S182" s="146">
        <v>58</v>
      </c>
      <c r="T182" s="146">
        <v>9</v>
      </c>
      <c r="U182" s="146">
        <v>2</v>
      </c>
      <c r="V182" s="146">
        <v>11</v>
      </c>
      <c r="W182" s="146">
        <v>5</v>
      </c>
      <c r="Y182" s="174">
        <v>169</v>
      </c>
    </row>
    <row r="183" spans="1:25" ht="14.25" customHeight="1">
      <c r="A183" s="173">
        <v>170</v>
      </c>
      <c r="B183" s="170"/>
      <c r="C183" s="179"/>
      <c r="D183" s="151" t="s">
        <v>474</v>
      </c>
      <c r="E183" s="144"/>
      <c r="F183" s="145">
        <v>473</v>
      </c>
      <c r="G183" s="146">
        <v>70</v>
      </c>
      <c r="H183" s="146">
        <v>4</v>
      </c>
      <c r="I183" s="146">
        <v>1</v>
      </c>
      <c r="J183" s="146">
        <v>1</v>
      </c>
      <c r="K183" s="146" t="s">
        <v>618</v>
      </c>
      <c r="L183" s="146">
        <v>436</v>
      </c>
      <c r="M183" s="146">
        <v>62</v>
      </c>
      <c r="N183" s="146" t="s">
        <v>618</v>
      </c>
      <c r="O183" s="146" t="s">
        <v>618</v>
      </c>
      <c r="P183" s="146">
        <v>1</v>
      </c>
      <c r="Q183" s="146" t="s">
        <v>618</v>
      </c>
      <c r="R183" s="146">
        <v>37</v>
      </c>
      <c r="S183" s="146">
        <v>8</v>
      </c>
      <c r="T183" s="146">
        <v>4</v>
      </c>
      <c r="U183" s="146">
        <v>1</v>
      </c>
      <c r="V183" s="146" t="s">
        <v>618</v>
      </c>
      <c r="W183" s="146" t="s">
        <v>618</v>
      </c>
      <c r="Y183" s="174">
        <v>170</v>
      </c>
    </row>
    <row r="184" spans="1:25" ht="14.25" customHeight="1">
      <c r="A184" s="173">
        <v>171</v>
      </c>
      <c r="B184" s="170"/>
      <c r="C184" s="179"/>
      <c r="D184" s="151" t="s">
        <v>475</v>
      </c>
      <c r="E184" s="144"/>
      <c r="F184" s="145">
        <v>343</v>
      </c>
      <c r="G184" s="146">
        <v>49</v>
      </c>
      <c r="H184" s="146">
        <v>1</v>
      </c>
      <c r="I184" s="146">
        <v>1</v>
      </c>
      <c r="J184" s="146">
        <v>20</v>
      </c>
      <c r="K184" s="146">
        <v>5</v>
      </c>
      <c r="L184" s="146">
        <v>206</v>
      </c>
      <c r="M184" s="146">
        <v>23</v>
      </c>
      <c r="N184" s="146" t="s">
        <v>618</v>
      </c>
      <c r="O184" s="146" t="s">
        <v>618</v>
      </c>
      <c r="P184" s="146">
        <v>17</v>
      </c>
      <c r="Q184" s="146">
        <v>2</v>
      </c>
      <c r="R184" s="146">
        <v>137</v>
      </c>
      <c r="S184" s="146">
        <v>26</v>
      </c>
      <c r="T184" s="146">
        <v>1</v>
      </c>
      <c r="U184" s="146">
        <v>1</v>
      </c>
      <c r="V184" s="146">
        <v>3</v>
      </c>
      <c r="W184" s="146">
        <v>3</v>
      </c>
      <c r="Y184" s="174">
        <v>171</v>
      </c>
    </row>
    <row r="185" spans="1:25" ht="14.25" customHeight="1">
      <c r="A185" s="173">
        <v>172</v>
      </c>
      <c r="B185" s="170"/>
      <c r="C185" s="179"/>
      <c r="D185" s="151" t="s">
        <v>476</v>
      </c>
      <c r="E185" s="144"/>
      <c r="F185" s="145">
        <v>10244</v>
      </c>
      <c r="G185" s="146">
        <v>1297</v>
      </c>
      <c r="H185" s="146">
        <v>231</v>
      </c>
      <c r="I185" s="146">
        <v>58</v>
      </c>
      <c r="J185" s="146">
        <v>913</v>
      </c>
      <c r="K185" s="146">
        <v>147</v>
      </c>
      <c r="L185" s="146">
        <v>8244</v>
      </c>
      <c r="M185" s="146">
        <v>855</v>
      </c>
      <c r="N185" s="146">
        <v>38</v>
      </c>
      <c r="O185" s="146">
        <v>4</v>
      </c>
      <c r="P185" s="146">
        <v>630</v>
      </c>
      <c r="Q185" s="146">
        <v>81</v>
      </c>
      <c r="R185" s="146">
        <v>2000</v>
      </c>
      <c r="S185" s="146">
        <v>442</v>
      </c>
      <c r="T185" s="146">
        <v>193</v>
      </c>
      <c r="U185" s="146">
        <v>54</v>
      </c>
      <c r="V185" s="146">
        <v>283</v>
      </c>
      <c r="W185" s="146">
        <v>66</v>
      </c>
      <c r="Y185" s="174">
        <v>172</v>
      </c>
    </row>
    <row r="186" spans="1:25" ht="14.25" customHeight="1">
      <c r="A186" s="173">
        <v>173</v>
      </c>
      <c r="B186" s="170"/>
      <c r="C186" s="179"/>
      <c r="D186" s="151" t="s">
        <v>477</v>
      </c>
      <c r="E186" s="144"/>
      <c r="F186" s="145">
        <v>9</v>
      </c>
      <c r="G186" s="146">
        <v>2</v>
      </c>
      <c r="H186" s="146" t="s">
        <v>618</v>
      </c>
      <c r="I186" s="146" t="s">
        <v>618</v>
      </c>
      <c r="J186" s="146" t="s">
        <v>618</v>
      </c>
      <c r="K186" s="146" t="s">
        <v>618</v>
      </c>
      <c r="L186" s="146" t="s">
        <v>618</v>
      </c>
      <c r="M186" s="146" t="s">
        <v>618</v>
      </c>
      <c r="N186" s="146" t="s">
        <v>618</v>
      </c>
      <c r="O186" s="146" t="s">
        <v>618</v>
      </c>
      <c r="P186" s="146" t="s">
        <v>618</v>
      </c>
      <c r="Q186" s="146" t="s">
        <v>618</v>
      </c>
      <c r="R186" s="146">
        <v>9</v>
      </c>
      <c r="S186" s="146">
        <v>2</v>
      </c>
      <c r="T186" s="146" t="s">
        <v>618</v>
      </c>
      <c r="U186" s="146" t="s">
        <v>618</v>
      </c>
      <c r="V186" s="146" t="s">
        <v>618</v>
      </c>
      <c r="W186" s="146" t="s">
        <v>618</v>
      </c>
      <c r="Y186" s="174">
        <v>173</v>
      </c>
    </row>
    <row r="187" spans="1:25" ht="14.25" customHeight="1">
      <c r="A187" s="173">
        <v>174</v>
      </c>
      <c r="B187" s="170"/>
      <c r="C187" s="179"/>
      <c r="D187" s="151" t="s">
        <v>478</v>
      </c>
      <c r="E187" s="144"/>
      <c r="F187" s="145">
        <v>276</v>
      </c>
      <c r="G187" s="146">
        <v>71</v>
      </c>
      <c r="H187" s="146">
        <v>1</v>
      </c>
      <c r="I187" s="146" t="s">
        <v>618</v>
      </c>
      <c r="J187" s="146">
        <v>32</v>
      </c>
      <c r="K187" s="146">
        <v>4</v>
      </c>
      <c r="L187" s="146">
        <v>255</v>
      </c>
      <c r="M187" s="146">
        <v>63</v>
      </c>
      <c r="N187" s="146" t="s">
        <v>618</v>
      </c>
      <c r="O187" s="146" t="s">
        <v>618</v>
      </c>
      <c r="P187" s="146">
        <v>28</v>
      </c>
      <c r="Q187" s="146">
        <v>3</v>
      </c>
      <c r="R187" s="146">
        <v>21</v>
      </c>
      <c r="S187" s="146">
        <v>8</v>
      </c>
      <c r="T187" s="146">
        <v>1</v>
      </c>
      <c r="U187" s="146" t="s">
        <v>618</v>
      </c>
      <c r="V187" s="146">
        <v>4</v>
      </c>
      <c r="W187" s="146">
        <v>1</v>
      </c>
      <c r="Y187" s="174">
        <v>174</v>
      </c>
    </row>
    <row r="188" spans="1:25" ht="14.25" customHeight="1">
      <c r="A188" s="173">
        <v>175</v>
      </c>
      <c r="B188" s="170"/>
      <c r="C188" s="179"/>
      <c r="D188" s="151" t="s">
        <v>630</v>
      </c>
      <c r="E188" s="144"/>
      <c r="F188" s="145">
        <v>162</v>
      </c>
      <c r="G188" s="146">
        <v>33</v>
      </c>
      <c r="H188" s="146" t="s">
        <v>618</v>
      </c>
      <c r="I188" s="146" t="s">
        <v>618</v>
      </c>
      <c r="J188" s="146" t="s">
        <v>618</v>
      </c>
      <c r="K188" s="146" t="s">
        <v>618</v>
      </c>
      <c r="L188" s="146" t="s">
        <v>618</v>
      </c>
      <c r="M188" s="146" t="s">
        <v>618</v>
      </c>
      <c r="N188" s="146" t="s">
        <v>618</v>
      </c>
      <c r="O188" s="146" t="s">
        <v>618</v>
      </c>
      <c r="P188" s="146" t="s">
        <v>618</v>
      </c>
      <c r="Q188" s="146" t="s">
        <v>618</v>
      </c>
      <c r="R188" s="146">
        <v>162</v>
      </c>
      <c r="S188" s="146">
        <v>33</v>
      </c>
      <c r="T188" s="146" t="s">
        <v>618</v>
      </c>
      <c r="U188" s="146" t="s">
        <v>618</v>
      </c>
      <c r="V188" s="146" t="s">
        <v>618</v>
      </c>
      <c r="W188" s="146" t="s">
        <v>618</v>
      </c>
      <c r="Y188" s="174">
        <v>175</v>
      </c>
    </row>
    <row r="189" spans="1:25" ht="14.25" customHeight="1">
      <c r="A189" s="173">
        <v>176</v>
      </c>
      <c r="B189" s="170"/>
      <c r="C189" s="179"/>
      <c r="D189" s="151" t="s">
        <v>479</v>
      </c>
      <c r="E189" s="144"/>
      <c r="F189" s="145">
        <v>2524</v>
      </c>
      <c r="G189" s="146">
        <v>230</v>
      </c>
      <c r="H189" s="146">
        <v>75</v>
      </c>
      <c r="I189" s="146">
        <v>9</v>
      </c>
      <c r="J189" s="146">
        <v>251</v>
      </c>
      <c r="K189" s="146">
        <v>25</v>
      </c>
      <c r="L189" s="146">
        <v>2120</v>
      </c>
      <c r="M189" s="146">
        <v>173</v>
      </c>
      <c r="N189" s="146">
        <v>41</v>
      </c>
      <c r="O189" s="146">
        <v>7</v>
      </c>
      <c r="P189" s="146">
        <v>194</v>
      </c>
      <c r="Q189" s="146">
        <v>22</v>
      </c>
      <c r="R189" s="146">
        <v>404</v>
      </c>
      <c r="S189" s="146">
        <v>57</v>
      </c>
      <c r="T189" s="146">
        <v>34</v>
      </c>
      <c r="U189" s="146">
        <v>2</v>
      </c>
      <c r="V189" s="146">
        <v>57</v>
      </c>
      <c r="W189" s="146">
        <v>3</v>
      </c>
      <c r="Y189" s="174">
        <v>176</v>
      </c>
    </row>
    <row r="190" spans="1:25" ht="14.25" customHeight="1">
      <c r="A190" s="173">
        <v>177</v>
      </c>
      <c r="B190" s="170"/>
      <c r="C190" s="179"/>
      <c r="D190" s="151" t="s">
        <v>480</v>
      </c>
      <c r="E190" s="144"/>
      <c r="F190" s="145">
        <v>1350</v>
      </c>
      <c r="G190" s="146">
        <v>147</v>
      </c>
      <c r="H190" s="146">
        <v>50</v>
      </c>
      <c r="I190" s="146">
        <v>6</v>
      </c>
      <c r="J190" s="146">
        <v>128</v>
      </c>
      <c r="K190" s="146">
        <v>17</v>
      </c>
      <c r="L190" s="146">
        <v>1183</v>
      </c>
      <c r="M190" s="146">
        <v>123</v>
      </c>
      <c r="N190" s="146">
        <v>37</v>
      </c>
      <c r="O190" s="146">
        <v>4</v>
      </c>
      <c r="P190" s="146">
        <v>101</v>
      </c>
      <c r="Q190" s="146">
        <v>11</v>
      </c>
      <c r="R190" s="146">
        <v>167</v>
      </c>
      <c r="S190" s="146">
        <v>24</v>
      </c>
      <c r="T190" s="146">
        <v>13</v>
      </c>
      <c r="U190" s="146">
        <v>2</v>
      </c>
      <c r="V190" s="146">
        <v>27</v>
      </c>
      <c r="W190" s="146">
        <v>6</v>
      </c>
      <c r="Y190" s="174">
        <v>177</v>
      </c>
    </row>
    <row r="191" spans="1:25" ht="14.25" customHeight="1">
      <c r="A191" s="173">
        <v>178</v>
      </c>
      <c r="B191" s="170"/>
      <c r="C191" s="179"/>
      <c r="D191" s="151" t="s">
        <v>481</v>
      </c>
      <c r="E191" s="144"/>
      <c r="F191" s="145">
        <v>538</v>
      </c>
      <c r="G191" s="146">
        <v>120</v>
      </c>
      <c r="H191" s="146">
        <v>43</v>
      </c>
      <c r="I191" s="146">
        <v>9</v>
      </c>
      <c r="J191" s="146">
        <v>94</v>
      </c>
      <c r="K191" s="146">
        <v>18</v>
      </c>
      <c r="L191" s="146">
        <v>450</v>
      </c>
      <c r="M191" s="146">
        <v>98</v>
      </c>
      <c r="N191" s="146">
        <v>38</v>
      </c>
      <c r="O191" s="146">
        <v>8</v>
      </c>
      <c r="P191" s="146">
        <v>85</v>
      </c>
      <c r="Q191" s="146">
        <v>17</v>
      </c>
      <c r="R191" s="146">
        <v>88</v>
      </c>
      <c r="S191" s="146">
        <v>22</v>
      </c>
      <c r="T191" s="146">
        <v>5</v>
      </c>
      <c r="U191" s="146">
        <v>1</v>
      </c>
      <c r="V191" s="146">
        <v>9</v>
      </c>
      <c r="W191" s="146">
        <v>1</v>
      </c>
      <c r="Y191" s="174">
        <v>178</v>
      </c>
    </row>
    <row r="192" spans="1:25" ht="14.25" customHeight="1">
      <c r="A192" s="173">
        <v>179</v>
      </c>
      <c r="B192" s="170"/>
      <c r="C192" s="179"/>
      <c r="D192" s="151" t="s">
        <v>482</v>
      </c>
      <c r="E192" s="144"/>
      <c r="F192" s="145">
        <v>3642</v>
      </c>
      <c r="G192" s="146">
        <v>1966</v>
      </c>
      <c r="H192" s="146">
        <v>97</v>
      </c>
      <c r="I192" s="146">
        <v>66</v>
      </c>
      <c r="J192" s="146">
        <v>220</v>
      </c>
      <c r="K192" s="146">
        <v>138</v>
      </c>
      <c r="L192" s="146">
        <v>2961</v>
      </c>
      <c r="M192" s="146">
        <v>1564</v>
      </c>
      <c r="N192" s="146" t="s">
        <v>618</v>
      </c>
      <c r="O192" s="146" t="s">
        <v>618</v>
      </c>
      <c r="P192" s="146">
        <v>120</v>
      </c>
      <c r="Q192" s="146">
        <v>68</v>
      </c>
      <c r="R192" s="146">
        <v>681</v>
      </c>
      <c r="S192" s="146">
        <v>402</v>
      </c>
      <c r="T192" s="146">
        <v>97</v>
      </c>
      <c r="U192" s="146">
        <v>66</v>
      </c>
      <c r="V192" s="146">
        <v>100</v>
      </c>
      <c r="W192" s="146">
        <v>70</v>
      </c>
      <c r="Y192" s="174">
        <v>179</v>
      </c>
    </row>
    <row r="193" spans="1:25" ht="14.25" customHeight="1">
      <c r="A193" s="173">
        <v>180</v>
      </c>
      <c r="B193" s="170"/>
      <c r="C193" s="179"/>
      <c r="D193" s="151" t="s">
        <v>483</v>
      </c>
      <c r="E193" s="144"/>
      <c r="F193" s="145">
        <v>700</v>
      </c>
      <c r="G193" s="146">
        <v>592</v>
      </c>
      <c r="H193" s="146">
        <v>5</v>
      </c>
      <c r="I193" s="146">
        <v>4</v>
      </c>
      <c r="J193" s="146">
        <v>1</v>
      </c>
      <c r="K193" s="146" t="s">
        <v>618</v>
      </c>
      <c r="L193" s="146">
        <v>621</v>
      </c>
      <c r="M193" s="146">
        <v>525</v>
      </c>
      <c r="N193" s="146" t="s">
        <v>618</v>
      </c>
      <c r="O193" s="146" t="s">
        <v>618</v>
      </c>
      <c r="P193" s="146" t="s">
        <v>618</v>
      </c>
      <c r="Q193" s="146" t="s">
        <v>618</v>
      </c>
      <c r="R193" s="146">
        <v>79</v>
      </c>
      <c r="S193" s="146">
        <v>67</v>
      </c>
      <c r="T193" s="146">
        <v>5</v>
      </c>
      <c r="U193" s="146">
        <v>4</v>
      </c>
      <c r="V193" s="146">
        <v>1</v>
      </c>
      <c r="W193" s="146" t="s">
        <v>618</v>
      </c>
      <c r="Y193" s="174">
        <v>180</v>
      </c>
    </row>
    <row r="194" spans="1:25" ht="14.25" customHeight="1">
      <c r="A194" s="173">
        <v>181</v>
      </c>
      <c r="B194" s="170"/>
      <c r="C194" s="179"/>
      <c r="D194" s="151" t="s">
        <v>319</v>
      </c>
      <c r="E194" s="144"/>
      <c r="F194" s="145">
        <v>15</v>
      </c>
      <c r="G194" s="146">
        <v>8</v>
      </c>
      <c r="H194" s="146">
        <v>3</v>
      </c>
      <c r="I194" s="146">
        <v>2</v>
      </c>
      <c r="J194" s="146">
        <v>4</v>
      </c>
      <c r="K194" s="146">
        <v>2</v>
      </c>
      <c r="L194" s="146">
        <v>12</v>
      </c>
      <c r="M194" s="146">
        <v>6</v>
      </c>
      <c r="N194" s="146" t="s">
        <v>618</v>
      </c>
      <c r="O194" s="146" t="s">
        <v>618</v>
      </c>
      <c r="P194" s="146">
        <v>3</v>
      </c>
      <c r="Q194" s="146">
        <v>2</v>
      </c>
      <c r="R194" s="146">
        <v>3</v>
      </c>
      <c r="S194" s="146">
        <v>2</v>
      </c>
      <c r="T194" s="146">
        <v>3</v>
      </c>
      <c r="U194" s="146">
        <v>2</v>
      </c>
      <c r="V194" s="146">
        <v>1</v>
      </c>
      <c r="W194" s="146" t="s">
        <v>618</v>
      </c>
      <c r="Y194" s="174">
        <v>181</v>
      </c>
    </row>
    <row r="195" spans="1:25" ht="14.25" customHeight="1">
      <c r="A195" s="173">
        <v>182</v>
      </c>
      <c r="B195" s="170"/>
      <c r="C195" s="179"/>
      <c r="D195" s="151" t="s">
        <v>484</v>
      </c>
      <c r="E195" s="144"/>
      <c r="F195" s="145">
        <v>266</v>
      </c>
      <c r="G195" s="146">
        <v>121</v>
      </c>
      <c r="H195" s="146" t="s">
        <v>618</v>
      </c>
      <c r="I195" s="146" t="s">
        <v>618</v>
      </c>
      <c r="J195" s="146" t="s">
        <v>618</v>
      </c>
      <c r="K195" s="146" t="s">
        <v>618</v>
      </c>
      <c r="L195" s="146">
        <v>266</v>
      </c>
      <c r="M195" s="146">
        <v>121</v>
      </c>
      <c r="N195" s="146" t="s">
        <v>618</v>
      </c>
      <c r="O195" s="146" t="s">
        <v>618</v>
      </c>
      <c r="P195" s="146" t="s">
        <v>618</v>
      </c>
      <c r="Q195" s="146" t="s">
        <v>618</v>
      </c>
      <c r="R195" s="146" t="s">
        <v>618</v>
      </c>
      <c r="S195" s="146" t="s">
        <v>618</v>
      </c>
      <c r="T195" s="146" t="s">
        <v>618</v>
      </c>
      <c r="U195" s="146" t="s">
        <v>618</v>
      </c>
      <c r="V195" s="146" t="s">
        <v>618</v>
      </c>
      <c r="W195" s="146" t="s">
        <v>618</v>
      </c>
      <c r="Y195" s="174">
        <v>182</v>
      </c>
    </row>
    <row r="196" spans="1:25" ht="14.25" customHeight="1">
      <c r="A196" s="173">
        <v>183</v>
      </c>
      <c r="B196" s="170"/>
      <c r="C196" s="179"/>
      <c r="D196" s="151" t="s">
        <v>485</v>
      </c>
      <c r="E196" s="144"/>
      <c r="F196" s="145">
        <v>6038</v>
      </c>
      <c r="G196" s="146">
        <v>1628</v>
      </c>
      <c r="H196" s="146">
        <v>84</v>
      </c>
      <c r="I196" s="146">
        <v>28</v>
      </c>
      <c r="J196" s="146">
        <v>338</v>
      </c>
      <c r="K196" s="146">
        <v>94</v>
      </c>
      <c r="L196" s="146">
        <v>5287</v>
      </c>
      <c r="M196" s="146">
        <v>1392</v>
      </c>
      <c r="N196" s="146">
        <v>25</v>
      </c>
      <c r="O196" s="146">
        <v>5</v>
      </c>
      <c r="P196" s="146">
        <v>259</v>
      </c>
      <c r="Q196" s="146">
        <v>69</v>
      </c>
      <c r="R196" s="146">
        <v>751</v>
      </c>
      <c r="S196" s="146">
        <v>236</v>
      </c>
      <c r="T196" s="146">
        <v>59</v>
      </c>
      <c r="U196" s="146">
        <v>23</v>
      </c>
      <c r="V196" s="146">
        <v>79</v>
      </c>
      <c r="W196" s="146">
        <v>25</v>
      </c>
      <c r="Y196" s="174">
        <v>183</v>
      </c>
    </row>
    <row r="197" spans="1:25" ht="14.25" customHeight="1">
      <c r="A197" s="173">
        <v>184</v>
      </c>
      <c r="B197" s="170"/>
      <c r="C197" s="179"/>
      <c r="D197" s="151" t="s">
        <v>486</v>
      </c>
      <c r="E197" s="144"/>
      <c r="F197" s="145">
        <v>330</v>
      </c>
      <c r="G197" s="146">
        <v>42</v>
      </c>
      <c r="H197" s="146" t="s">
        <v>618</v>
      </c>
      <c r="I197" s="146" t="s">
        <v>618</v>
      </c>
      <c r="J197" s="146" t="s">
        <v>618</v>
      </c>
      <c r="K197" s="146" t="s">
        <v>618</v>
      </c>
      <c r="L197" s="146">
        <v>321</v>
      </c>
      <c r="M197" s="146">
        <v>40</v>
      </c>
      <c r="N197" s="146" t="s">
        <v>618</v>
      </c>
      <c r="O197" s="146" t="s">
        <v>618</v>
      </c>
      <c r="P197" s="146" t="s">
        <v>618</v>
      </c>
      <c r="Q197" s="146" t="s">
        <v>618</v>
      </c>
      <c r="R197" s="146">
        <v>9</v>
      </c>
      <c r="S197" s="146">
        <v>2</v>
      </c>
      <c r="T197" s="146" t="s">
        <v>618</v>
      </c>
      <c r="U197" s="146" t="s">
        <v>618</v>
      </c>
      <c r="V197" s="146" t="s">
        <v>618</v>
      </c>
      <c r="W197" s="146" t="s">
        <v>618</v>
      </c>
      <c r="Y197" s="174">
        <v>184</v>
      </c>
    </row>
    <row r="198" spans="1:25" ht="14.25" customHeight="1">
      <c r="A198" s="173">
        <v>185</v>
      </c>
      <c r="B198" s="170"/>
      <c r="C198" s="179"/>
      <c r="D198" s="151" t="s">
        <v>487</v>
      </c>
      <c r="E198" s="144"/>
      <c r="F198" s="145">
        <v>936</v>
      </c>
      <c r="G198" s="146">
        <v>357</v>
      </c>
      <c r="H198" s="146">
        <v>12</v>
      </c>
      <c r="I198" s="146">
        <v>4</v>
      </c>
      <c r="J198" s="146">
        <v>32</v>
      </c>
      <c r="K198" s="146">
        <v>10</v>
      </c>
      <c r="L198" s="146">
        <v>781</v>
      </c>
      <c r="M198" s="146">
        <v>282</v>
      </c>
      <c r="N198" s="146" t="s">
        <v>618</v>
      </c>
      <c r="O198" s="146" t="s">
        <v>618</v>
      </c>
      <c r="P198" s="146">
        <v>18</v>
      </c>
      <c r="Q198" s="146">
        <v>5</v>
      </c>
      <c r="R198" s="146">
        <v>155</v>
      </c>
      <c r="S198" s="146">
        <v>75</v>
      </c>
      <c r="T198" s="146">
        <v>12</v>
      </c>
      <c r="U198" s="146">
        <v>4</v>
      </c>
      <c r="V198" s="146">
        <v>14</v>
      </c>
      <c r="W198" s="146">
        <v>5</v>
      </c>
      <c r="Y198" s="174">
        <v>185</v>
      </c>
    </row>
    <row r="199" spans="1:25" ht="14.25" customHeight="1">
      <c r="A199" s="173">
        <v>186</v>
      </c>
      <c r="B199" s="170"/>
      <c r="C199" s="179"/>
      <c r="D199" s="151" t="s">
        <v>488</v>
      </c>
      <c r="E199" s="144"/>
      <c r="F199" s="145">
        <v>207</v>
      </c>
      <c r="G199" s="146">
        <v>84</v>
      </c>
      <c r="H199" s="146" t="s">
        <v>618</v>
      </c>
      <c r="I199" s="146" t="s">
        <v>618</v>
      </c>
      <c r="J199" s="146" t="s">
        <v>618</v>
      </c>
      <c r="K199" s="146" t="s">
        <v>618</v>
      </c>
      <c r="L199" s="146">
        <v>154</v>
      </c>
      <c r="M199" s="146">
        <v>53</v>
      </c>
      <c r="N199" s="146" t="s">
        <v>618</v>
      </c>
      <c r="O199" s="146" t="s">
        <v>618</v>
      </c>
      <c r="P199" s="146" t="s">
        <v>618</v>
      </c>
      <c r="Q199" s="146" t="s">
        <v>618</v>
      </c>
      <c r="R199" s="146">
        <v>53</v>
      </c>
      <c r="S199" s="146">
        <v>31</v>
      </c>
      <c r="T199" s="146" t="s">
        <v>618</v>
      </c>
      <c r="U199" s="146" t="s">
        <v>618</v>
      </c>
      <c r="V199" s="146" t="s">
        <v>618</v>
      </c>
      <c r="W199" s="146" t="s">
        <v>618</v>
      </c>
      <c r="Y199" s="174">
        <v>186</v>
      </c>
    </row>
    <row r="200" spans="1:25" ht="14.25" customHeight="1">
      <c r="A200" s="173">
        <v>187</v>
      </c>
      <c r="B200" s="170"/>
      <c r="C200" s="179"/>
      <c r="D200" s="151" t="s">
        <v>489</v>
      </c>
      <c r="E200" s="144"/>
      <c r="F200" s="145">
        <v>673</v>
      </c>
      <c r="G200" s="146">
        <v>205</v>
      </c>
      <c r="H200" s="146">
        <v>5</v>
      </c>
      <c r="I200" s="146" t="s">
        <v>618</v>
      </c>
      <c r="J200" s="146">
        <v>7</v>
      </c>
      <c r="K200" s="146">
        <v>1</v>
      </c>
      <c r="L200" s="146">
        <v>532</v>
      </c>
      <c r="M200" s="146">
        <v>155</v>
      </c>
      <c r="N200" s="146">
        <v>1</v>
      </c>
      <c r="O200" s="146" t="s">
        <v>618</v>
      </c>
      <c r="P200" s="146">
        <v>2</v>
      </c>
      <c r="Q200" s="146" t="s">
        <v>618</v>
      </c>
      <c r="R200" s="146">
        <v>141</v>
      </c>
      <c r="S200" s="146">
        <v>50</v>
      </c>
      <c r="T200" s="146">
        <v>4</v>
      </c>
      <c r="U200" s="146" t="s">
        <v>618</v>
      </c>
      <c r="V200" s="146">
        <v>5</v>
      </c>
      <c r="W200" s="146">
        <v>1</v>
      </c>
      <c r="Y200" s="174">
        <v>187</v>
      </c>
    </row>
    <row r="201" spans="1:25" ht="14.25" customHeight="1">
      <c r="A201" s="173">
        <v>188</v>
      </c>
      <c r="B201" s="170"/>
      <c r="C201" s="179"/>
      <c r="D201" s="151" t="s">
        <v>313</v>
      </c>
      <c r="E201" s="144"/>
      <c r="F201" s="145">
        <v>8884</v>
      </c>
      <c r="G201" s="146">
        <v>2089</v>
      </c>
      <c r="H201" s="146">
        <v>147</v>
      </c>
      <c r="I201" s="146">
        <v>55</v>
      </c>
      <c r="J201" s="146">
        <v>552</v>
      </c>
      <c r="K201" s="146">
        <v>140</v>
      </c>
      <c r="L201" s="146">
        <v>8035</v>
      </c>
      <c r="M201" s="146">
        <v>1780</v>
      </c>
      <c r="N201" s="146">
        <v>78</v>
      </c>
      <c r="O201" s="146">
        <v>19</v>
      </c>
      <c r="P201" s="146">
        <v>470</v>
      </c>
      <c r="Q201" s="146">
        <v>101</v>
      </c>
      <c r="R201" s="146">
        <v>849</v>
      </c>
      <c r="S201" s="146">
        <v>309</v>
      </c>
      <c r="T201" s="146">
        <v>69</v>
      </c>
      <c r="U201" s="146">
        <v>36</v>
      </c>
      <c r="V201" s="146">
        <v>82</v>
      </c>
      <c r="W201" s="146">
        <v>39</v>
      </c>
      <c r="Y201" s="174">
        <v>188</v>
      </c>
    </row>
    <row r="202" spans="1:25" ht="14.25" customHeight="1">
      <c r="A202" s="173">
        <v>189</v>
      </c>
      <c r="B202" s="170"/>
      <c r="C202" s="179"/>
      <c r="D202" s="151" t="s">
        <v>490</v>
      </c>
      <c r="E202" s="144"/>
      <c r="F202" s="145">
        <v>288</v>
      </c>
      <c r="G202" s="146">
        <v>119</v>
      </c>
      <c r="H202" s="146" t="s">
        <v>618</v>
      </c>
      <c r="I202" s="146" t="s">
        <v>618</v>
      </c>
      <c r="J202" s="146">
        <v>11</v>
      </c>
      <c r="K202" s="146">
        <v>4</v>
      </c>
      <c r="L202" s="146">
        <v>258</v>
      </c>
      <c r="M202" s="146">
        <v>99</v>
      </c>
      <c r="N202" s="146" t="s">
        <v>618</v>
      </c>
      <c r="O202" s="146" t="s">
        <v>618</v>
      </c>
      <c r="P202" s="146">
        <v>11</v>
      </c>
      <c r="Q202" s="146">
        <v>4</v>
      </c>
      <c r="R202" s="146">
        <v>30</v>
      </c>
      <c r="S202" s="146">
        <v>20</v>
      </c>
      <c r="T202" s="146" t="s">
        <v>618</v>
      </c>
      <c r="U202" s="146" t="s">
        <v>618</v>
      </c>
      <c r="V202" s="146" t="s">
        <v>618</v>
      </c>
      <c r="W202" s="146" t="s">
        <v>618</v>
      </c>
      <c r="Y202" s="174">
        <v>189</v>
      </c>
    </row>
    <row r="203" spans="1:25" ht="14.25" customHeight="1">
      <c r="A203" s="173">
        <v>190</v>
      </c>
      <c r="B203" s="170"/>
      <c r="C203" s="179"/>
      <c r="D203" s="151" t="s">
        <v>491</v>
      </c>
      <c r="E203" s="144"/>
      <c r="F203" s="145">
        <v>1409</v>
      </c>
      <c r="G203" s="146">
        <v>726</v>
      </c>
      <c r="H203" s="146">
        <v>88</v>
      </c>
      <c r="I203" s="146">
        <v>52</v>
      </c>
      <c r="J203" s="146">
        <v>181</v>
      </c>
      <c r="K203" s="146">
        <v>90</v>
      </c>
      <c r="L203" s="146">
        <v>1310</v>
      </c>
      <c r="M203" s="146">
        <v>678</v>
      </c>
      <c r="N203" s="146">
        <v>68</v>
      </c>
      <c r="O203" s="146">
        <v>40</v>
      </c>
      <c r="P203" s="146">
        <v>154</v>
      </c>
      <c r="Q203" s="146">
        <v>76</v>
      </c>
      <c r="R203" s="146">
        <v>99</v>
      </c>
      <c r="S203" s="146">
        <v>48</v>
      </c>
      <c r="T203" s="146">
        <v>20</v>
      </c>
      <c r="U203" s="146">
        <v>12</v>
      </c>
      <c r="V203" s="146">
        <v>27</v>
      </c>
      <c r="W203" s="146">
        <v>14</v>
      </c>
      <c r="Y203" s="174">
        <v>190</v>
      </c>
    </row>
    <row r="204" spans="1:25" ht="14.25" customHeight="1">
      <c r="A204" s="173">
        <v>191</v>
      </c>
      <c r="B204" s="170"/>
      <c r="C204" s="179"/>
      <c r="D204" s="151" t="s">
        <v>287</v>
      </c>
      <c r="E204" s="144"/>
      <c r="F204" s="145">
        <v>12302</v>
      </c>
      <c r="G204" s="146">
        <v>1952</v>
      </c>
      <c r="H204" s="146">
        <v>388</v>
      </c>
      <c r="I204" s="146">
        <v>99</v>
      </c>
      <c r="J204" s="146">
        <v>1562</v>
      </c>
      <c r="K204" s="146">
        <v>380</v>
      </c>
      <c r="L204" s="146">
        <v>10136</v>
      </c>
      <c r="M204" s="146">
        <v>1441</v>
      </c>
      <c r="N204" s="146">
        <v>92</v>
      </c>
      <c r="O204" s="146">
        <v>22</v>
      </c>
      <c r="P204" s="146">
        <v>1157</v>
      </c>
      <c r="Q204" s="146">
        <v>274</v>
      </c>
      <c r="R204" s="146">
        <v>2166</v>
      </c>
      <c r="S204" s="146">
        <v>511</v>
      </c>
      <c r="T204" s="146">
        <v>296</v>
      </c>
      <c r="U204" s="146">
        <v>77</v>
      </c>
      <c r="V204" s="146">
        <v>405</v>
      </c>
      <c r="W204" s="146">
        <v>106</v>
      </c>
      <c r="Y204" s="174">
        <v>191</v>
      </c>
    </row>
    <row r="205" spans="1:25" ht="14.25" customHeight="1">
      <c r="A205" s="173">
        <v>192</v>
      </c>
      <c r="B205" s="170"/>
      <c r="C205" s="179"/>
      <c r="D205" s="151" t="s">
        <v>492</v>
      </c>
      <c r="E205" s="144"/>
      <c r="F205" s="145">
        <v>1840</v>
      </c>
      <c r="G205" s="146">
        <v>264</v>
      </c>
      <c r="H205" s="146">
        <v>22</v>
      </c>
      <c r="I205" s="146">
        <v>2</v>
      </c>
      <c r="J205" s="146">
        <v>111</v>
      </c>
      <c r="K205" s="146">
        <v>20</v>
      </c>
      <c r="L205" s="146">
        <v>1512</v>
      </c>
      <c r="M205" s="146">
        <v>207</v>
      </c>
      <c r="N205" s="146">
        <v>11</v>
      </c>
      <c r="O205" s="146">
        <v>2</v>
      </c>
      <c r="P205" s="146">
        <v>88</v>
      </c>
      <c r="Q205" s="146">
        <v>17</v>
      </c>
      <c r="R205" s="146">
        <v>328</v>
      </c>
      <c r="S205" s="146">
        <v>57</v>
      </c>
      <c r="T205" s="146">
        <v>11</v>
      </c>
      <c r="U205" s="146" t="s">
        <v>618</v>
      </c>
      <c r="V205" s="146">
        <v>23</v>
      </c>
      <c r="W205" s="146">
        <v>3</v>
      </c>
      <c r="Y205" s="174">
        <v>192</v>
      </c>
    </row>
    <row r="206" spans="1:25" ht="14.25" customHeight="1">
      <c r="A206" s="173">
        <v>193</v>
      </c>
      <c r="B206" s="170"/>
      <c r="C206" s="179"/>
      <c r="D206" s="151" t="s">
        <v>493</v>
      </c>
      <c r="E206" s="144"/>
      <c r="F206" s="145">
        <v>1553</v>
      </c>
      <c r="G206" s="146">
        <v>475</v>
      </c>
      <c r="H206" s="146">
        <v>20</v>
      </c>
      <c r="I206" s="146">
        <v>9</v>
      </c>
      <c r="J206" s="146">
        <v>126</v>
      </c>
      <c r="K206" s="146">
        <v>40</v>
      </c>
      <c r="L206" s="146">
        <v>1423</v>
      </c>
      <c r="M206" s="146">
        <v>415</v>
      </c>
      <c r="N206" s="146">
        <v>14</v>
      </c>
      <c r="O206" s="146">
        <v>6</v>
      </c>
      <c r="P206" s="146">
        <v>111</v>
      </c>
      <c r="Q206" s="146">
        <v>34</v>
      </c>
      <c r="R206" s="146">
        <v>130</v>
      </c>
      <c r="S206" s="146">
        <v>60</v>
      </c>
      <c r="T206" s="146">
        <v>6</v>
      </c>
      <c r="U206" s="146">
        <v>3</v>
      </c>
      <c r="V206" s="146">
        <v>15</v>
      </c>
      <c r="W206" s="146">
        <v>6</v>
      </c>
      <c r="Y206" s="174">
        <v>193</v>
      </c>
    </row>
    <row r="207" spans="1:25" ht="14.25" customHeight="1">
      <c r="A207" s="173">
        <v>194</v>
      </c>
      <c r="B207" s="170"/>
      <c r="C207" s="179"/>
      <c r="D207" s="151" t="s">
        <v>494</v>
      </c>
      <c r="E207" s="144"/>
      <c r="F207" s="145">
        <v>248</v>
      </c>
      <c r="G207" s="146">
        <v>106</v>
      </c>
      <c r="H207" s="146">
        <v>9</v>
      </c>
      <c r="I207" s="146">
        <v>6</v>
      </c>
      <c r="J207" s="146">
        <v>9</v>
      </c>
      <c r="K207" s="146">
        <v>6</v>
      </c>
      <c r="L207" s="146">
        <v>174</v>
      </c>
      <c r="M207" s="146">
        <v>74</v>
      </c>
      <c r="N207" s="146">
        <v>2</v>
      </c>
      <c r="O207" s="146">
        <v>2</v>
      </c>
      <c r="P207" s="146">
        <v>2</v>
      </c>
      <c r="Q207" s="146">
        <v>2</v>
      </c>
      <c r="R207" s="146">
        <v>74</v>
      </c>
      <c r="S207" s="146">
        <v>32</v>
      </c>
      <c r="T207" s="146">
        <v>7</v>
      </c>
      <c r="U207" s="146">
        <v>4</v>
      </c>
      <c r="V207" s="146">
        <v>7</v>
      </c>
      <c r="W207" s="146">
        <v>4</v>
      </c>
      <c r="Y207" s="174">
        <v>194</v>
      </c>
    </row>
    <row r="208" spans="1:25" ht="14.25" customHeight="1">
      <c r="A208" s="173">
        <v>195</v>
      </c>
      <c r="B208" s="170"/>
      <c r="C208" s="179"/>
      <c r="D208" s="151" t="s">
        <v>495</v>
      </c>
      <c r="E208" s="144"/>
      <c r="F208" s="145">
        <v>7454</v>
      </c>
      <c r="G208" s="146">
        <v>1703</v>
      </c>
      <c r="H208" s="146">
        <v>85</v>
      </c>
      <c r="I208" s="146">
        <v>28</v>
      </c>
      <c r="J208" s="146">
        <v>507</v>
      </c>
      <c r="K208" s="146">
        <v>148</v>
      </c>
      <c r="L208" s="146">
        <v>6617</v>
      </c>
      <c r="M208" s="146">
        <v>1337</v>
      </c>
      <c r="N208" s="146">
        <v>61</v>
      </c>
      <c r="O208" s="146">
        <v>17</v>
      </c>
      <c r="P208" s="146">
        <v>451</v>
      </c>
      <c r="Q208" s="146">
        <v>120</v>
      </c>
      <c r="R208" s="146">
        <v>837</v>
      </c>
      <c r="S208" s="146">
        <v>366</v>
      </c>
      <c r="T208" s="146">
        <v>24</v>
      </c>
      <c r="U208" s="146">
        <v>11</v>
      </c>
      <c r="V208" s="146">
        <v>56</v>
      </c>
      <c r="W208" s="146">
        <v>28</v>
      </c>
      <c r="Y208" s="174">
        <v>195</v>
      </c>
    </row>
    <row r="209" spans="1:25" ht="14.25" customHeight="1">
      <c r="A209" s="173">
        <v>196</v>
      </c>
      <c r="B209" s="170"/>
      <c r="C209" s="179"/>
      <c r="D209" s="151" t="s">
        <v>631</v>
      </c>
      <c r="E209" s="144"/>
      <c r="F209" s="145">
        <v>1834</v>
      </c>
      <c r="G209" s="146">
        <v>443</v>
      </c>
      <c r="H209" s="146">
        <v>25</v>
      </c>
      <c r="I209" s="146">
        <v>9</v>
      </c>
      <c r="J209" s="146">
        <v>86</v>
      </c>
      <c r="K209" s="146">
        <v>21</v>
      </c>
      <c r="L209" s="146">
        <v>1514</v>
      </c>
      <c r="M209" s="146">
        <v>315</v>
      </c>
      <c r="N209" s="146" t="s">
        <v>618</v>
      </c>
      <c r="O209" s="146" t="s">
        <v>618</v>
      </c>
      <c r="P209" s="146">
        <v>57</v>
      </c>
      <c r="Q209" s="146">
        <v>12</v>
      </c>
      <c r="R209" s="146">
        <v>320</v>
      </c>
      <c r="S209" s="146">
        <v>128</v>
      </c>
      <c r="T209" s="146">
        <v>25</v>
      </c>
      <c r="U209" s="146">
        <v>9</v>
      </c>
      <c r="V209" s="146">
        <v>29</v>
      </c>
      <c r="W209" s="146">
        <v>9</v>
      </c>
      <c r="Y209" s="174">
        <v>196</v>
      </c>
    </row>
    <row r="210" spans="1:25" ht="14.25" customHeight="1">
      <c r="A210" s="173">
        <v>197</v>
      </c>
      <c r="B210" s="170"/>
      <c r="C210" s="179"/>
      <c r="D210" s="151" t="s">
        <v>496</v>
      </c>
      <c r="E210" s="144"/>
      <c r="F210" s="145">
        <v>298</v>
      </c>
      <c r="G210" s="146">
        <v>217</v>
      </c>
      <c r="H210" s="146">
        <v>16</v>
      </c>
      <c r="I210" s="146">
        <v>8</v>
      </c>
      <c r="J210" s="146">
        <v>75</v>
      </c>
      <c r="K210" s="146">
        <v>50</v>
      </c>
      <c r="L210" s="146">
        <v>276</v>
      </c>
      <c r="M210" s="146">
        <v>203</v>
      </c>
      <c r="N210" s="146">
        <v>14</v>
      </c>
      <c r="O210" s="146">
        <v>7</v>
      </c>
      <c r="P210" s="146">
        <v>72</v>
      </c>
      <c r="Q210" s="146">
        <v>49</v>
      </c>
      <c r="R210" s="146">
        <v>22</v>
      </c>
      <c r="S210" s="146">
        <v>14</v>
      </c>
      <c r="T210" s="146">
        <v>2</v>
      </c>
      <c r="U210" s="146">
        <v>1</v>
      </c>
      <c r="V210" s="146">
        <v>3</v>
      </c>
      <c r="W210" s="146">
        <v>1</v>
      </c>
      <c r="Y210" s="174">
        <v>197</v>
      </c>
    </row>
    <row r="211" spans="1:25" ht="14.25" customHeight="1">
      <c r="A211" s="173">
        <v>198</v>
      </c>
      <c r="B211" s="170"/>
      <c r="C211" s="179"/>
      <c r="D211" s="151" t="s">
        <v>497</v>
      </c>
      <c r="E211" s="144"/>
      <c r="F211" s="145">
        <v>728</v>
      </c>
      <c r="G211" s="146">
        <v>606</v>
      </c>
      <c r="H211" s="146">
        <v>6</v>
      </c>
      <c r="I211" s="146">
        <v>6</v>
      </c>
      <c r="J211" s="146">
        <v>33</v>
      </c>
      <c r="K211" s="146">
        <v>32</v>
      </c>
      <c r="L211" s="146">
        <v>698</v>
      </c>
      <c r="M211" s="146">
        <v>581</v>
      </c>
      <c r="N211" s="146">
        <v>4</v>
      </c>
      <c r="O211" s="146">
        <v>4</v>
      </c>
      <c r="P211" s="146">
        <v>29</v>
      </c>
      <c r="Q211" s="146">
        <v>28</v>
      </c>
      <c r="R211" s="146">
        <v>30</v>
      </c>
      <c r="S211" s="146">
        <v>25</v>
      </c>
      <c r="T211" s="146">
        <v>2</v>
      </c>
      <c r="U211" s="146">
        <v>2</v>
      </c>
      <c r="V211" s="146">
        <v>4</v>
      </c>
      <c r="W211" s="146">
        <v>4</v>
      </c>
      <c r="Y211" s="174">
        <v>198</v>
      </c>
    </row>
    <row r="212" spans="1:25" ht="14.25" customHeight="1">
      <c r="A212" s="173">
        <v>199</v>
      </c>
      <c r="B212" s="170"/>
      <c r="C212" s="179"/>
      <c r="D212" s="151" t="s">
        <v>498</v>
      </c>
      <c r="E212" s="144"/>
      <c r="F212" s="145">
        <v>1354</v>
      </c>
      <c r="G212" s="146">
        <v>1122</v>
      </c>
      <c r="H212" s="146">
        <v>22</v>
      </c>
      <c r="I212" s="146">
        <v>19</v>
      </c>
      <c r="J212" s="146">
        <v>143</v>
      </c>
      <c r="K212" s="146">
        <v>114</v>
      </c>
      <c r="L212" s="146">
        <v>1195</v>
      </c>
      <c r="M212" s="146">
        <v>977</v>
      </c>
      <c r="N212" s="146">
        <v>14</v>
      </c>
      <c r="O212" s="146">
        <v>12</v>
      </c>
      <c r="P212" s="146">
        <v>122</v>
      </c>
      <c r="Q212" s="146">
        <v>95</v>
      </c>
      <c r="R212" s="146">
        <v>159</v>
      </c>
      <c r="S212" s="146">
        <v>145</v>
      </c>
      <c r="T212" s="146">
        <v>8</v>
      </c>
      <c r="U212" s="146">
        <v>7</v>
      </c>
      <c r="V212" s="146">
        <v>21</v>
      </c>
      <c r="W212" s="146">
        <v>19</v>
      </c>
      <c r="Y212" s="174">
        <v>199</v>
      </c>
    </row>
    <row r="213" spans="1:25" ht="14.25" customHeight="1">
      <c r="A213" s="173">
        <v>200</v>
      </c>
      <c r="B213" s="170"/>
      <c r="C213" s="179"/>
      <c r="D213" s="151" t="s">
        <v>499</v>
      </c>
      <c r="E213" s="144"/>
      <c r="F213" s="145">
        <v>47</v>
      </c>
      <c r="G213" s="146">
        <v>43</v>
      </c>
      <c r="H213" s="146" t="s">
        <v>618</v>
      </c>
      <c r="I213" s="146" t="s">
        <v>618</v>
      </c>
      <c r="J213" s="146" t="s">
        <v>618</v>
      </c>
      <c r="K213" s="146" t="s">
        <v>618</v>
      </c>
      <c r="L213" s="146">
        <v>44</v>
      </c>
      <c r="M213" s="146">
        <v>41</v>
      </c>
      <c r="N213" s="146" t="s">
        <v>618</v>
      </c>
      <c r="O213" s="146" t="s">
        <v>618</v>
      </c>
      <c r="P213" s="146" t="s">
        <v>618</v>
      </c>
      <c r="Q213" s="146" t="s">
        <v>618</v>
      </c>
      <c r="R213" s="146">
        <v>3</v>
      </c>
      <c r="S213" s="146">
        <v>2</v>
      </c>
      <c r="T213" s="146" t="s">
        <v>618</v>
      </c>
      <c r="U213" s="146" t="s">
        <v>618</v>
      </c>
      <c r="V213" s="146" t="s">
        <v>618</v>
      </c>
      <c r="W213" s="146" t="s">
        <v>618</v>
      </c>
      <c r="Y213" s="174">
        <v>200</v>
      </c>
    </row>
    <row r="214" spans="1:25" ht="14.25" customHeight="1">
      <c r="A214" s="173">
        <v>201</v>
      </c>
      <c r="B214" s="170"/>
      <c r="C214" s="179"/>
      <c r="D214" s="151" t="s">
        <v>500</v>
      </c>
      <c r="E214" s="144"/>
      <c r="F214" s="145">
        <v>570</v>
      </c>
      <c r="G214" s="146">
        <v>321</v>
      </c>
      <c r="H214" s="146">
        <v>1</v>
      </c>
      <c r="I214" s="146" t="s">
        <v>618</v>
      </c>
      <c r="J214" s="146">
        <v>1</v>
      </c>
      <c r="K214" s="146" t="s">
        <v>618</v>
      </c>
      <c r="L214" s="146">
        <v>384</v>
      </c>
      <c r="M214" s="146">
        <v>194</v>
      </c>
      <c r="N214" s="146" t="s">
        <v>618</v>
      </c>
      <c r="O214" s="146" t="s">
        <v>618</v>
      </c>
      <c r="P214" s="146" t="s">
        <v>618</v>
      </c>
      <c r="Q214" s="146" t="s">
        <v>618</v>
      </c>
      <c r="R214" s="146">
        <v>186</v>
      </c>
      <c r="S214" s="146">
        <v>127</v>
      </c>
      <c r="T214" s="146">
        <v>1</v>
      </c>
      <c r="U214" s="146" t="s">
        <v>618</v>
      </c>
      <c r="V214" s="146">
        <v>1</v>
      </c>
      <c r="W214" s="146" t="s">
        <v>618</v>
      </c>
      <c r="Y214" s="174">
        <v>201</v>
      </c>
    </row>
    <row r="215" spans="1:25" ht="14.25" customHeight="1">
      <c r="A215" s="173">
        <v>202</v>
      </c>
      <c r="B215" s="170"/>
      <c r="C215" s="179"/>
      <c r="D215" s="151" t="s">
        <v>501</v>
      </c>
      <c r="E215" s="144"/>
      <c r="F215" s="145">
        <v>77</v>
      </c>
      <c r="G215" s="146">
        <v>51</v>
      </c>
      <c r="H215" s="146" t="s">
        <v>618</v>
      </c>
      <c r="I215" s="146" t="s">
        <v>618</v>
      </c>
      <c r="J215" s="146" t="s">
        <v>618</v>
      </c>
      <c r="K215" s="146" t="s">
        <v>618</v>
      </c>
      <c r="L215" s="146">
        <v>76</v>
      </c>
      <c r="M215" s="146">
        <v>50</v>
      </c>
      <c r="N215" s="146" t="s">
        <v>618</v>
      </c>
      <c r="O215" s="146" t="s">
        <v>618</v>
      </c>
      <c r="P215" s="146" t="s">
        <v>618</v>
      </c>
      <c r="Q215" s="146" t="s">
        <v>618</v>
      </c>
      <c r="R215" s="146">
        <v>1</v>
      </c>
      <c r="S215" s="146">
        <v>1</v>
      </c>
      <c r="T215" s="146" t="s">
        <v>618</v>
      </c>
      <c r="U215" s="146" t="s">
        <v>618</v>
      </c>
      <c r="V215" s="146" t="s">
        <v>618</v>
      </c>
      <c r="W215" s="146" t="s">
        <v>618</v>
      </c>
      <c r="Y215" s="174">
        <v>202</v>
      </c>
    </row>
    <row r="216" spans="1:25" ht="14.25" customHeight="1">
      <c r="A216" s="173">
        <v>203</v>
      </c>
      <c r="B216" s="170"/>
      <c r="C216" s="179"/>
      <c r="D216" s="151" t="s">
        <v>502</v>
      </c>
      <c r="E216" s="144"/>
      <c r="F216" s="145">
        <v>16</v>
      </c>
      <c r="G216" s="146">
        <v>12</v>
      </c>
      <c r="H216" s="146" t="s">
        <v>618</v>
      </c>
      <c r="I216" s="146" t="s">
        <v>618</v>
      </c>
      <c r="J216" s="146" t="s">
        <v>618</v>
      </c>
      <c r="K216" s="146" t="s">
        <v>618</v>
      </c>
      <c r="L216" s="146">
        <v>13</v>
      </c>
      <c r="M216" s="146">
        <v>10</v>
      </c>
      <c r="N216" s="146" t="s">
        <v>618</v>
      </c>
      <c r="O216" s="146" t="s">
        <v>618</v>
      </c>
      <c r="P216" s="146" t="s">
        <v>618</v>
      </c>
      <c r="Q216" s="146" t="s">
        <v>618</v>
      </c>
      <c r="R216" s="146">
        <v>3</v>
      </c>
      <c r="S216" s="146">
        <v>2</v>
      </c>
      <c r="T216" s="146" t="s">
        <v>618</v>
      </c>
      <c r="U216" s="146" t="s">
        <v>618</v>
      </c>
      <c r="V216" s="146" t="s">
        <v>618</v>
      </c>
      <c r="W216" s="146" t="s">
        <v>618</v>
      </c>
      <c r="Y216" s="174">
        <v>203</v>
      </c>
    </row>
    <row r="217" spans="1:25" ht="14.25" customHeight="1">
      <c r="A217" s="173">
        <v>204</v>
      </c>
      <c r="B217" s="170"/>
      <c r="C217" s="179"/>
      <c r="D217" s="151" t="s">
        <v>503</v>
      </c>
      <c r="E217" s="144"/>
      <c r="F217" s="145">
        <v>1739</v>
      </c>
      <c r="G217" s="146">
        <v>1079</v>
      </c>
      <c r="H217" s="146">
        <v>63</v>
      </c>
      <c r="I217" s="146">
        <v>39</v>
      </c>
      <c r="J217" s="146">
        <v>100</v>
      </c>
      <c r="K217" s="146">
        <v>64</v>
      </c>
      <c r="L217" s="146">
        <v>1560</v>
      </c>
      <c r="M217" s="146">
        <v>945</v>
      </c>
      <c r="N217" s="146">
        <v>35</v>
      </c>
      <c r="O217" s="146">
        <v>24</v>
      </c>
      <c r="P217" s="146">
        <v>89</v>
      </c>
      <c r="Q217" s="146">
        <v>56</v>
      </c>
      <c r="R217" s="146">
        <v>179</v>
      </c>
      <c r="S217" s="146">
        <v>134</v>
      </c>
      <c r="T217" s="146">
        <v>28</v>
      </c>
      <c r="U217" s="146">
        <v>15</v>
      </c>
      <c r="V217" s="146">
        <v>11</v>
      </c>
      <c r="W217" s="146">
        <v>8</v>
      </c>
      <c r="Y217" s="174">
        <v>204</v>
      </c>
    </row>
    <row r="218" spans="1:25" ht="14.25" customHeight="1">
      <c r="A218" s="173">
        <v>205</v>
      </c>
      <c r="B218" s="170"/>
      <c r="C218" s="179"/>
      <c r="D218" s="151" t="s">
        <v>504</v>
      </c>
      <c r="E218" s="144"/>
      <c r="F218" s="145">
        <v>261</v>
      </c>
      <c r="G218" s="146">
        <v>143</v>
      </c>
      <c r="H218" s="146" t="s">
        <v>618</v>
      </c>
      <c r="I218" s="146" t="s">
        <v>618</v>
      </c>
      <c r="J218" s="146" t="s">
        <v>618</v>
      </c>
      <c r="K218" s="146" t="s">
        <v>618</v>
      </c>
      <c r="L218" s="146">
        <v>241</v>
      </c>
      <c r="M218" s="146">
        <v>131</v>
      </c>
      <c r="N218" s="146" t="s">
        <v>618</v>
      </c>
      <c r="O218" s="146" t="s">
        <v>618</v>
      </c>
      <c r="P218" s="146" t="s">
        <v>618</v>
      </c>
      <c r="Q218" s="146" t="s">
        <v>618</v>
      </c>
      <c r="R218" s="146">
        <v>20</v>
      </c>
      <c r="S218" s="146">
        <v>12</v>
      </c>
      <c r="T218" s="146" t="s">
        <v>618</v>
      </c>
      <c r="U218" s="146" t="s">
        <v>618</v>
      </c>
      <c r="V218" s="146" t="s">
        <v>618</v>
      </c>
      <c r="W218" s="146" t="s">
        <v>618</v>
      </c>
      <c r="Y218" s="174">
        <v>205</v>
      </c>
    </row>
    <row r="219" spans="1:25" ht="14.25" customHeight="1">
      <c r="A219" s="173">
        <v>206</v>
      </c>
      <c r="B219" s="170"/>
      <c r="C219" s="179"/>
      <c r="D219" s="151" t="s">
        <v>505</v>
      </c>
      <c r="E219" s="144"/>
      <c r="F219" s="145">
        <v>351</v>
      </c>
      <c r="G219" s="146">
        <v>314</v>
      </c>
      <c r="H219" s="146">
        <v>13</v>
      </c>
      <c r="I219" s="146">
        <v>10</v>
      </c>
      <c r="J219" s="146">
        <v>16</v>
      </c>
      <c r="K219" s="146">
        <v>12</v>
      </c>
      <c r="L219" s="146">
        <v>315</v>
      </c>
      <c r="M219" s="146">
        <v>283</v>
      </c>
      <c r="N219" s="146">
        <v>11</v>
      </c>
      <c r="O219" s="146">
        <v>8</v>
      </c>
      <c r="P219" s="146">
        <v>14</v>
      </c>
      <c r="Q219" s="146">
        <v>10</v>
      </c>
      <c r="R219" s="146">
        <v>36</v>
      </c>
      <c r="S219" s="146">
        <v>31</v>
      </c>
      <c r="T219" s="146">
        <v>2</v>
      </c>
      <c r="U219" s="146">
        <v>2</v>
      </c>
      <c r="V219" s="146">
        <v>2</v>
      </c>
      <c r="W219" s="146">
        <v>2</v>
      </c>
      <c r="Y219" s="174">
        <v>206</v>
      </c>
    </row>
    <row r="220" spans="1:25" ht="14.25" customHeight="1">
      <c r="A220" s="173">
        <v>207</v>
      </c>
      <c r="B220" s="170"/>
      <c r="C220" s="179"/>
      <c r="D220" s="151" t="s">
        <v>506</v>
      </c>
      <c r="E220" s="144"/>
      <c r="F220" s="145">
        <v>95</v>
      </c>
      <c r="G220" s="146">
        <v>64</v>
      </c>
      <c r="H220" s="146">
        <v>10</v>
      </c>
      <c r="I220" s="146">
        <v>5</v>
      </c>
      <c r="J220" s="146">
        <v>14</v>
      </c>
      <c r="K220" s="146">
        <v>8</v>
      </c>
      <c r="L220" s="146">
        <v>68</v>
      </c>
      <c r="M220" s="146">
        <v>47</v>
      </c>
      <c r="N220" s="146">
        <v>7</v>
      </c>
      <c r="O220" s="146">
        <v>5</v>
      </c>
      <c r="P220" s="146">
        <v>9</v>
      </c>
      <c r="Q220" s="146">
        <v>7</v>
      </c>
      <c r="R220" s="146">
        <v>27</v>
      </c>
      <c r="S220" s="146">
        <v>17</v>
      </c>
      <c r="T220" s="146">
        <v>3</v>
      </c>
      <c r="U220" s="146" t="s">
        <v>618</v>
      </c>
      <c r="V220" s="146">
        <v>5</v>
      </c>
      <c r="W220" s="146">
        <v>1</v>
      </c>
      <c r="Y220" s="174">
        <v>207</v>
      </c>
    </row>
    <row r="221" spans="1:25" ht="14.25" customHeight="1">
      <c r="A221" s="173">
        <v>208</v>
      </c>
      <c r="B221" s="170"/>
      <c r="C221" s="179"/>
      <c r="D221" s="151" t="s">
        <v>507</v>
      </c>
      <c r="E221" s="144"/>
      <c r="F221" s="145">
        <v>561</v>
      </c>
      <c r="G221" s="146">
        <v>240</v>
      </c>
      <c r="H221" s="146" t="s">
        <v>618</v>
      </c>
      <c r="I221" s="146" t="s">
        <v>618</v>
      </c>
      <c r="J221" s="146">
        <v>58</v>
      </c>
      <c r="K221" s="146">
        <v>32</v>
      </c>
      <c r="L221" s="146">
        <v>487</v>
      </c>
      <c r="M221" s="146">
        <v>199</v>
      </c>
      <c r="N221" s="146" t="s">
        <v>618</v>
      </c>
      <c r="O221" s="146" t="s">
        <v>618</v>
      </c>
      <c r="P221" s="146">
        <v>48</v>
      </c>
      <c r="Q221" s="146">
        <v>25</v>
      </c>
      <c r="R221" s="146">
        <v>74</v>
      </c>
      <c r="S221" s="146">
        <v>41</v>
      </c>
      <c r="T221" s="146" t="s">
        <v>618</v>
      </c>
      <c r="U221" s="146" t="s">
        <v>618</v>
      </c>
      <c r="V221" s="146">
        <v>10</v>
      </c>
      <c r="W221" s="146">
        <v>7</v>
      </c>
      <c r="Y221" s="174">
        <v>208</v>
      </c>
    </row>
    <row r="222" spans="1:25" ht="14.25" customHeight="1">
      <c r="A222" s="173">
        <v>209</v>
      </c>
      <c r="B222" s="170"/>
      <c r="C222" s="179"/>
      <c r="D222" s="151" t="s">
        <v>508</v>
      </c>
      <c r="E222" s="144"/>
      <c r="F222" s="145">
        <v>37</v>
      </c>
      <c r="G222" s="146">
        <v>17</v>
      </c>
      <c r="H222" s="146">
        <v>6</v>
      </c>
      <c r="I222" s="146">
        <v>1</v>
      </c>
      <c r="J222" s="146">
        <v>10</v>
      </c>
      <c r="K222" s="146">
        <v>4</v>
      </c>
      <c r="L222" s="146">
        <v>35</v>
      </c>
      <c r="M222" s="146">
        <v>16</v>
      </c>
      <c r="N222" s="146">
        <v>6</v>
      </c>
      <c r="O222" s="146">
        <v>1</v>
      </c>
      <c r="P222" s="146">
        <v>10</v>
      </c>
      <c r="Q222" s="146">
        <v>4</v>
      </c>
      <c r="R222" s="146">
        <v>2</v>
      </c>
      <c r="S222" s="146">
        <v>1</v>
      </c>
      <c r="T222" s="146" t="s">
        <v>618</v>
      </c>
      <c r="U222" s="146" t="s">
        <v>618</v>
      </c>
      <c r="V222" s="146" t="s">
        <v>618</v>
      </c>
      <c r="W222" s="146" t="s">
        <v>618</v>
      </c>
      <c r="Y222" s="174">
        <v>209</v>
      </c>
    </row>
    <row r="223" spans="1:25" ht="14.25" customHeight="1">
      <c r="A223" s="173">
        <v>210</v>
      </c>
      <c r="B223" s="170"/>
      <c r="C223" s="179"/>
      <c r="D223" s="151" t="s">
        <v>509</v>
      </c>
      <c r="E223" s="144"/>
      <c r="F223" s="145">
        <v>44</v>
      </c>
      <c r="G223" s="146">
        <v>27</v>
      </c>
      <c r="H223" s="146" t="s">
        <v>618</v>
      </c>
      <c r="I223" s="146" t="s">
        <v>618</v>
      </c>
      <c r="J223" s="146" t="s">
        <v>618</v>
      </c>
      <c r="K223" s="146" t="s">
        <v>618</v>
      </c>
      <c r="L223" s="146">
        <v>7</v>
      </c>
      <c r="M223" s="146">
        <v>2</v>
      </c>
      <c r="N223" s="146" t="s">
        <v>618</v>
      </c>
      <c r="O223" s="146" t="s">
        <v>618</v>
      </c>
      <c r="P223" s="146" t="s">
        <v>618</v>
      </c>
      <c r="Q223" s="146" t="s">
        <v>618</v>
      </c>
      <c r="R223" s="146">
        <v>37</v>
      </c>
      <c r="S223" s="146">
        <v>25</v>
      </c>
      <c r="T223" s="146" t="s">
        <v>618</v>
      </c>
      <c r="U223" s="146" t="s">
        <v>618</v>
      </c>
      <c r="V223" s="146" t="s">
        <v>618</v>
      </c>
      <c r="W223" s="146" t="s">
        <v>618</v>
      </c>
      <c r="Y223" s="174">
        <v>210</v>
      </c>
    </row>
    <row r="224" spans="1:25" ht="14.25" customHeight="1">
      <c r="A224" s="173">
        <v>211</v>
      </c>
      <c r="B224" s="170"/>
      <c r="C224" s="179"/>
      <c r="D224" s="151" t="s">
        <v>510</v>
      </c>
      <c r="E224" s="144"/>
      <c r="F224" s="145">
        <v>1097</v>
      </c>
      <c r="G224" s="146">
        <v>833</v>
      </c>
      <c r="H224" s="146">
        <v>7</v>
      </c>
      <c r="I224" s="146">
        <v>4</v>
      </c>
      <c r="J224" s="146">
        <v>10</v>
      </c>
      <c r="K224" s="146">
        <v>8</v>
      </c>
      <c r="L224" s="146">
        <v>1020</v>
      </c>
      <c r="M224" s="146">
        <v>772</v>
      </c>
      <c r="N224" s="146" t="s">
        <v>618</v>
      </c>
      <c r="O224" s="146" t="s">
        <v>618</v>
      </c>
      <c r="P224" s="146">
        <v>3</v>
      </c>
      <c r="Q224" s="146">
        <v>3</v>
      </c>
      <c r="R224" s="146">
        <v>77</v>
      </c>
      <c r="S224" s="146">
        <v>61</v>
      </c>
      <c r="T224" s="146">
        <v>7</v>
      </c>
      <c r="U224" s="146">
        <v>4</v>
      </c>
      <c r="V224" s="146">
        <v>7</v>
      </c>
      <c r="W224" s="146">
        <v>5</v>
      </c>
      <c r="Y224" s="174">
        <v>211</v>
      </c>
    </row>
    <row r="225" spans="1:25" ht="14.25" customHeight="1">
      <c r="A225" s="173">
        <v>212</v>
      </c>
      <c r="B225" s="170"/>
      <c r="C225" s="179"/>
      <c r="D225" s="151" t="s">
        <v>511</v>
      </c>
      <c r="E225" s="144"/>
      <c r="F225" s="145">
        <v>47</v>
      </c>
      <c r="G225" s="146">
        <v>15</v>
      </c>
      <c r="H225" s="146" t="s">
        <v>618</v>
      </c>
      <c r="I225" s="146" t="s">
        <v>618</v>
      </c>
      <c r="J225" s="146">
        <v>1</v>
      </c>
      <c r="K225" s="146" t="s">
        <v>618</v>
      </c>
      <c r="L225" s="146">
        <v>37</v>
      </c>
      <c r="M225" s="146">
        <v>13</v>
      </c>
      <c r="N225" s="146" t="s">
        <v>618</v>
      </c>
      <c r="O225" s="146" t="s">
        <v>618</v>
      </c>
      <c r="P225" s="146">
        <v>1</v>
      </c>
      <c r="Q225" s="146" t="s">
        <v>618</v>
      </c>
      <c r="R225" s="146">
        <v>10</v>
      </c>
      <c r="S225" s="146">
        <v>2</v>
      </c>
      <c r="T225" s="146" t="s">
        <v>618</v>
      </c>
      <c r="U225" s="146" t="s">
        <v>618</v>
      </c>
      <c r="V225" s="146" t="s">
        <v>618</v>
      </c>
      <c r="W225" s="146" t="s">
        <v>618</v>
      </c>
      <c r="Y225" s="174">
        <v>212</v>
      </c>
    </row>
    <row r="226" spans="1:25" ht="14.25" customHeight="1">
      <c r="A226" s="173">
        <v>213</v>
      </c>
      <c r="B226" s="170"/>
      <c r="C226" s="179"/>
      <c r="D226" s="151" t="s">
        <v>512</v>
      </c>
      <c r="E226" s="144"/>
      <c r="F226" s="145">
        <v>171</v>
      </c>
      <c r="G226" s="146">
        <v>113</v>
      </c>
      <c r="H226" s="146">
        <v>1</v>
      </c>
      <c r="I226" s="146" t="s">
        <v>618</v>
      </c>
      <c r="J226" s="146">
        <v>3</v>
      </c>
      <c r="K226" s="146">
        <v>2</v>
      </c>
      <c r="L226" s="146">
        <v>118</v>
      </c>
      <c r="M226" s="146">
        <v>80</v>
      </c>
      <c r="N226" s="146" t="s">
        <v>618</v>
      </c>
      <c r="O226" s="146" t="s">
        <v>618</v>
      </c>
      <c r="P226" s="146">
        <v>1</v>
      </c>
      <c r="Q226" s="146">
        <v>1</v>
      </c>
      <c r="R226" s="146">
        <v>53</v>
      </c>
      <c r="S226" s="146">
        <v>33</v>
      </c>
      <c r="T226" s="146">
        <v>1</v>
      </c>
      <c r="U226" s="146" t="s">
        <v>618</v>
      </c>
      <c r="V226" s="146">
        <v>2</v>
      </c>
      <c r="W226" s="146">
        <v>1</v>
      </c>
      <c r="Y226" s="174">
        <v>213</v>
      </c>
    </row>
    <row r="227" spans="1:25" ht="14.25" customHeight="1">
      <c r="A227" s="173">
        <v>214</v>
      </c>
      <c r="B227" s="170"/>
      <c r="C227" s="179"/>
      <c r="D227" s="151" t="s">
        <v>513</v>
      </c>
      <c r="E227" s="144"/>
      <c r="F227" s="145">
        <v>704</v>
      </c>
      <c r="G227" s="146">
        <v>406</v>
      </c>
      <c r="H227" s="146">
        <v>2</v>
      </c>
      <c r="I227" s="146" t="s">
        <v>618</v>
      </c>
      <c r="J227" s="146">
        <v>13</v>
      </c>
      <c r="K227" s="146">
        <v>5</v>
      </c>
      <c r="L227" s="146">
        <v>378</v>
      </c>
      <c r="M227" s="146">
        <v>196</v>
      </c>
      <c r="N227" s="146" t="s">
        <v>618</v>
      </c>
      <c r="O227" s="146" t="s">
        <v>618</v>
      </c>
      <c r="P227" s="146">
        <v>4</v>
      </c>
      <c r="Q227" s="146">
        <v>1</v>
      </c>
      <c r="R227" s="146">
        <v>326</v>
      </c>
      <c r="S227" s="146">
        <v>210</v>
      </c>
      <c r="T227" s="146">
        <v>2</v>
      </c>
      <c r="U227" s="146" t="s">
        <v>618</v>
      </c>
      <c r="V227" s="146">
        <v>9</v>
      </c>
      <c r="W227" s="146">
        <v>4</v>
      </c>
      <c r="Y227" s="174">
        <v>214</v>
      </c>
    </row>
    <row r="228" spans="1:25" ht="14.25" customHeight="1">
      <c r="A228" s="173">
        <v>215</v>
      </c>
      <c r="B228" s="170"/>
      <c r="C228" s="179"/>
      <c r="D228" s="151" t="s">
        <v>514</v>
      </c>
      <c r="E228" s="144"/>
      <c r="F228" s="145">
        <v>186</v>
      </c>
      <c r="G228" s="146">
        <v>37</v>
      </c>
      <c r="H228" s="146" t="s">
        <v>618</v>
      </c>
      <c r="I228" s="146" t="s">
        <v>618</v>
      </c>
      <c r="J228" s="146">
        <v>2</v>
      </c>
      <c r="K228" s="146" t="s">
        <v>618</v>
      </c>
      <c r="L228" s="146">
        <v>160</v>
      </c>
      <c r="M228" s="146">
        <v>31</v>
      </c>
      <c r="N228" s="146" t="s">
        <v>618</v>
      </c>
      <c r="O228" s="146" t="s">
        <v>618</v>
      </c>
      <c r="P228" s="146">
        <v>1</v>
      </c>
      <c r="Q228" s="146" t="s">
        <v>618</v>
      </c>
      <c r="R228" s="146">
        <v>26</v>
      </c>
      <c r="S228" s="146">
        <v>6</v>
      </c>
      <c r="T228" s="146" t="s">
        <v>618</v>
      </c>
      <c r="U228" s="146" t="s">
        <v>618</v>
      </c>
      <c r="V228" s="146">
        <v>1</v>
      </c>
      <c r="W228" s="146" t="s">
        <v>618</v>
      </c>
      <c r="Y228" s="174">
        <v>215</v>
      </c>
    </row>
    <row r="229" spans="1:25" ht="14.25" customHeight="1">
      <c r="A229" s="173">
        <v>216</v>
      </c>
      <c r="B229" s="170"/>
      <c r="C229" s="179"/>
      <c r="D229" s="151" t="s">
        <v>515</v>
      </c>
      <c r="E229" s="144"/>
      <c r="F229" s="145">
        <v>64</v>
      </c>
      <c r="G229" s="146">
        <v>26</v>
      </c>
      <c r="H229" s="146">
        <v>1</v>
      </c>
      <c r="I229" s="146" t="s">
        <v>618</v>
      </c>
      <c r="J229" s="146">
        <v>3</v>
      </c>
      <c r="K229" s="146">
        <v>2</v>
      </c>
      <c r="L229" s="146">
        <v>46</v>
      </c>
      <c r="M229" s="146">
        <v>15</v>
      </c>
      <c r="N229" s="146">
        <v>1</v>
      </c>
      <c r="O229" s="146" t="s">
        <v>618</v>
      </c>
      <c r="P229" s="146">
        <v>2</v>
      </c>
      <c r="Q229" s="146">
        <v>1</v>
      </c>
      <c r="R229" s="146">
        <v>18</v>
      </c>
      <c r="S229" s="146">
        <v>11</v>
      </c>
      <c r="T229" s="146" t="s">
        <v>618</v>
      </c>
      <c r="U229" s="146" t="s">
        <v>618</v>
      </c>
      <c r="V229" s="146">
        <v>1</v>
      </c>
      <c r="W229" s="146">
        <v>1</v>
      </c>
      <c r="Y229" s="174">
        <v>216</v>
      </c>
    </row>
    <row r="230" spans="1:25" ht="14.25" customHeight="1">
      <c r="A230" s="173">
        <v>217</v>
      </c>
      <c r="B230" s="170"/>
      <c r="C230" s="179"/>
      <c r="D230" s="151" t="s">
        <v>516</v>
      </c>
      <c r="E230" s="144"/>
      <c r="F230" s="145">
        <v>36</v>
      </c>
      <c r="G230" s="146">
        <v>12</v>
      </c>
      <c r="H230" s="146" t="s">
        <v>618</v>
      </c>
      <c r="I230" s="146" t="s">
        <v>618</v>
      </c>
      <c r="J230" s="146" t="s">
        <v>618</v>
      </c>
      <c r="K230" s="146" t="s">
        <v>618</v>
      </c>
      <c r="L230" s="146">
        <v>21</v>
      </c>
      <c r="M230" s="146">
        <v>4</v>
      </c>
      <c r="N230" s="146" t="s">
        <v>618</v>
      </c>
      <c r="O230" s="146" t="s">
        <v>618</v>
      </c>
      <c r="P230" s="146" t="s">
        <v>618</v>
      </c>
      <c r="Q230" s="146" t="s">
        <v>618</v>
      </c>
      <c r="R230" s="146">
        <v>15</v>
      </c>
      <c r="S230" s="146">
        <v>8</v>
      </c>
      <c r="T230" s="146" t="s">
        <v>618</v>
      </c>
      <c r="U230" s="146" t="s">
        <v>618</v>
      </c>
      <c r="V230" s="146" t="s">
        <v>618</v>
      </c>
      <c r="W230" s="146" t="s">
        <v>618</v>
      </c>
      <c r="Y230" s="174">
        <v>217</v>
      </c>
    </row>
    <row r="231" spans="1:25" ht="14.25" customHeight="1">
      <c r="A231" s="173">
        <v>218</v>
      </c>
      <c r="B231" s="170"/>
      <c r="C231" s="179"/>
      <c r="D231" s="151" t="s">
        <v>517</v>
      </c>
      <c r="E231" s="144"/>
      <c r="F231" s="145">
        <v>762</v>
      </c>
      <c r="G231" s="146">
        <v>484</v>
      </c>
      <c r="H231" s="146" t="s">
        <v>618</v>
      </c>
      <c r="I231" s="146" t="s">
        <v>618</v>
      </c>
      <c r="J231" s="146">
        <v>8</v>
      </c>
      <c r="K231" s="146">
        <v>5</v>
      </c>
      <c r="L231" s="146">
        <v>734</v>
      </c>
      <c r="M231" s="146">
        <v>465</v>
      </c>
      <c r="N231" s="146" t="s">
        <v>618</v>
      </c>
      <c r="O231" s="146" t="s">
        <v>618</v>
      </c>
      <c r="P231" s="146">
        <v>7</v>
      </c>
      <c r="Q231" s="146">
        <v>4</v>
      </c>
      <c r="R231" s="146">
        <v>28</v>
      </c>
      <c r="S231" s="146">
        <v>19</v>
      </c>
      <c r="T231" s="146" t="s">
        <v>618</v>
      </c>
      <c r="U231" s="146" t="s">
        <v>618</v>
      </c>
      <c r="V231" s="146">
        <v>1</v>
      </c>
      <c r="W231" s="146">
        <v>1</v>
      </c>
      <c r="Y231" s="174">
        <v>218</v>
      </c>
    </row>
    <row r="232" spans="1:25" ht="14.25" customHeight="1">
      <c r="A232" s="173">
        <v>219</v>
      </c>
      <c r="B232" s="170"/>
      <c r="C232" s="179"/>
      <c r="D232" s="151" t="s">
        <v>518</v>
      </c>
      <c r="E232" s="144"/>
      <c r="F232" s="145">
        <v>472</v>
      </c>
      <c r="G232" s="146">
        <v>282</v>
      </c>
      <c r="H232" s="146">
        <v>1</v>
      </c>
      <c r="I232" s="146">
        <v>1</v>
      </c>
      <c r="J232" s="146">
        <v>16</v>
      </c>
      <c r="K232" s="146">
        <v>8</v>
      </c>
      <c r="L232" s="146">
        <v>423</v>
      </c>
      <c r="M232" s="146">
        <v>243</v>
      </c>
      <c r="N232" s="146">
        <v>1</v>
      </c>
      <c r="O232" s="146">
        <v>1</v>
      </c>
      <c r="P232" s="146">
        <v>16</v>
      </c>
      <c r="Q232" s="146">
        <v>8</v>
      </c>
      <c r="R232" s="146">
        <v>49</v>
      </c>
      <c r="S232" s="146">
        <v>39</v>
      </c>
      <c r="T232" s="146" t="s">
        <v>618</v>
      </c>
      <c r="U232" s="146" t="s">
        <v>618</v>
      </c>
      <c r="V232" s="146" t="s">
        <v>618</v>
      </c>
      <c r="W232" s="146" t="s">
        <v>618</v>
      </c>
      <c r="Y232" s="174">
        <v>219</v>
      </c>
    </row>
    <row r="233" spans="1:25" ht="14.25" customHeight="1">
      <c r="A233" s="173">
        <v>220</v>
      </c>
      <c r="B233" s="170"/>
      <c r="C233" s="179"/>
      <c r="D233" s="151" t="s">
        <v>519</v>
      </c>
      <c r="E233" s="144"/>
      <c r="F233" s="145">
        <v>460</v>
      </c>
      <c r="G233" s="146">
        <v>216</v>
      </c>
      <c r="H233" s="146">
        <v>5</v>
      </c>
      <c r="I233" s="146">
        <v>1</v>
      </c>
      <c r="J233" s="146">
        <v>10</v>
      </c>
      <c r="K233" s="146">
        <v>6</v>
      </c>
      <c r="L233" s="146">
        <v>287</v>
      </c>
      <c r="M233" s="146">
        <v>135</v>
      </c>
      <c r="N233" s="146" t="s">
        <v>618</v>
      </c>
      <c r="O233" s="146" t="s">
        <v>618</v>
      </c>
      <c r="P233" s="146">
        <v>3</v>
      </c>
      <c r="Q233" s="146">
        <v>1</v>
      </c>
      <c r="R233" s="146">
        <v>173</v>
      </c>
      <c r="S233" s="146">
        <v>81</v>
      </c>
      <c r="T233" s="146">
        <v>5</v>
      </c>
      <c r="U233" s="146">
        <v>1</v>
      </c>
      <c r="V233" s="146">
        <v>7</v>
      </c>
      <c r="W233" s="146">
        <v>5</v>
      </c>
      <c r="Y233" s="174">
        <v>220</v>
      </c>
    </row>
    <row r="234" spans="1:25" ht="14.25" customHeight="1">
      <c r="A234" s="173">
        <v>221</v>
      </c>
      <c r="B234" s="170"/>
      <c r="C234" s="179"/>
      <c r="D234" s="151" t="s">
        <v>520</v>
      </c>
      <c r="E234" s="144"/>
      <c r="F234" s="145">
        <v>3</v>
      </c>
      <c r="G234" s="146">
        <v>1</v>
      </c>
      <c r="H234" s="146" t="s">
        <v>618</v>
      </c>
      <c r="I234" s="146" t="s">
        <v>618</v>
      </c>
      <c r="J234" s="146">
        <v>2</v>
      </c>
      <c r="K234" s="146">
        <v>1</v>
      </c>
      <c r="L234" s="146">
        <v>3</v>
      </c>
      <c r="M234" s="146">
        <v>1</v>
      </c>
      <c r="N234" s="146" t="s">
        <v>618</v>
      </c>
      <c r="O234" s="146" t="s">
        <v>618</v>
      </c>
      <c r="P234" s="146">
        <v>2</v>
      </c>
      <c r="Q234" s="146">
        <v>1</v>
      </c>
      <c r="R234" s="146" t="s">
        <v>618</v>
      </c>
      <c r="S234" s="146" t="s">
        <v>618</v>
      </c>
      <c r="T234" s="146" t="s">
        <v>618</v>
      </c>
      <c r="U234" s="146" t="s">
        <v>618</v>
      </c>
      <c r="V234" s="146" t="s">
        <v>618</v>
      </c>
      <c r="W234" s="146" t="s">
        <v>618</v>
      </c>
      <c r="Y234" s="174">
        <v>221</v>
      </c>
    </row>
  </sheetData>
  <sheetProtection/>
  <mergeCells count="46">
    <mergeCell ref="Y55:Y58"/>
    <mergeCell ref="F56:G57"/>
    <mergeCell ref="H56:K56"/>
    <mergeCell ref="L56:M57"/>
    <mergeCell ref="N56:Q56"/>
    <mergeCell ref="R56:S57"/>
    <mergeCell ref="T56:W56"/>
    <mergeCell ref="H57:I57"/>
    <mergeCell ref="J57:K57"/>
    <mergeCell ref="N57:O57"/>
    <mergeCell ref="P57:Q57"/>
    <mergeCell ref="T57:U57"/>
    <mergeCell ref="V57:W57"/>
    <mergeCell ref="D53:K53"/>
    <mergeCell ref="L53:W53"/>
    <mergeCell ref="D54:K54"/>
    <mergeCell ref="L54:W54"/>
    <mergeCell ref="A55:B58"/>
    <mergeCell ref="C55:C58"/>
    <mergeCell ref="D55:E58"/>
    <mergeCell ref="F55:K55"/>
    <mergeCell ref="L55:Q55"/>
    <mergeCell ref="R55:W55"/>
    <mergeCell ref="Y3:Y6"/>
    <mergeCell ref="F4:G5"/>
    <mergeCell ref="H4:K4"/>
    <mergeCell ref="L4:M5"/>
    <mergeCell ref="N4:Q4"/>
    <mergeCell ref="R4:S5"/>
    <mergeCell ref="T4:W4"/>
    <mergeCell ref="H5:I5"/>
    <mergeCell ref="J5:K5"/>
    <mergeCell ref="N5:O5"/>
    <mergeCell ref="D1:K1"/>
    <mergeCell ref="L1:W1"/>
    <mergeCell ref="D2:K2"/>
    <mergeCell ref="L2:W2"/>
    <mergeCell ref="A3:B6"/>
    <mergeCell ref="C3:C6"/>
    <mergeCell ref="D3:E6"/>
    <mergeCell ref="F3:K3"/>
    <mergeCell ref="L3:Q3"/>
    <mergeCell ref="R3:W3"/>
    <mergeCell ref="P5:Q5"/>
    <mergeCell ref="T5:U5"/>
    <mergeCell ref="V5:W5"/>
  </mergeCells>
  <printOptions/>
  <pageMargins left="0.5118110236220472" right="0.5118110236220472" top="0.5905511811023623" bottom="0.7874015748031497" header="0.31496062992125984" footer="0.31496062992125984"/>
  <pageSetup firstPageNumber="36" useFirstPageNumber="1" horizontalDpi="600" verticalDpi="600" orientation="portrait" pageOrder="overThenDown" paperSize="9" r:id="rId1"/>
  <headerFooter>
    <oddFooter>&amp;C&amp;8- &amp;P -</oddFooter>
  </headerFooter>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B79"/>
  <sheetViews>
    <sheetView zoomScalePageLayoutView="0" workbookViewId="0" topLeftCell="A1">
      <selection activeCell="B51" sqref="B51"/>
    </sheetView>
  </sheetViews>
  <sheetFormatPr defaultColWidth="11.421875" defaultRowHeight="12.75"/>
  <cols>
    <col min="1" max="1" width="11.421875" style="96" customWidth="1"/>
    <col min="2" max="2" width="93.8515625" style="96" customWidth="1"/>
    <col min="3" max="16384" width="11.421875" style="96" customWidth="1"/>
  </cols>
  <sheetData>
    <row r="1" spans="1:2" ht="15.75">
      <c r="A1" s="181" t="s">
        <v>70</v>
      </c>
      <c r="B1" s="181"/>
    </row>
    <row r="2" spans="1:2" ht="4.5" customHeight="1">
      <c r="A2" s="92"/>
      <c r="B2" s="92"/>
    </row>
    <row r="3" spans="1:2" ht="64.5" customHeight="1">
      <c r="A3" s="182" t="s">
        <v>542</v>
      </c>
      <c r="B3" s="182"/>
    </row>
    <row r="4" spans="1:2" ht="4.5" customHeight="1">
      <c r="A4" s="93"/>
      <c r="B4" s="93"/>
    </row>
    <row r="5" spans="1:2" ht="12.75" customHeight="1">
      <c r="A5" s="182" t="s">
        <v>71</v>
      </c>
      <c r="B5" s="182"/>
    </row>
    <row r="6" spans="1:2" ht="4.5" customHeight="1">
      <c r="A6" s="104"/>
      <c r="B6" s="104"/>
    </row>
    <row r="7" spans="1:2" ht="13.5" customHeight="1">
      <c r="A7" s="183" t="s">
        <v>169</v>
      </c>
      <c r="B7" s="183"/>
    </row>
    <row r="8" spans="1:2" ht="4.5" customHeight="1">
      <c r="A8" s="93"/>
      <c r="B8" s="93"/>
    </row>
    <row r="9" spans="1:2" ht="12.75">
      <c r="A9" s="180" t="s">
        <v>59</v>
      </c>
      <c r="B9" s="180"/>
    </row>
    <row r="10" spans="1:2" ht="4.5" customHeight="1">
      <c r="A10" s="92"/>
      <c r="B10" s="92"/>
    </row>
    <row r="11" spans="1:2" ht="38.25" customHeight="1">
      <c r="A11" s="182" t="s">
        <v>120</v>
      </c>
      <c r="B11" s="182"/>
    </row>
    <row r="12" spans="1:2" ht="4.5" customHeight="1">
      <c r="A12" s="93"/>
      <c r="B12" s="93"/>
    </row>
    <row r="13" spans="1:2" ht="12.75">
      <c r="A13" s="180" t="s">
        <v>66</v>
      </c>
      <c r="B13" s="180"/>
    </row>
    <row r="14" spans="1:2" ht="4.5" customHeight="1">
      <c r="A14" s="92"/>
      <c r="B14" s="92"/>
    </row>
    <row r="15" spans="1:2" ht="16.5" customHeight="1">
      <c r="A15" s="182" t="s">
        <v>609</v>
      </c>
      <c r="B15" s="182"/>
    </row>
    <row r="16" spans="1:2" ht="4.5" customHeight="1">
      <c r="A16" s="93"/>
      <c r="B16" s="93"/>
    </row>
    <row r="17" spans="1:2" ht="12.75">
      <c r="A17" s="180" t="s">
        <v>63</v>
      </c>
      <c r="B17" s="180"/>
    </row>
    <row r="18" spans="1:2" ht="4.5" customHeight="1">
      <c r="A18" s="92"/>
      <c r="B18" s="92"/>
    </row>
    <row r="19" spans="1:2" ht="38.25" customHeight="1">
      <c r="A19" s="182" t="s">
        <v>121</v>
      </c>
      <c r="B19" s="182"/>
    </row>
    <row r="21" spans="1:2" ht="12.75">
      <c r="A21" s="180" t="s">
        <v>48</v>
      </c>
      <c r="B21" s="180"/>
    </row>
    <row r="22" spans="1:2" ht="4.5" customHeight="1">
      <c r="A22" s="92"/>
      <c r="B22" s="92"/>
    </row>
    <row r="23" spans="1:2" ht="92.25" customHeight="1">
      <c r="A23" s="182" t="s">
        <v>541</v>
      </c>
      <c r="B23" s="182"/>
    </row>
    <row r="24" spans="1:2" ht="4.5" customHeight="1">
      <c r="A24" s="93"/>
      <c r="B24" s="93"/>
    </row>
    <row r="25" spans="1:2" ht="12.75">
      <c r="A25" s="180" t="s">
        <v>55</v>
      </c>
      <c r="B25" s="180"/>
    </row>
    <row r="26" spans="1:2" ht="4.5" customHeight="1">
      <c r="A26" s="92"/>
      <c r="B26" s="92"/>
    </row>
    <row r="27" spans="1:2" ht="27.75" customHeight="1">
      <c r="A27" s="184" t="s">
        <v>72</v>
      </c>
      <c r="B27" s="184"/>
    </row>
    <row r="28" spans="1:2" ht="4.5" customHeight="1">
      <c r="A28" s="184" t="s">
        <v>73</v>
      </c>
      <c r="B28" s="184"/>
    </row>
    <row r="29" spans="1:2" ht="48" customHeight="1">
      <c r="A29" s="184"/>
      <c r="B29" s="184"/>
    </row>
    <row r="31" spans="1:2" ht="12.75">
      <c r="A31" s="180" t="s">
        <v>74</v>
      </c>
      <c r="B31" s="180"/>
    </row>
    <row r="32" spans="1:2" ht="4.5" customHeight="1">
      <c r="A32" s="103"/>
      <c r="B32" s="103"/>
    </row>
    <row r="33" spans="1:2" ht="79.5" customHeight="1">
      <c r="A33" s="183" t="s">
        <v>167</v>
      </c>
      <c r="B33" s="183"/>
    </row>
    <row r="34" spans="1:2" ht="4.5" customHeight="1">
      <c r="A34" s="94"/>
      <c r="B34" s="94"/>
    </row>
    <row r="35" spans="1:2" ht="27.75" customHeight="1">
      <c r="A35" s="183" t="s">
        <v>168</v>
      </c>
      <c r="B35" s="183"/>
    </row>
    <row r="36" spans="1:2" ht="4.5" customHeight="1">
      <c r="A36" s="94"/>
      <c r="B36" s="94"/>
    </row>
    <row r="37" spans="1:2" ht="27.75" customHeight="1">
      <c r="A37" s="183" t="s">
        <v>122</v>
      </c>
      <c r="B37" s="183"/>
    </row>
    <row r="38" spans="1:2" ht="4.5" customHeight="1">
      <c r="A38" s="94"/>
      <c r="B38" s="94"/>
    </row>
    <row r="39" spans="1:2" ht="65.25" customHeight="1">
      <c r="A39" s="183" t="s">
        <v>524</v>
      </c>
      <c r="B39" s="183"/>
    </row>
    <row r="40" spans="1:2" ht="4.5" customHeight="1">
      <c r="A40" s="94"/>
      <c r="B40" s="94"/>
    </row>
    <row r="41" spans="1:2" ht="105" customHeight="1">
      <c r="A41" s="183" t="s">
        <v>648</v>
      </c>
      <c r="B41" s="183"/>
    </row>
    <row r="42" spans="1:2" ht="4.5" customHeight="1">
      <c r="A42" s="103"/>
      <c r="B42" s="103"/>
    </row>
    <row r="43" spans="1:2" ht="66" customHeight="1">
      <c r="A43" s="183" t="s">
        <v>525</v>
      </c>
      <c r="B43" s="183"/>
    </row>
    <row r="44" spans="1:2" ht="4.5" customHeight="1">
      <c r="A44" s="93"/>
      <c r="B44" s="93"/>
    </row>
    <row r="45" spans="1:2" s="55" customFormat="1" ht="64.5" customHeight="1">
      <c r="A45" s="183" t="s">
        <v>526</v>
      </c>
      <c r="B45" s="183"/>
    </row>
    <row r="46" ht="19.5" customHeight="1"/>
    <row r="47" spans="1:2" ht="12.75">
      <c r="A47" s="180" t="s">
        <v>123</v>
      </c>
      <c r="B47" s="180"/>
    </row>
    <row r="48" ht="4.5" customHeight="1"/>
    <row r="49" spans="1:2" ht="12.75" customHeight="1">
      <c r="A49" s="96" t="s">
        <v>177</v>
      </c>
      <c r="B49" s="96" t="s">
        <v>178</v>
      </c>
    </row>
    <row r="50" ht="4.5" customHeight="1"/>
    <row r="51" spans="1:2" ht="12.75">
      <c r="A51" s="96" t="s">
        <v>133</v>
      </c>
      <c r="B51" s="96" t="s">
        <v>134</v>
      </c>
    </row>
    <row r="52" ht="4.5" customHeight="1"/>
    <row r="53" spans="1:2" ht="12.75">
      <c r="A53" s="96" t="s">
        <v>140</v>
      </c>
      <c r="B53" s="96" t="s">
        <v>141</v>
      </c>
    </row>
    <row r="54" ht="4.5" customHeight="1"/>
    <row r="55" spans="1:2" ht="12.75">
      <c r="A55" s="96" t="s">
        <v>170</v>
      </c>
      <c r="B55" s="96" t="s">
        <v>171</v>
      </c>
    </row>
    <row r="56" ht="4.5" customHeight="1"/>
    <row r="57" spans="1:2" ht="12.75">
      <c r="A57" s="96" t="s">
        <v>129</v>
      </c>
      <c r="B57" s="96" t="s">
        <v>130</v>
      </c>
    </row>
    <row r="58" ht="4.5" customHeight="1"/>
    <row r="59" spans="1:2" ht="12.75">
      <c r="A59" s="96" t="s">
        <v>172</v>
      </c>
      <c r="B59" s="96" t="s">
        <v>173</v>
      </c>
    </row>
    <row r="60" ht="4.5" customHeight="1"/>
    <row r="61" spans="1:2" ht="12.75">
      <c r="A61" s="96" t="s">
        <v>137</v>
      </c>
      <c r="B61" s="96" t="s">
        <v>138</v>
      </c>
    </row>
    <row r="62" ht="4.5" customHeight="1"/>
    <row r="63" spans="1:2" ht="12.75">
      <c r="A63" s="96" t="s">
        <v>62</v>
      </c>
      <c r="B63" s="96" t="s">
        <v>0</v>
      </c>
    </row>
    <row r="64" ht="4.5" customHeight="1"/>
    <row r="65" spans="1:2" ht="12.75">
      <c r="A65" s="96" t="s">
        <v>179</v>
      </c>
      <c r="B65" s="96" t="s">
        <v>180</v>
      </c>
    </row>
    <row r="66" ht="4.5" customHeight="1"/>
    <row r="67" spans="1:2" ht="12.75">
      <c r="A67" s="96" t="s">
        <v>181</v>
      </c>
      <c r="B67" s="96" t="s">
        <v>182</v>
      </c>
    </row>
    <row r="68" ht="4.5" customHeight="1"/>
    <row r="69" spans="1:2" ht="12.75">
      <c r="A69" s="96" t="s">
        <v>528</v>
      </c>
      <c r="B69" s="96" t="s">
        <v>529</v>
      </c>
    </row>
    <row r="70" ht="4.5" customHeight="1"/>
    <row r="71" spans="1:2" ht="12.75">
      <c r="A71" s="96" t="s">
        <v>60</v>
      </c>
      <c r="B71" s="96" t="s">
        <v>135</v>
      </c>
    </row>
    <row r="72" ht="4.5" customHeight="1"/>
    <row r="73" spans="1:2" ht="12.75">
      <c r="A73" s="96" t="s">
        <v>127</v>
      </c>
      <c r="B73" s="96" t="s">
        <v>128</v>
      </c>
    </row>
    <row r="74" ht="4.5" customHeight="1"/>
    <row r="75" spans="1:2" ht="12.75">
      <c r="A75" s="96" t="s">
        <v>183</v>
      </c>
      <c r="B75" s="96" t="s">
        <v>184</v>
      </c>
    </row>
    <row r="76" ht="4.5" customHeight="1"/>
    <row r="77" spans="1:2" ht="12.75">
      <c r="A77" s="96" t="s">
        <v>131</v>
      </c>
      <c r="B77" s="96" t="s">
        <v>132</v>
      </c>
    </row>
    <row r="78" ht="4.5" customHeight="1"/>
    <row r="79" spans="1:2" ht="12.75">
      <c r="A79" s="96" t="s">
        <v>61</v>
      </c>
      <c r="B79" s="96" t="s">
        <v>136</v>
      </c>
    </row>
    <row r="80" ht="4.5" customHeight="1"/>
  </sheetData>
  <sheetProtection/>
  <mergeCells count="24">
    <mergeCell ref="A47:B47"/>
    <mergeCell ref="A39:B39"/>
    <mergeCell ref="A41:B41"/>
    <mergeCell ref="A43:B43"/>
    <mergeCell ref="A45:B45"/>
    <mergeCell ref="A37:B37"/>
    <mergeCell ref="A15:B15"/>
    <mergeCell ref="A17:B17"/>
    <mergeCell ref="A19:B19"/>
    <mergeCell ref="A21:B21"/>
    <mergeCell ref="A23:B23"/>
    <mergeCell ref="A25:B25"/>
    <mergeCell ref="A27:B27"/>
    <mergeCell ref="A28:B29"/>
    <mergeCell ref="A31:B31"/>
    <mergeCell ref="A33:B33"/>
    <mergeCell ref="A35:B35"/>
    <mergeCell ref="A13:B13"/>
    <mergeCell ref="A1:B1"/>
    <mergeCell ref="A3:B3"/>
    <mergeCell ref="A5:B5"/>
    <mergeCell ref="A9:B9"/>
    <mergeCell ref="A11:B11"/>
    <mergeCell ref="A7:B7"/>
  </mergeCells>
  <printOptions/>
  <pageMargins left="0.5905511811023623" right="0.3937007874015748"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worksheet>
</file>

<file path=xl/worksheets/sheet3.xml><?xml version="1.0" encoding="utf-8"?>
<worksheet xmlns="http://schemas.openxmlformats.org/spreadsheetml/2006/main" xmlns:r="http://schemas.openxmlformats.org/officeDocument/2006/relationships">
  <dimension ref="A1:J202"/>
  <sheetViews>
    <sheetView zoomScale="110" zoomScaleNormal="110" zoomScaleSheetLayoutView="100" zoomScalePageLayoutView="0" workbookViewId="0" topLeftCell="A1">
      <selection activeCell="K23" sqref="K23"/>
    </sheetView>
  </sheetViews>
  <sheetFormatPr defaultColWidth="11.421875" defaultRowHeight="12.75"/>
  <cols>
    <col min="1" max="3" width="11.421875" style="107" customWidth="1"/>
    <col min="4" max="4" width="8.00390625" style="107" bestFit="1" customWidth="1"/>
    <col min="5" max="7" width="11.421875" style="107" customWidth="1"/>
    <col min="8" max="8" width="8.00390625" style="107" bestFit="1" customWidth="1"/>
    <col min="9" max="9" width="11.57421875" style="107" customWidth="1"/>
    <col min="10" max="16384" width="11.421875" style="106" customWidth="1"/>
  </cols>
  <sheetData>
    <row r="1" spans="1:9" ht="12.75">
      <c r="A1" s="126" t="s">
        <v>605</v>
      </c>
      <c r="B1" s="125"/>
      <c r="C1" s="125"/>
      <c r="D1" s="125"/>
      <c r="E1" s="125"/>
      <c r="F1" s="125"/>
      <c r="G1" s="125"/>
      <c r="H1" s="125"/>
      <c r="I1" s="106"/>
    </row>
    <row r="2" spans="1:9" ht="7.5" customHeight="1">
      <c r="A2" s="125"/>
      <c r="B2" s="125"/>
      <c r="C2" s="125"/>
      <c r="D2" s="125"/>
      <c r="E2" s="125"/>
      <c r="F2" s="125"/>
      <c r="G2" s="125"/>
      <c r="H2" s="125"/>
      <c r="I2" s="106"/>
    </row>
    <row r="3" spans="1:9" ht="12.75">
      <c r="A3" s="186" t="s">
        <v>604</v>
      </c>
      <c r="B3" s="186"/>
      <c r="C3" s="186"/>
      <c r="D3" s="187"/>
      <c r="E3" s="188" t="s">
        <v>603</v>
      </c>
      <c r="F3" s="186"/>
      <c r="G3" s="186"/>
      <c r="H3" s="186"/>
      <c r="I3" s="106"/>
    </row>
    <row r="4" spans="1:9" ht="15" customHeight="1">
      <c r="A4" s="189" t="s">
        <v>602</v>
      </c>
      <c r="B4" s="189"/>
      <c r="C4" s="189"/>
      <c r="D4" s="189"/>
      <c r="E4" s="189"/>
      <c r="F4" s="189"/>
      <c r="G4" s="189"/>
      <c r="H4" s="189"/>
      <c r="I4" s="106"/>
    </row>
    <row r="5" spans="1:9" ht="15" customHeight="1">
      <c r="A5" s="190" t="s">
        <v>601</v>
      </c>
      <c r="B5" s="190"/>
      <c r="C5" s="190"/>
      <c r="D5" s="124" t="s">
        <v>600</v>
      </c>
      <c r="E5" s="191" t="s">
        <v>601</v>
      </c>
      <c r="F5" s="191"/>
      <c r="G5" s="191"/>
      <c r="H5" s="123" t="s">
        <v>600</v>
      </c>
      <c r="I5" s="106"/>
    </row>
    <row r="6" spans="1:9" ht="25.5" customHeight="1">
      <c r="A6" s="185" t="s">
        <v>599</v>
      </c>
      <c r="B6" s="185"/>
      <c r="C6" s="185"/>
      <c r="D6" s="115" t="s">
        <v>595</v>
      </c>
      <c r="E6" s="185" t="s">
        <v>598</v>
      </c>
      <c r="F6" s="185"/>
      <c r="G6" s="185"/>
      <c r="H6" s="120" t="s">
        <v>595</v>
      </c>
      <c r="I6" s="106"/>
    </row>
    <row r="7" spans="1:9" ht="25.5" customHeight="1">
      <c r="A7" s="192" t="s">
        <v>597</v>
      </c>
      <c r="B7" s="192"/>
      <c r="C7" s="192"/>
      <c r="D7" s="109" t="s">
        <v>595</v>
      </c>
      <c r="E7" s="193" t="s">
        <v>596</v>
      </c>
      <c r="F7" s="193"/>
      <c r="G7" s="193"/>
      <c r="H7" s="108" t="s">
        <v>595</v>
      </c>
      <c r="I7" s="106"/>
    </row>
    <row r="8" spans="1:9" ht="25.5" customHeight="1">
      <c r="A8" s="185" t="s">
        <v>594</v>
      </c>
      <c r="B8" s="185"/>
      <c r="C8" s="185"/>
      <c r="D8" s="115" t="s">
        <v>592</v>
      </c>
      <c r="E8" s="185" t="s">
        <v>593</v>
      </c>
      <c r="F8" s="185"/>
      <c r="G8" s="185"/>
      <c r="H8" s="120" t="s">
        <v>592</v>
      </c>
      <c r="I8" s="106"/>
    </row>
    <row r="9" spans="1:9" ht="25.5" customHeight="1">
      <c r="A9" s="192" t="s">
        <v>591</v>
      </c>
      <c r="B9" s="192"/>
      <c r="C9" s="192"/>
      <c r="D9" s="109" t="s">
        <v>589</v>
      </c>
      <c r="E9" s="193" t="s">
        <v>590</v>
      </c>
      <c r="F9" s="193"/>
      <c r="G9" s="193"/>
      <c r="H9" s="108" t="s">
        <v>589</v>
      </c>
      <c r="I9" s="106"/>
    </row>
    <row r="10" spans="1:9" ht="25.5" customHeight="1">
      <c r="A10" s="185" t="s">
        <v>588</v>
      </c>
      <c r="B10" s="185"/>
      <c r="C10" s="185"/>
      <c r="D10" s="115" t="s">
        <v>586</v>
      </c>
      <c r="E10" s="185" t="s">
        <v>587</v>
      </c>
      <c r="F10" s="185"/>
      <c r="G10" s="185"/>
      <c r="H10" s="120" t="s">
        <v>586</v>
      </c>
      <c r="I10" s="106"/>
    </row>
    <row r="11" spans="1:9" ht="25.5" customHeight="1">
      <c r="A11" s="185" t="s">
        <v>585</v>
      </c>
      <c r="B11" s="185"/>
      <c r="C11" s="185"/>
      <c r="D11" s="115" t="s">
        <v>583</v>
      </c>
      <c r="E11" s="185" t="s">
        <v>584</v>
      </c>
      <c r="F11" s="185"/>
      <c r="G11" s="185"/>
      <c r="H11" s="120" t="s">
        <v>583</v>
      </c>
      <c r="I11" s="106"/>
    </row>
    <row r="12" spans="1:9" ht="25.5" customHeight="1">
      <c r="A12" s="192" t="s">
        <v>582</v>
      </c>
      <c r="B12" s="192"/>
      <c r="C12" s="192"/>
      <c r="D12" s="109">
        <v>222</v>
      </c>
      <c r="E12" s="193" t="s">
        <v>581</v>
      </c>
      <c r="F12" s="193"/>
      <c r="G12" s="193"/>
      <c r="H12" s="108">
        <v>222</v>
      </c>
      <c r="I12" s="106"/>
    </row>
    <row r="13" spans="1:9" ht="7.5" customHeight="1">
      <c r="A13" s="193"/>
      <c r="B13" s="193"/>
      <c r="C13" s="193"/>
      <c r="D13" s="122"/>
      <c r="E13" s="193"/>
      <c r="F13" s="193"/>
      <c r="G13" s="193"/>
      <c r="H13" s="108"/>
      <c r="I13" s="106"/>
    </row>
    <row r="14" spans="1:9" ht="15" customHeight="1">
      <c r="A14" s="194" t="s">
        <v>580</v>
      </c>
      <c r="B14" s="194"/>
      <c r="C14" s="194"/>
      <c r="D14" s="194"/>
      <c r="E14" s="194"/>
      <c r="F14" s="194"/>
      <c r="G14" s="194"/>
      <c r="H14" s="194"/>
      <c r="I14" s="106"/>
    </row>
    <row r="15" spans="1:9" ht="12.75">
      <c r="A15" s="192"/>
      <c r="B15" s="192"/>
      <c r="C15" s="192"/>
      <c r="D15" s="119"/>
      <c r="E15" s="193" t="s">
        <v>579</v>
      </c>
      <c r="F15" s="193"/>
      <c r="G15" s="193"/>
      <c r="H15" s="108" t="s">
        <v>578</v>
      </c>
      <c r="I15" s="106"/>
    </row>
    <row r="16" spans="1:9" ht="12.75">
      <c r="A16" s="185"/>
      <c r="B16" s="185"/>
      <c r="C16" s="185"/>
      <c r="D16" s="121"/>
      <c r="E16" s="185" t="s">
        <v>577</v>
      </c>
      <c r="F16" s="185"/>
      <c r="G16" s="185"/>
      <c r="H16" s="120" t="s">
        <v>576</v>
      </c>
      <c r="I16" s="106"/>
    </row>
    <row r="17" spans="1:9" ht="24.75" customHeight="1">
      <c r="A17" s="185"/>
      <c r="B17" s="185"/>
      <c r="C17" s="185"/>
      <c r="D17" s="121"/>
      <c r="E17" s="185" t="s">
        <v>575</v>
      </c>
      <c r="F17" s="185"/>
      <c r="G17" s="185"/>
      <c r="H17" s="120" t="s">
        <v>574</v>
      </c>
      <c r="I17" s="106"/>
    </row>
    <row r="18" spans="1:9" ht="12.75">
      <c r="A18" s="192"/>
      <c r="B18" s="192"/>
      <c r="C18" s="192"/>
      <c r="D18" s="119"/>
      <c r="E18" s="193" t="s">
        <v>573</v>
      </c>
      <c r="F18" s="193"/>
      <c r="G18" s="193"/>
      <c r="H18" s="108" t="s">
        <v>572</v>
      </c>
      <c r="I18" s="106"/>
    </row>
    <row r="19" spans="1:9" ht="7.5" customHeight="1">
      <c r="A19" s="118"/>
      <c r="B19" s="118"/>
      <c r="C19" s="118"/>
      <c r="D19" s="118"/>
      <c r="E19" s="118"/>
      <c r="F19" s="118"/>
      <c r="G19" s="118"/>
      <c r="H19" s="118"/>
      <c r="I19" s="106"/>
    </row>
    <row r="20" spans="1:9" ht="15" customHeight="1">
      <c r="A20" s="195" t="s">
        <v>571</v>
      </c>
      <c r="B20" s="195"/>
      <c r="C20" s="195"/>
      <c r="D20" s="195"/>
      <c r="E20" s="195"/>
      <c r="F20" s="195"/>
      <c r="G20" s="195"/>
      <c r="H20" s="195"/>
      <c r="I20" s="106"/>
    </row>
    <row r="21" spans="1:9" ht="36.75" customHeight="1">
      <c r="A21" s="196" t="s">
        <v>570</v>
      </c>
      <c r="B21" s="196"/>
      <c r="C21" s="196"/>
      <c r="D21" s="117">
        <v>15</v>
      </c>
      <c r="E21" s="196" t="s">
        <v>569</v>
      </c>
      <c r="F21" s="196"/>
      <c r="G21" s="196"/>
      <c r="H21" s="116" t="s">
        <v>568</v>
      </c>
      <c r="I21" s="106"/>
    </row>
    <row r="22" spans="1:9" ht="36.75" customHeight="1">
      <c r="A22" s="185" t="s">
        <v>567</v>
      </c>
      <c r="B22" s="185"/>
      <c r="C22" s="185"/>
      <c r="D22" s="115" t="s">
        <v>566</v>
      </c>
      <c r="E22" s="185" t="s">
        <v>565</v>
      </c>
      <c r="F22" s="185"/>
      <c r="G22" s="185"/>
      <c r="H22" s="110" t="s">
        <v>564</v>
      </c>
      <c r="I22" s="106"/>
    </row>
    <row r="23" spans="1:10" ht="226.5" customHeight="1">
      <c r="A23" s="185" t="s">
        <v>563</v>
      </c>
      <c r="B23" s="185"/>
      <c r="C23" s="185"/>
      <c r="D23" s="111" t="s">
        <v>562</v>
      </c>
      <c r="E23" s="185" t="s">
        <v>561</v>
      </c>
      <c r="F23" s="185"/>
      <c r="G23" s="185"/>
      <c r="H23" s="114">
        <v>190</v>
      </c>
      <c r="I23" s="113"/>
      <c r="J23" s="113"/>
    </row>
    <row r="24" spans="1:9" ht="24.75" customHeight="1">
      <c r="A24" s="192" t="s">
        <v>560</v>
      </c>
      <c r="B24" s="192"/>
      <c r="C24" s="192"/>
      <c r="D24" s="109" t="s">
        <v>559</v>
      </c>
      <c r="E24" s="193" t="s">
        <v>558</v>
      </c>
      <c r="F24" s="193"/>
      <c r="G24" s="193"/>
      <c r="H24" s="112" t="s">
        <v>557</v>
      </c>
      <c r="I24" s="106"/>
    </row>
    <row r="25" spans="1:9" ht="36.75" customHeight="1">
      <c r="A25" s="185" t="s">
        <v>556</v>
      </c>
      <c r="B25" s="185"/>
      <c r="C25" s="185"/>
      <c r="D25" s="111" t="s">
        <v>555</v>
      </c>
      <c r="E25" s="185" t="s">
        <v>554</v>
      </c>
      <c r="F25" s="185"/>
      <c r="G25" s="185"/>
      <c r="H25" s="110" t="s">
        <v>553</v>
      </c>
      <c r="I25" s="106"/>
    </row>
    <row r="26" spans="1:9" ht="36.75" customHeight="1">
      <c r="A26" s="192" t="s">
        <v>552</v>
      </c>
      <c r="B26" s="192"/>
      <c r="C26" s="192"/>
      <c r="D26" s="109" t="s">
        <v>550</v>
      </c>
      <c r="E26" s="193" t="s">
        <v>551</v>
      </c>
      <c r="F26" s="193"/>
      <c r="G26" s="193"/>
      <c r="H26" s="108" t="s">
        <v>550</v>
      </c>
      <c r="I26" s="106"/>
    </row>
    <row r="27" spans="1:9" ht="12.75">
      <c r="A27" s="106"/>
      <c r="B27" s="106"/>
      <c r="C27" s="106"/>
      <c r="D27" s="106"/>
      <c r="E27" s="106"/>
      <c r="F27" s="106"/>
      <c r="G27" s="106"/>
      <c r="H27" s="106"/>
      <c r="I27" s="106"/>
    </row>
    <row r="28" spans="1:9" ht="12.75">
      <c r="A28" s="106"/>
      <c r="B28" s="106"/>
      <c r="C28" s="106"/>
      <c r="D28" s="106"/>
      <c r="E28" s="106"/>
      <c r="F28" s="106"/>
      <c r="G28" s="106"/>
      <c r="H28" s="106"/>
      <c r="I28" s="106"/>
    </row>
    <row r="29" spans="1:9" ht="12.75">
      <c r="A29" s="106"/>
      <c r="B29" s="106"/>
      <c r="C29" s="106"/>
      <c r="D29" s="106"/>
      <c r="E29" s="106"/>
      <c r="F29" s="106"/>
      <c r="G29" s="106"/>
      <c r="H29" s="106"/>
      <c r="I29" s="106"/>
    </row>
    <row r="30" spans="1:9" ht="12.75">
      <c r="A30" s="106"/>
      <c r="B30" s="106"/>
      <c r="C30" s="106"/>
      <c r="D30" s="106"/>
      <c r="E30" s="106"/>
      <c r="F30" s="106"/>
      <c r="G30" s="106"/>
      <c r="H30" s="106"/>
      <c r="I30" s="106"/>
    </row>
    <row r="31" spans="1:9" ht="12.75">
      <c r="A31" s="106"/>
      <c r="B31" s="106"/>
      <c r="C31" s="106"/>
      <c r="D31" s="106"/>
      <c r="E31" s="106"/>
      <c r="F31" s="106"/>
      <c r="G31" s="106"/>
      <c r="H31" s="106"/>
      <c r="I31" s="106"/>
    </row>
    <row r="32" spans="1:9" ht="12.75">
      <c r="A32" s="106"/>
      <c r="B32" s="106"/>
      <c r="C32" s="106"/>
      <c r="D32" s="106"/>
      <c r="E32" s="106"/>
      <c r="F32" s="106"/>
      <c r="G32" s="106"/>
      <c r="H32" s="106"/>
      <c r="I32" s="106"/>
    </row>
    <row r="33" spans="1:9" ht="12.75">
      <c r="A33" s="106"/>
      <c r="B33" s="106"/>
      <c r="C33" s="106"/>
      <c r="D33" s="106"/>
      <c r="E33" s="106"/>
      <c r="F33" s="106"/>
      <c r="G33" s="106"/>
      <c r="H33" s="106"/>
      <c r="I33" s="106"/>
    </row>
    <row r="34" spans="1:9" ht="12.75">
      <c r="A34" s="106"/>
      <c r="B34" s="106"/>
      <c r="C34" s="106"/>
      <c r="D34" s="106"/>
      <c r="E34" s="106"/>
      <c r="F34" s="106"/>
      <c r="G34" s="106"/>
      <c r="H34" s="106"/>
      <c r="I34" s="106"/>
    </row>
    <row r="35" spans="1:9" ht="12.75">
      <c r="A35" s="106"/>
      <c r="B35" s="106"/>
      <c r="C35" s="106"/>
      <c r="D35" s="106"/>
      <c r="E35" s="106"/>
      <c r="F35" s="106"/>
      <c r="G35" s="106"/>
      <c r="H35" s="106"/>
      <c r="I35" s="106"/>
    </row>
    <row r="36" spans="1:9" ht="12.75">
      <c r="A36" s="106"/>
      <c r="B36" s="106"/>
      <c r="C36" s="106"/>
      <c r="D36" s="106"/>
      <c r="E36" s="106"/>
      <c r="F36" s="106"/>
      <c r="G36" s="106"/>
      <c r="H36" s="106"/>
      <c r="I36" s="106"/>
    </row>
    <row r="37" spans="1:9" ht="12.75">
      <c r="A37" s="106"/>
      <c r="B37" s="106"/>
      <c r="C37" s="106"/>
      <c r="D37" s="106"/>
      <c r="E37" s="106"/>
      <c r="F37" s="106"/>
      <c r="G37" s="106"/>
      <c r="H37" s="106"/>
      <c r="I37" s="106"/>
    </row>
    <row r="38" spans="1:9" ht="12.75">
      <c r="A38" s="106"/>
      <c r="B38" s="106"/>
      <c r="C38" s="106"/>
      <c r="D38" s="106"/>
      <c r="E38" s="106"/>
      <c r="F38" s="106"/>
      <c r="G38" s="106"/>
      <c r="H38" s="106"/>
      <c r="I38" s="106"/>
    </row>
    <row r="39" spans="1:9" ht="12.75">
      <c r="A39" s="106"/>
      <c r="B39" s="106"/>
      <c r="C39" s="106"/>
      <c r="D39" s="106"/>
      <c r="E39" s="106"/>
      <c r="F39" s="106"/>
      <c r="G39" s="106"/>
      <c r="H39" s="106"/>
      <c r="I39" s="106"/>
    </row>
    <row r="40" spans="1:9" ht="12.75">
      <c r="A40" s="106"/>
      <c r="B40" s="106"/>
      <c r="C40" s="106"/>
      <c r="D40" s="106"/>
      <c r="E40" s="106"/>
      <c r="F40" s="106"/>
      <c r="G40" s="106"/>
      <c r="H40" s="106"/>
      <c r="I40" s="106"/>
    </row>
    <row r="41" spans="1:9" ht="12.75">
      <c r="A41" s="106"/>
      <c r="B41" s="106"/>
      <c r="C41" s="106"/>
      <c r="D41" s="106"/>
      <c r="E41" s="106"/>
      <c r="F41" s="106"/>
      <c r="G41" s="106"/>
      <c r="H41" s="106"/>
      <c r="I41" s="106"/>
    </row>
    <row r="42" spans="1:9" ht="12.75">
      <c r="A42" s="106"/>
      <c r="B42" s="106"/>
      <c r="C42" s="106"/>
      <c r="D42" s="106"/>
      <c r="E42" s="106"/>
      <c r="F42" s="106"/>
      <c r="G42" s="106"/>
      <c r="H42" s="106"/>
      <c r="I42" s="106"/>
    </row>
    <row r="43" spans="1:9" ht="12.75">
      <c r="A43" s="106"/>
      <c r="B43" s="106"/>
      <c r="C43" s="106"/>
      <c r="D43" s="106"/>
      <c r="E43" s="106"/>
      <c r="F43" s="106"/>
      <c r="G43" s="106"/>
      <c r="H43" s="106"/>
      <c r="I43" s="106"/>
    </row>
    <row r="44" spans="1:9" ht="12.75">
      <c r="A44" s="106"/>
      <c r="B44" s="106"/>
      <c r="C44" s="106"/>
      <c r="D44" s="106"/>
      <c r="E44" s="106"/>
      <c r="F44" s="106"/>
      <c r="G44" s="106"/>
      <c r="H44" s="106"/>
      <c r="I44" s="106"/>
    </row>
    <row r="45" spans="1:9" ht="12.75">
      <c r="A45" s="106"/>
      <c r="B45" s="106"/>
      <c r="C45" s="106"/>
      <c r="D45" s="106"/>
      <c r="E45" s="106"/>
      <c r="F45" s="106"/>
      <c r="G45" s="106"/>
      <c r="H45" s="106"/>
      <c r="I45" s="106"/>
    </row>
    <row r="46" spans="1:9" ht="12.75">
      <c r="A46" s="106"/>
      <c r="B46" s="106"/>
      <c r="C46" s="106"/>
      <c r="D46" s="106"/>
      <c r="E46" s="106"/>
      <c r="F46" s="106"/>
      <c r="G46" s="106"/>
      <c r="H46" s="106"/>
      <c r="I46" s="106"/>
    </row>
    <row r="47" spans="1:9" ht="12.75">
      <c r="A47" s="106"/>
      <c r="B47" s="106"/>
      <c r="C47" s="106"/>
      <c r="D47" s="106"/>
      <c r="E47" s="106"/>
      <c r="F47" s="106"/>
      <c r="G47" s="106"/>
      <c r="H47" s="106"/>
      <c r="I47" s="106"/>
    </row>
    <row r="48" spans="1:9" ht="12.75">
      <c r="A48" s="106"/>
      <c r="B48" s="106"/>
      <c r="C48" s="106"/>
      <c r="D48" s="106"/>
      <c r="E48" s="106"/>
      <c r="F48" s="106"/>
      <c r="G48" s="106"/>
      <c r="H48" s="106"/>
      <c r="I48" s="106"/>
    </row>
    <row r="49" spans="1:9" ht="12.75">
      <c r="A49" s="106"/>
      <c r="B49" s="106"/>
      <c r="C49" s="106"/>
      <c r="D49" s="106"/>
      <c r="E49" s="106"/>
      <c r="F49" s="106"/>
      <c r="G49" s="106"/>
      <c r="H49" s="106"/>
      <c r="I49" s="106"/>
    </row>
    <row r="50" spans="1:9" ht="12.75">
      <c r="A50" s="106"/>
      <c r="B50" s="106"/>
      <c r="C50" s="106"/>
      <c r="D50" s="106"/>
      <c r="E50" s="106"/>
      <c r="F50" s="106"/>
      <c r="G50" s="106"/>
      <c r="H50" s="106"/>
      <c r="I50" s="106"/>
    </row>
    <row r="51" spans="1:9" ht="12.75">
      <c r="A51" s="106"/>
      <c r="B51" s="106"/>
      <c r="C51" s="106"/>
      <c r="D51" s="106"/>
      <c r="E51" s="106"/>
      <c r="F51" s="106"/>
      <c r="G51" s="106"/>
      <c r="H51" s="106"/>
      <c r="I51" s="106"/>
    </row>
    <row r="52" spans="1:9" ht="12.75">
      <c r="A52" s="106"/>
      <c r="B52" s="106"/>
      <c r="C52" s="106"/>
      <c r="D52" s="106"/>
      <c r="E52" s="106"/>
      <c r="F52" s="106"/>
      <c r="G52" s="106"/>
      <c r="H52" s="106"/>
      <c r="I52" s="106"/>
    </row>
    <row r="53" spans="1:9" ht="12.75">
      <c r="A53" s="106"/>
      <c r="B53" s="106"/>
      <c r="C53" s="106"/>
      <c r="D53" s="106"/>
      <c r="E53" s="106"/>
      <c r="F53" s="106"/>
      <c r="G53" s="106"/>
      <c r="H53" s="106"/>
      <c r="I53" s="106"/>
    </row>
    <row r="54" spans="1:9" ht="12.75">
      <c r="A54" s="106"/>
      <c r="B54" s="106"/>
      <c r="C54" s="106"/>
      <c r="D54" s="106"/>
      <c r="E54" s="106"/>
      <c r="F54" s="106"/>
      <c r="G54" s="106"/>
      <c r="H54" s="106"/>
      <c r="I54" s="106"/>
    </row>
    <row r="55" spans="1:9" ht="12.75">
      <c r="A55" s="106"/>
      <c r="B55" s="106"/>
      <c r="C55" s="106"/>
      <c r="D55" s="106"/>
      <c r="E55" s="106"/>
      <c r="F55" s="106"/>
      <c r="G55" s="106"/>
      <c r="H55" s="106"/>
      <c r="I55" s="106"/>
    </row>
    <row r="56" spans="1:9" ht="12.75">
      <c r="A56" s="106"/>
      <c r="B56" s="106"/>
      <c r="C56" s="106"/>
      <c r="D56" s="106"/>
      <c r="E56" s="106"/>
      <c r="F56" s="106"/>
      <c r="G56" s="106"/>
      <c r="H56" s="106"/>
      <c r="I56" s="106"/>
    </row>
    <row r="57" spans="1:9" ht="12.75">
      <c r="A57" s="106"/>
      <c r="B57" s="106"/>
      <c r="C57" s="106"/>
      <c r="D57" s="106"/>
      <c r="E57" s="106"/>
      <c r="F57" s="106"/>
      <c r="G57" s="106"/>
      <c r="H57" s="106"/>
      <c r="I57" s="106"/>
    </row>
    <row r="58" spans="1:9" ht="12.75">
      <c r="A58" s="106"/>
      <c r="B58" s="106"/>
      <c r="C58" s="106"/>
      <c r="D58" s="106"/>
      <c r="E58" s="106"/>
      <c r="F58" s="106"/>
      <c r="G58" s="106"/>
      <c r="H58" s="106"/>
      <c r="I58" s="106"/>
    </row>
    <row r="59" spans="1:9" ht="12.75">
      <c r="A59" s="106"/>
      <c r="B59" s="106"/>
      <c r="C59" s="106"/>
      <c r="D59" s="106"/>
      <c r="E59" s="106"/>
      <c r="F59" s="106"/>
      <c r="G59" s="106"/>
      <c r="H59" s="106"/>
      <c r="I59" s="106"/>
    </row>
    <row r="60" spans="1:9" ht="12.75">
      <c r="A60" s="106"/>
      <c r="B60" s="106"/>
      <c r="C60" s="106"/>
      <c r="D60" s="106"/>
      <c r="E60" s="106"/>
      <c r="F60" s="106"/>
      <c r="G60" s="106"/>
      <c r="H60" s="106"/>
      <c r="I60" s="106"/>
    </row>
    <row r="61" spans="1:9" ht="12.75">
      <c r="A61" s="106"/>
      <c r="B61" s="106"/>
      <c r="C61" s="106"/>
      <c r="D61" s="106"/>
      <c r="E61" s="106"/>
      <c r="F61" s="106"/>
      <c r="G61" s="106"/>
      <c r="H61" s="106"/>
      <c r="I61" s="106"/>
    </row>
    <row r="62" spans="1:9" ht="12.75">
      <c r="A62" s="106"/>
      <c r="B62" s="106"/>
      <c r="C62" s="106"/>
      <c r="D62" s="106"/>
      <c r="E62" s="106"/>
      <c r="F62" s="106"/>
      <c r="G62" s="106"/>
      <c r="H62" s="106"/>
      <c r="I62" s="106"/>
    </row>
    <row r="63" spans="1:9" ht="12.75">
      <c r="A63" s="106"/>
      <c r="B63" s="106"/>
      <c r="C63" s="106"/>
      <c r="D63" s="106"/>
      <c r="E63" s="106"/>
      <c r="F63" s="106"/>
      <c r="G63" s="106"/>
      <c r="H63" s="106"/>
      <c r="I63" s="106"/>
    </row>
    <row r="64" spans="1:9" ht="12.75">
      <c r="A64" s="106"/>
      <c r="B64" s="106"/>
      <c r="C64" s="106"/>
      <c r="D64" s="106"/>
      <c r="E64" s="106"/>
      <c r="F64" s="106"/>
      <c r="G64" s="106"/>
      <c r="H64" s="106"/>
      <c r="I64" s="106"/>
    </row>
    <row r="65" spans="1:9" ht="12.75">
      <c r="A65" s="106"/>
      <c r="B65" s="106"/>
      <c r="C65" s="106"/>
      <c r="D65" s="106"/>
      <c r="E65" s="106"/>
      <c r="F65" s="106"/>
      <c r="G65" s="106"/>
      <c r="H65" s="106"/>
      <c r="I65" s="106"/>
    </row>
    <row r="66" spans="1:9" ht="12.75">
      <c r="A66" s="106"/>
      <c r="B66" s="106"/>
      <c r="C66" s="106"/>
      <c r="D66" s="106"/>
      <c r="E66" s="106"/>
      <c r="F66" s="106"/>
      <c r="G66" s="106"/>
      <c r="H66" s="106"/>
      <c r="I66" s="106"/>
    </row>
    <row r="67" spans="1:9" ht="12.75">
      <c r="A67" s="106"/>
      <c r="B67" s="106"/>
      <c r="C67" s="106"/>
      <c r="D67" s="106"/>
      <c r="E67" s="106"/>
      <c r="F67" s="106"/>
      <c r="G67" s="106"/>
      <c r="H67" s="106"/>
      <c r="I67" s="106"/>
    </row>
    <row r="68" spans="1:9" ht="12.75">
      <c r="A68" s="106"/>
      <c r="B68" s="106"/>
      <c r="C68" s="106"/>
      <c r="D68" s="106"/>
      <c r="E68" s="106"/>
      <c r="F68" s="106"/>
      <c r="G68" s="106"/>
      <c r="H68" s="106"/>
      <c r="I68" s="106"/>
    </row>
    <row r="69" spans="1:9" ht="12.75">
      <c r="A69" s="106"/>
      <c r="B69" s="106"/>
      <c r="C69" s="106"/>
      <c r="D69" s="106"/>
      <c r="E69" s="106"/>
      <c r="F69" s="106"/>
      <c r="G69" s="106"/>
      <c r="H69" s="106"/>
      <c r="I69" s="106"/>
    </row>
    <row r="70" spans="1:9" ht="12.75">
      <c r="A70" s="106"/>
      <c r="B70" s="106"/>
      <c r="C70" s="106"/>
      <c r="D70" s="106"/>
      <c r="E70" s="106"/>
      <c r="F70" s="106"/>
      <c r="G70" s="106"/>
      <c r="H70" s="106"/>
      <c r="I70" s="106"/>
    </row>
    <row r="71" spans="1:9" ht="12.75">
      <c r="A71" s="106"/>
      <c r="B71" s="106"/>
      <c r="C71" s="106"/>
      <c r="D71" s="106"/>
      <c r="E71" s="106"/>
      <c r="F71" s="106"/>
      <c r="G71" s="106"/>
      <c r="H71" s="106"/>
      <c r="I71" s="106"/>
    </row>
    <row r="72" spans="1:9" ht="12.75">
      <c r="A72" s="106"/>
      <c r="B72" s="106"/>
      <c r="C72" s="106"/>
      <c r="D72" s="106"/>
      <c r="E72" s="106"/>
      <c r="F72" s="106"/>
      <c r="G72" s="106"/>
      <c r="H72" s="106"/>
      <c r="I72" s="106"/>
    </row>
    <row r="73" spans="1:9" ht="12.75">
      <c r="A73" s="106"/>
      <c r="B73" s="106"/>
      <c r="C73" s="106"/>
      <c r="D73" s="106"/>
      <c r="E73" s="106"/>
      <c r="F73" s="106"/>
      <c r="G73" s="106"/>
      <c r="H73" s="106"/>
      <c r="I73" s="106"/>
    </row>
    <row r="74" spans="1:9" ht="12.75">
      <c r="A74" s="106"/>
      <c r="B74" s="106"/>
      <c r="C74" s="106"/>
      <c r="D74" s="106"/>
      <c r="E74" s="106"/>
      <c r="F74" s="106"/>
      <c r="G74" s="106"/>
      <c r="H74" s="106"/>
      <c r="I74" s="106"/>
    </row>
    <row r="75" spans="1:9" ht="12.75">
      <c r="A75" s="106"/>
      <c r="B75" s="106"/>
      <c r="C75" s="106"/>
      <c r="D75" s="106"/>
      <c r="E75" s="106"/>
      <c r="F75" s="106"/>
      <c r="G75" s="106"/>
      <c r="H75" s="106"/>
      <c r="I75" s="106"/>
    </row>
    <row r="76" spans="1:9" ht="12.75">
      <c r="A76" s="106"/>
      <c r="B76" s="106"/>
      <c r="C76" s="106"/>
      <c r="D76" s="106"/>
      <c r="E76" s="106"/>
      <c r="F76" s="106"/>
      <c r="G76" s="106"/>
      <c r="H76" s="106"/>
      <c r="I76" s="106"/>
    </row>
    <row r="77" spans="1:9" ht="12.75">
      <c r="A77" s="106"/>
      <c r="B77" s="106"/>
      <c r="C77" s="106"/>
      <c r="D77" s="106"/>
      <c r="E77" s="106"/>
      <c r="F77" s="106"/>
      <c r="G77" s="106"/>
      <c r="H77" s="106"/>
      <c r="I77" s="106"/>
    </row>
    <row r="78" spans="1:9" ht="12.75">
      <c r="A78" s="106"/>
      <c r="B78" s="106"/>
      <c r="C78" s="106"/>
      <c r="D78" s="106"/>
      <c r="E78" s="106"/>
      <c r="F78" s="106"/>
      <c r="G78" s="106"/>
      <c r="H78" s="106"/>
      <c r="I78" s="106"/>
    </row>
    <row r="79" spans="1:9" ht="12.75">
      <c r="A79" s="106"/>
      <c r="B79" s="106"/>
      <c r="C79" s="106"/>
      <c r="D79" s="106"/>
      <c r="E79" s="106"/>
      <c r="F79" s="106"/>
      <c r="G79" s="106"/>
      <c r="H79" s="106"/>
      <c r="I79" s="106"/>
    </row>
    <row r="80" spans="1:9" ht="12.75">
      <c r="A80" s="106"/>
      <c r="B80" s="106"/>
      <c r="C80" s="106"/>
      <c r="D80" s="106"/>
      <c r="E80" s="106"/>
      <c r="F80" s="106"/>
      <c r="G80" s="106"/>
      <c r="H80" s="106"/>
      <c r="I80" s="106"/>
    </row>
    <row r="81" spans="1:9" ht="12.75">
      <c r="A81" s="106"/>
      <c r="B81" s="106"/>
      <c r="C81" s="106"/>
      <c r="D81" s="106"/>
      <c r="E81" s="106"/>
      <c r="F81" s="106"/>
      <c r="G81" s="106"/>
      <c r="H81" s="106"/>
      <c r="I81" s="106"/>
    </row>
    <row r="82" spans="1:9" ht="12.75">
      <c r="A82" s="106"/>
      <c r="B82" s="106"/>
      <c r="C82" s="106"/>
      <c r="D82" s="106"/>
      <c r="E82" s="106"/>
      <c r="F82" s="106"/>
      <c r="G82" s="106"/>
      <c r="H82" s="106"/>
      <c r="I82" s="106"/>
    </row>
    <row r="83" spans="1:9" ht="12.75">
      <c r="A83" s="106"/>
      <c r="B83" s="106"/>
      <c r="C83" s="106"/>
      <c r="D83" s="106"/>
      <c r="E83" s="106"/>
      <c r="F83" s="106"/>
      <c r="G83" s="106"/>
      <c r="H83" s="106"/>
      <c r="I83" s="106"/>
    </row>
    <row r="84" spans="1:9" ht="12.75">
      <c r="A84" s="106"/>
      <c r="B84" s="106"/>
      <c r="C84" s="106"/>
      <c r="D84" s="106"/>
      <c r="E84" s="106"/>
      <c r="F84" s="106"/>
      <c r="G84" s="106"/>
      <c r="H84" s="106"/>
      <c r="I84" s="106"/>
    </row>
    <row r="85" spans="1:9" ht="12.75">
      <c r="A85" s="106"/>
      <c r="B85" s="106"/>
      <c r="C85" s="106"/>
      <c r="D85" s="106"/>
      <c r="E85" s="106"/>
      <c r="F85" s="106"/>
      <c r="G85" s="106"/>
      <c r="H85" s="106"/>
      <c r="I85" s="106"/>
    </row>
    <row r="86" spans="1:9" ht="12.75">
      <c r="A86" s="106"/>
      <c r="B86" s="106"/>
      <c r="C86" s="106"/>
      <c r="D86" s="106"/>
      <c r="E86" s="106"/>
      <c r="F86" s="106"/>
      <c r="G86" s="106"/>
      <c r="H86" s="106"/>
      <c r="I86" s="106"/>
    </row>
    <row r="87" spans="1:9" ht="12.75">
      <c r="A87" s="106"/>
      <c r="B87" s="106"/>
      <c r="C87" s="106"/>
      <c r="D87" s="106"/>
      <c r="E87" s="106"/>
      <c r="F87" s="106"/>
      <c r="G87" s="106"/>
      <c r="H87" s="106"/>
      <c r="I87" s="106"/>
    </row>
    <row r="88" spans="1:9" ht="12.75">
      <c r="A88" s="106"/>
      <c r="B88" s="106"/>
      <c r="C88" s="106"/>
      <c r="D88" s="106"/>
      <c r="E88" s="106"/>
      <c r="F88" s="106"/>
      <c r="G88" s="106"/>
      <c r="H88" s="106"/>
      <c r="I88" s="106"/>
    </row>
    <row r="89" spans="1:9" ht="12.75">
      <c r="A89" s="106"/>
      <c r="B89" s="106"/>
      <c r="C89" s="106"/>
      <c r="D89" s="106"/>
      <c r="E89" s="106"/>
      <c r="F89" s="106"/>
      <c r="G89" s="106"/>
      <c r="H89" s="106"/>
      <c r="I89" s="106"/>
    </row>
    <row r="90" spans="1:9" ht="12.75">
      <c r="A90" s="106"/>
      <c r="B90" s="106"/>
      <c r="C90" s="106"/>
      <c r="D90" s="106"/>
      <c r="E90" s="106"/>
      <c r="F90" s="106"/>
      <c r="G90" s="106"/>
      <c r="H90" s="106"/>
      <c r="I90" s="106"/>
    </row>
    <row r="91" spans="1:9" ht="12.75">
      <c r="A91" s="106"/>
      <c r="B91" s="106"/>
      <c r="C91" s="106"/>
      <c r="D91" s="106"/>
      <c r="E91" s="106"/>
      <c r="F91" s="106"/>
      <c r="G91" s="106"/>
      <c r="H91" s="106"/>
      <c r="I91" s="106"/>
    </row>
    <row r="92" spans="1:9" ht="12.75">
      <c r="A92" s="106"/>
      <c r="B92" s="106"/>
      <c r="C92" s="106"/>
      <c r="D92" s="106"/>
      <c r="E92" s="106"/>
      <c r="F92" s="106"/>
      <c r="G92" s="106"/>
      <c r="H92" s="106"/>
      <c r="I92" s="106"/>
    </row>
    <row r="93" spans="1:9" ht="12.75">
      <c r="A93" s="106"/>
      <c r="B93" s="106"/>
      <c r="C93" s="106"/>
      <c r="D93" s="106"/>
      <c r="E93" s="106"/>
      <c r="F93" s="106"/>
      <c r="G93" s="106"/>
      <c r="H93" s="106"/>
      <c r="I93" s="106"/>
    </row>
    <row r="94" spans="1:9" ht="12.75">
      <c r="A94" s="106"/>
      <c r="B94" s="106"/>
      <c r="C94" s="106"/>
      <c r="D94" s="106"/>
      <c r="E94" s="106"/>
      <c r="F94" s="106"/>
      <c r="G94" s="106"/>
      <c r="H94" s="106"/>
      <c r="I94" s="106"/>
    </row>
    <row r="95" spans="1:9" ht="12.75">
      <c r="A95" s="106"/>
      <c r="B95" s="106"/>
      <c r="C95" s="106"/>
      <c r="D95" s="106"/>
      <c r="E95" s="106"/>
      <c r="F95" s="106"/>
      <c r="G95" s="106"/>
      <c r="H95" s="106"/>
      <c r="I95" s="106"/>
    </row>
    <row r="96" spans="1:9" ht="12.75">
      <c r="A96" s="106"/>
      <c r="B96" s="106"/>
      <c r="C96" s="106"/>
      <c r="D96" s="106"/>
      <c r="E96" s="106"/>
      <c r="F96" s="106"/>
      <c r="G96" s="106"/>
      <c r="H96" s="106"/>
      <c r="I96" s="106"/>
    </row>
    <row r="97" spans="1:9" ht="12.75">
      <c r="A97" s="106"/>
      <c r="B97" s="106"/>
      <c r="C97" s="106"/>
      <c r="D97" s="106"/>
      <c r="E97" s="106"/>
      <c r="F97" s="106"/>
      <c r="G97" s="106"/>
      <c r="H97" s="106"/>
      <c r="I97" s="106"/>
    </row>
    <row r="98" spans="1:9" ht="12.75">
      <c r="A98" s="106"/>
      <c r="B98" s="106"/>
      <c r="C98" s="106"/>
      <c r="D98" s="106"/>
      <c r="E98" s="106"/>
      <c r="F98" s="106"/>
      <c r="G98" s="106"/>
      <c r="H98" s="106"/>
      <c r="I98" s="106"/>
    </row>
    <row r="99" spans="1:9" ht="12.75">
      <c r="A99" s="106"/>
      <c r="B99" s="106"/>
      <c r="C99" s="106"/>
      <c r="D99" s="106"/>
      <c r="E99" s="106"/>
      <c r="F99" s="106"/>
      <c r="G99" s="106"/>
      <c r="H99" s="106"/>
      <c r="I99" s="106"/>
    </row>
    <row r="100" spans="1:9" ht="12.75">
      <c r="A100" s="106"/>
      <c r="B100" s="106"/>
      <c r="C100" s="106"/>
      <c r="D100" s="106"/>
      <c r="E100" s="106"/>
      <c r="F100" s="106"/>
      <c r="G100" s="106"/>
      <c r="H100" s="106"/>
      <c r="I100" s="106"/>
    </row>
    <row r="101" spans="1:9" ht="12.75">
      <c r="A101" s="106"/>
      <c r="B101" s="106"/>
      <c r="C101" s="106"/>
      <c r="D101" s="106"/>
      <c r="E101" s="106"/>
      <c r="F101" s="106"/>
      <c r="G101" s="106"/>
      <c r="H101" s="106"/>
      <c r="I101" s="106"/>
    </row>
    <row r="102" spans="1:9" ht="12.75">
      <c r="A102" s="106"/>
      <c r="B102" s="106"/>
      <c r="C102" s="106"/>
      <c r="D102" s="106"/>
      <c r="E102" s="106"/>
      <c r="F102" s="106"/>
      <c r="G102" s="106"/>
      <c r="H102" s="106"/>
      <c r="I102" s="106"/>
    </row>
    <row r="103" spans="1:9" ht="12.75">
      <c r="A103" s="106"/>
      <c r="B103" s="106"/>
      <c r="C103" s="106"/>
      <c r="D103" s="106"/>
      <c r="E103" s="106"/>
      <c r="F103" s="106"/>
      <c r="G103" s="106"/>
      <c r="H103" s="106"/>
      <c r="I103" s="106"/>
    </row>
    <row r="104" spans="1:9" ht="12.75">
      <c r="A104" s="106"/>
      <c r="B104" s="106"/>
      <c r="C104" s="106"/>
      <c r="D104" s="106"/>
      <c r="E104" s="106"/>
      <c r="F104" s="106"/>
      <c r="G104" s="106"/>
      <c r="H104" s="106"/>
      <c r="I104" s="106"/>
    </row>
    <row r="105" spans="1:9" ht="12.75">
      <c r="A105" s="106"/>
      <c r="B105" s="106"/>
      <c r="C105" s="106"/>
      <c r="D105" s="106"/>
      <c r="E105" s="106"/>
      <c r="F105" s="106"/>
      <c r="G105" s="106"/>
      <c r="H105" s="106"/>
      <c r="I105" s="106"/>
    </row>
    <row r="106" spans="1:9" ht="12.75">
      <c r="A106" s="106"/>
      <c r="B106" s="106"/>
      <c r="C106" s="106"/>
      <c r="D106" s="106"/>
      <c r="E106" s="106"/>
      <c r="F106" s="106"/>
      <c r="G106" s="106"/>
      <c r="H106" s="106"/>
      <c r="I106" s="106"/>
    </row>
    <row r="107" spans="1:9" ht="12.75">
      <c r="A107" s="106"/>
      <c r="B107" s="106"/>
      <c r="C107" s="106"/>
      <c r="D107" s="106"/>
      <c r="E107" s="106"/>
      <c r="F107" s="106"/>
      <c r="G107" s="106"/>
      <c r="H107" s="106"/>
      <c r="I107" s="106"/>
    </row>
    <row r="108" spans="1:9" ht="12.75">
      <c r="A108" s="106"/>
      <c r="B108" s="106"/>
      <c r="C108" s="106"/>
      <c r="D108" s="106"/>
      <c r="E108" s="106"/>
      <c r="F108" s="106"/>
      <c r="G108" s="106"/>
      <c r="H108" s="106"/>
      <c r="I108" s="106"/>
    </row>
    <row r="109" spans="1:9" ht="12.75">
      <c r="A109" s="106"/>
      <c r="B109" s="106"/>
      <c r="C109" s="106"/>
      <c r="D109" s="106"/>
      <c r="E109" s="106"/>
      <c r="F109" s="106"/>
      <c r="G109" s="106"/>
      <c r="H109" s="106"/>
      <c r="I109" s="106"/>
    </row>
    <row r="110" spans="1:9" ht="12.75">
      <c r="A110" s="106"/>
      <c r="B110" s="106"/>
      <c r="C110" s="106"/>
      <c r="D110" s="106"/>
      <c r="E110" s="106"/>
      <c r="F110" s="106"/>
      <c r="G110" s="106"/>
      <c r="H110" s="106"/>
      <c r="I110" s="106"/>
    </row>
    <row r="111" spans="1:9" ht="12.75">
      <c r="A111" s="106"/>
      <c r="B111" s="106"/>
      <c r="C111" s="106"/>
      <c r="D111" s="106"/>
      <c r="E111" s="106"/>
      <c r="F111" s="106"/>
      <c r="G111" s="106"/>
      <c r="H111" s="106"/>
      <c r="I111" s="106"/>
    </row>
    <row r="112" spans="1:9" ht="12.75">
      <c r="A112" s="106"/>
      <c r="B112" s="106"/>
      <c r="C112" s="106"/>
      <c r="D112" s="106"/>
      <c r="E112" s="106"/>
      <c r="F112" s="106"/>
      <c r="G112" s="106"/>
      <c r="H112" s="106"/>
      <c r="I112" s="106"/>
    </row>
    <row r="113" spans="1:9" ht="12.75">
      <c r="A113" s="106"/>
      <c r="B113" s="106"/>
      <c r="C113" s="106"/>
      <c r="D113" s="106"/>
      <c r="E113" s="106"/>
      <c r="F113" s="106"/>
      <c r="G113" s="106"/>
      <c r="H113" s="106"/>
      <c r="I113" s="106"/>
    </row>
    <row r="114" spans="1:9" ht="12.75">
      <c r="A114" s="106"/>
      <c r="B114" s="106"/>
      <c r="C114" s="106"/>
      <c r="D114" s="106"/>
      <c r="E114" s="106"/>
      <c r="F114" s="106"/>
      <c r="G114" s="106"/>
      <c r="H114" s="106"/>
      <c r="I114" s="106"/>
    </row>
    <row r="115" spans="1:9" ht="12.75">
      <c r="A115" s="106"/>
      <c r="B115" s="106"/>
      <c r="C115" s="106"/>
      <c r="D115" s="106"/>
      <c r="E115" s="106"/>
      <c r="F115" s="106"/>
      <c r="G115" s="106"/>
      <c r="H115" s="106"/>
      <c r="I115" s="106"/>
    </row>
    <row r="116" spans="1:9" ht="12.75">
      <c r="A116" s="106"/>
      <c r="B116" s="106"/>
      <c r="C116" s="106"/>
      <c r="D116" s="106"/>
      <c r="E116" s="106"/>
      <c r="F116" s="106"/>
      <c r="G116" s="106"/>
      <c r="H116" s="106"/>
      <c r="I116" s="106"/>
    </row>
    <row r="117" spans="1:9" ht="12.75">
      <c r="A117" s="106"/>
      <c r="B117" s="106"/>
      <c r="C117" s="106"/>
      <c r="D117" s="106"/>
      <c r="E117" s="106"/>
      <c r="F117" s="106"/>
      <c r="G117" s="106"/>
      <c r="H117" s="106"/>
      <c r="I117" s="106"/>
    </row>
    <row r="118" spans="1:9" ht="12.75">
      <c r="A118" s="106"/>
      <c r="B118" s="106"/>
      <c r="C118" s="106"/>
      <c r="D118" s="106"/>
      <c r="E118" s="106"/>
      <c r="F118" s="106"/>
      <c r="G118" s="106"/>
      <c r="H118" s="106"/>
      <c r="I118" s="106"/>
    </row>
    <row r="119" spans="1:9" ht="12.75">
      <c r="A119" s="106"/>
      <c r="B119" s="106"/>
      <c r="C119" s="106"/>
      <c r="D119" s="106"/>
      <c r="E119" s="106"/>
      <c r="F119" s="106"/>
      <c r="G119" s="106"/>
      <c r="H119" s="106"/>
      <c r="I119" s="106"/>
    </row>
    <row r="120" spans="1:9" ht="12.75">
      <c r="A120" s="106"/>
      <c r="B120" s="106"/>
      <c r="C120" s="106"/>
      <c r="D120" s="106"/>
      <c r="E120" s="106"/>
      <c r="F120" s="106"/>
      <c r="G120" s="106"/>
      <c r="H120" s="106"/>
      <c r="I120" s="106"/>
    </row>
    <row r="121" spans="1:9" ht="12.75">
      <c r="A121" s="106"/>
      <c r="B121" s="106"/>
      <c r="C121" s="106"/>
      <c r="D121" s="106"/>
      <c r="E121" s="106"/>
      <c r="F121" s="106"/>
      <c r="G121" s="106"/>
      <c r="H121" s="106"/>
      <c r="I121" s="106"/>
    </row>
    <row r="122" spans="1:9" ht="12.75">
      <c r="A122" s="106"/>
      <c r="B122" s="106"/>
      <c r="C122" s="106"/>
      <c r="D122" s="106"/>
      <c r="E122" s="106"/>
      <c r="F122" s="106"/>
      <c r="G122" s="106"/>
      <c r="H122" s="106"/>
      <c r="I122" s="106"/>
    </row>
    <row r="123" spans="1:9" ht="12.75">
      <c r="A123" s="106"/>
      <c r="B123" s="106"/>
      <c r="C123" s="106"/>
      <c r="D123" s="106"/>
      <c r="E123" s="106"/>
      <c r="F123" s="106"/>
      <c r="G123" s="106"/>
      <c r="H123" s="106"/>
      <c r="I123" s="106"/>
    </row>
    <row r="124" spans="1:9" ht="12.75">
      <c r="A124" s="106"/>
      <c r="B124" s="106"/>
      <c r="C124" s="106"/>
      <c r="D124" s="106"/>
      <c r="E124" s="106"/>
      <c r="F124" s="106"/>
      <c r="G124" s="106"/>
      <c r="H124" s="106"/>
      <c r="I124" s="106"/>
    </row>
    <row r="125" spans="1:9" ht="12.75">
      <c r="A125" s="106"/>
      <c r="B125" s="106"/>
      <c r="C125" s="106"/>
      <c r="D125" s="106"/>
      <c r="E125" s="106"/>
      <c r="F125" s="106"/>
      <c r="G125" s="106"/>
      <c r="H125" s="106"/>
      <c r="I125" s="106"/>
    </row>
    <row r="126" spans="1:9" ht="12.75">
      <c r="A126" s="106"/>
      <c r="B126" s="106"/>
      <c r="C126" s="106"/>
      <c r="D126" s="106"/>
      <c r="E126" s="106"/>
      <c r="F126" s="106"/>
      <c r="G126" s="106"/>
      <c r="H126" s="106"/>
      <c r="I126" s="106"/>
    </row>
    <row r="127" spans="1:9" ht="12.75">
      <c r="A127" s="106"/>
      <c r="B127" s="106"/>
      <c r="C127" s="106"/>
      <c r="D127" s="106"/>
      <c r="E127" s="106"/>
      <c r="F127" s="106"/>
      <c r="G127" s="106"/>
      <c r="H127" s="106"/>
      <c r="I127" s="106"/>
    </row>
    <row r="128" spans="1:9" ht="12.75">
      <c r="A128" s="106"/>
      <c r="B128" s="106"/>
      <c r="C128" s="106"/>
      <c r="D128" s="106"/>
      <c r="E128" s="106"/>
      <c r="F128" s="106"/>
      <c r="G128" s="106"/>
      <c r="H128" s="106"/>
      <c r="I128" s="106"/>
    </row>
    <row r="129" spans="1:9" ht="12.75">
      <c r="A129" s="106"/>
      <c r="B129" s="106"/>
      <c r="C129" s="106"/>
      <c r="D129" s="106"/>
      <c r="E129" s="106"/>
      <c r="F129" s="106"/>
      <c r="G129" s="106"/>
      <c r="H129" s="106"/>
      <c r="I129" s="106"/>
    </row>
    <row r="130" spans="1:9" ht="12.75">
      <c r="A130" s="106"/>
      <c r="B130" s="106"/>
      <c r="C130" s="106"/>
      <c r="D130" s="106"/>
      <c r="E130" s="106"/>
      <c r="F130" s="106"/>
      <c r="G130" s="106"/>
      <c r="H130" s="106"/>
      <c r="I130" s="106"/>
    </row>
    <row r="131" spans="1:9" ht="12.75">
      <c r="A131" s="106"/>
      <c r="B131" s="106"/>
      <c r="C131" s="106"/>
      <c r="D131" s="106"/>
      <c r="E131" s="106"/>
      <c r="F131" s="106"/>
      <c r="G131" s="106"/>
      <c r="H131" s="106"/>
      <c r="I131" s="106"/>
    </row>
    <row r="132" spans="1:9" ht="12.75">
      <c r="A132" s="106"/>
      <c r="B132" s="106"/>
      <c r="C132" s="106"/>
      <c r="D132" s="106"/>
      <c r="E132" s="106"/>
      <c r="F132" s="106"/>
      <c r="G132" s="106"/>
      <c r="H132" s="106"/>
      <c r="I132" s="106"/>
    </row>
    <row r="133" spans="1:9" ht="12.75">
      <c r="A133" s="106"/>
      <c r="B133" s="106"/>
      <c r="C133" s="106"/>
      <c r="D133" s="106"/>
      <c r="E133" s="106"/>
      <c r="F133" s="106"/>
      <c r="G133" s="106"/>
      <c r="H133" s="106"/>
      <c r="I133" s="106"/>
    </row>
    <row r="134" spans="1:9" ht="12.75">
      <c r="A134" s="106"/>
      <c r="B134" s="106"/>
      <c r="C134" s="106"/>
      <c r="D134" s="106"/>
      <c r="E134" s="106"/>
      <c r="F134" s="106"/>
      <c r="G134" s="106"/>
      <c r="H134" s="106"/>
      <c r="I134" s="106"/>
    </row>
    <row r="135" spans="1:9" ht="12.75">
      <c r="A135" s="106"/>
      <c r="B135" s="106"/>
      <c r="C135" s="106"/>
      <c r="D135" s="106"/>
      <c r="E135" s="106"/>
      <c r="F135" s="106"/>
      <c r="G135" s="106"/>
      <c r="H135" s="106"/>
      <c r="I135" s="106"/>
    </row>
    <row r="136" spans="1:9" ht="12.75">
      <c r="A136" s="106"/>
      <c r="B136" s="106"/>
      <c r="C136" s="106"/>
      <c r="D136" s="106"/>
      <c r="E136" s="106"/>
      <c r="F136" s="106"/>
      <c r="G136" s="106"/>
      <c r="H136" s="106"/>
      <c r="I136" s="106"/>
    </row>
    <row r="137" spans="1:9" ht="12.75">
      <c r="A137" s="106"/>
      <c r="B137" s="106"/>
      <c r="C137" s="106"/>
      <c r="D137" s="106"/>
      <c r="E137" s="106"/>
      <c r="F137" s="106"/>
      <c r="G137" s="106"/>
      <c r="H137" s="106"/>
      <c r="I137" s="106"/>
    </row>
    <row r="138" spans="1:9" ht="12.75">
      <c r="A138" s="106"/>
      <c r="B138" s="106"/>
      <c r="C138" s="106"/>
      <c r="D138" s="106"/>
      <c r="E138" s="106"/>
      <c r="F138" s="106"/>
      <c r="G138" s="106"/>
      <c r="H138" s="106"/>
      <c r="I138" s="106"/>
    </row>
    <row r="139" spans="1:9" ht="12.75">
      <c r="A139" s="106"/>
      <c r="B139" s="106"/>
      <c r="C139" s="106"/>
      <c r="D139" s="106"/>
      <c r="E139" s="106"/>
      <c r="F139" s="106"/>
      <c r="G139" s="106"/>
      <c r="H139" s="106"/>
      <c r="I139" s="106"/>
    </row>
    <row r="140" spans="1:9" ht="12.75">
      <c r="A140" s="106"/>
      <c r="B140" s="106"/>
      <c r="C140" s="106"/>
      <c r="D140" s="106"/>
      <c r="E140" s="106"/>
      <c r="F140" s="106"/>
      <c r="G140" s="106"/>
      <c r="H140" s="106"/>
      <c r="I140" s="106"/>
    </row>
    <row r="141" spans="1:9" ht="12.75">
      <c r="A141" s="106"/>
      <c r="B141" s="106"/>
      <c r="C141" s="106"/>
      <c r="D141" s="106"/>
      <c r="E141" s="106"/>
      <c r="F141" s="106"/>
      <c r="G141" s="106"/>
      <c r="H141" s="106"/>
      <c r="I141" s="106"/>
    </row>
    <row r="142" spans="1:9" ht="12.75">
      <c r="A142" s="106"/>
      <c r="B142" s="106"/>
      <c r="C142" s="106"/>
      <c r="D142" s="106"/>
      <c r="E142" s="106"/>
      <c r="F142" s="106"/>
      <c r="G142" s="106"/>
      <c r="H142" s="106"/>
      <c r="I142" s="106"/>
    </row>
    <row r="143" spans="1:9" ht="12.75">
      <c r="A143" s="106"/>
      <c r="B143" s="106"/>
      <c r="C143" s="106"/>
      <c r="D143" s="106"/>
      <c r="E143" s="106"/>
      <c r="F143" s="106"/>
      <c r="G143" s="106"/>
      <c r="H143" s="106"/>
      <c r="I143" s="106"/>
    </row>
    <row r="144" spans="1:9" ht="12.75">
      <c r="A144" s="106"/>
      <c r="B144" s="106"/>
      <c r="C144" s="106"/>
      <c r="D144" s="106"/>
      <c r="E144" s="106"/>
      <c r="F144" s="106"/>
      <c r="G144" s="106"/>
      <c r="H144" s="106"/>
      <c r="I144" s="106"/>
    </row>
    <row r="145" spans="1:9" ht="12.75">
      <c r="A145" s="106"/>
      <c r="B145" s="106"/>
      <c r="C145" s="106"/>
      <c r="D145" s="106"/>
      <c r="E145" s="106"/>
      <c r="F145" s="106"/>
      <c r="G145" s="106"/>
      <c r="H145" s="106"/>
      <c r="I145" s="106"/>
    </row>
    <row r="146" spans="1:9" ht="12.75">
      <c r="A146" s="106"/>
      <c r="B146" s="106"/>
      <c r="C146" s="106"/>
      <c r="D146" s="106"/>
      <c r="E146" s="106"/>
      <c r="F146" s="106"/>
      <c r="G146" s="106"/>
      <c r="H146" s="106"/>
      <c r="I146" s="106"/>
    </row>
    <row r="147" spans="1:9" ht="12.75">
      <c r="A147" s="106"/>
      <c r="B147" s="106"/>
      <c r="C147" s="106"/>
      <c r="D147" s="106"/>
      <c r="E147" s="106"/>
      <c r="F147" s="106"/>
      <c r="G147" s="106"/>
      <c r="H147" s="106"/>
      <c r="I147" s="106"/>
    </row>
    <row r="148" spans="1:9" ht="12.75">
      <c r="A148" s="106"/>
      <c r="B148" s="106"/>
      <c r="C148" s="106"/>
      <c r="D148" s="106"/>
      <c r="E148" s="106"/>
      <c r="F148" s="106"/>
      <c r="G148" s="106"/>
      <c r="H148" s="106"/>
      <c r="I148" s="106"/>
    </row>
    <row r="149" spans="1:9" ht="12.75">
      <c r="A149" s="106"/>
      <c r="B149" s="106"/>
      <c r="C149" s="106"/>
      <c r="D149" s="106"/>
      <c r="E149" s="106"/>
      <c r="F149" s="106"/>
      <c r="G149" s="106"/>
      <c r="H149" s="106"/>
      <c r="I149" s="106"/>
    </row>
    <row r="150" spans="1:9" ht="12.75">
      <c r="A150" s="106"/>
      <c r="B150" s="106"/>
      <c r="C150" s="106"/>
      <c r="D150" s="106"/>
      <c r="E150" s="106"/>
      <c r="F150" s="106"/>
      <c r="G150" s="106"/>
      <c r="H150" s="106"/>
      <c r="I150" s="106"/>
    </row>
    <row r="151" spans="1:9" ht="12.75">
      <c r="A151" s="106"/>
      <c r="B151" s="106"/>
      <c r="C151" s="106"/>
      <c r="D151" s="106"/>
      <c r="E151" s="106"/>
      <c r="F151" s="106"/>
      <c r="G151" s="106"/>
      <c r="H151" s="106"/>
      <c r="I151" s="106"/>
    </row>
    <row r="152" spans="1:9" ht="12.75">
      <c r="A152" s="106"/>
      <c r="B152" s="106"/>
      <c r="C152" s="106"/>
      <c r="D152" s="106"/>
      <c r="E152" s="106"/>
      <c r="F152" s="106"/>
      <c r="G152" s="106"/>
      <c r="H152" s="106"/>
      <c r="I152" s="106"/>
    </row>
    <row r="153" spans="1:9" ht="12.75">
      <c r="A153" s="106"/>
      <c r="B153" s="106"/>
      <c r="C153" s="106"/>
      <c r="D153" s="106"/>
      <c r="E153" s="106"/>
      <c r="F153" s="106"/>
      <c r="G153" s="106"/>
      <c r="H153" s="106"/>
      <c r="I153" s="106"/>
    </row>
    <row r="154" spans="1:9" ht="12.75">
      <c r="A154" s="106"/>
      <c r="B154" s="106"/>
      <c r="C154" s="106"/>
      <c r="D154" s="106"/>
      <c r="E154" s="106"/>
      <c r="F154" s="106"/>
      <c r="G154" s="106"/>
      <c r="H154" s="106"/>
      <c r="I154" s="106"/>
    </row>
    <row r="155" spans="1:9" ht="12.75">
      <c r="A155" s="106"/>
      <c r="B155" s="106"/>
      <c r="C155" s="106"/>
      <c r="D155" s="106"/>
      <c r="E155" s="106"/>
      <c r="F155" s="106"/>
      <c r="G155" s="106"/>
      <c r="H155" s="106"/>
      <c r="I155" s="106"/>
    </row>
    <row r="156" spans="1:9" ht="12.75">
      <c r="A156" s="106"/>
      <c r="B156" s="106"/>
      <c r="C156" s="106"/>
      <c r="D156" s="106"/>
      <c r="E156" s="106"/>
      <c r="F156" s="106"/>
      <c r="G156" s="106"/>
      <c r="H156" s="106"/>
      <c r="I156" s="106"/>
    </row>
    <row r="157" spans="1:9" ht="12.75">
      <c r="A157" s="106"/>
      <c r="B157" s="106"/>
      <c r="C157" s="106"/>
      <c r="D157" s="106"/>
      <c r="E157" s="106"/>
      <c r="F157" s="106"/>
      <c r="G157" s="106"/>
      <c r="H157" s="106"/>
      <c r="I157" s="106"/>
    </row>
    <row r="158" spans="1:9" ht="12.75">
      <c r="A158" s="106"/>
      <c r="B158" s="106"/>
      <c r="C158" s="106"/>
      <c r="D158" s="106"/>
      <c r="E158" s="106"/>
      <c r="F158" s="106"/>
      <c r="G158" s="106"/>
      <c r="H158" s="106"/>
      <c r="I158" s="106"/>
    </row>
    <row r="159" spans="1:9" ht="12.75">
      <c r="A159" s="106"/>
      <c r="B159" s="106"/>
      <c r="C159" s="106"/>
      <c r="D159" s="106"/>
      <c r="E159" s="106"/>
      <c r="F159" s="106"/>
      <c r="G159" s="106"/>
      <c r="H159" s="106"/>
      <c r="I159" s="106"/>
    </row>
    <row r="160" spans="1:9" ht="12.75">
      <c r="A160" s="106"/>
      <c r="B160" s="106"/>
      <c r="C160" s="106"/>
      <c r="D160" s="106"/>
      <c r="E160" s="106"/>
      <c r="F160" s="106"/>
      <c r="G160" s="106"/>
      <c r="H160" s="106"/>
      <c r="I160" s="106"/>
    </row>
    <row r="161" spans="1:9" ht="12.75">
      <c r="A161" s="106"/>
      <c r="B161" s="106"/>
      <c r="C161" s="106"/>
      <c r="D161" s="106"/>
      <c r="E161" s="106"/>
      <c r="F161" s="106"/>
      <c r="G161" s="106"/>
      <c r="H161" s="106"/>
      <c r="I161" s="106"/>
    </row>
    <row r="162" spans="1:9" ht="12.75">
      <c r="A162" s="106"/>
      <c r="B162" s="106"/>
      <c r="C162" s="106"/>
      <c r="D162" s="106"/>
      <c r="E162" s="106"/>
      <c r="F162" s="106"/>
      <c r="G162" s="106"/>
      <c r="H162" s="106"/>
      <c r="I162" s="106"/>
    </row>
    <row r="163" spans="1:9" ht="12.75">
      <c r="A163" s="106"/>
      <c r="B163" s="106"/>
      <c r="C163" s="106"/>
      <c r="D163" s="106"/>
      <c r="E163" s="106"/>
      <c r="F163" s="106"/>
      <c r="G163" s="106"/>
      <c r="H163" s="106"/>
      <c r="I163" s="106"/>
    </row>
    <row r="164" spans="1:9" ht="12.75">
      <c r="A164" s="106"/>
      <c r="B164" s="106"/>
      <c r="C164" s="106"/>
      <c r="D164" s="106"/>
      <c r="E164" s="106"/>
      <c r="F164" s="106"/>
      <c r="G164" s="106"/>
      <c r="H164" s="106"/>
      <c r="I164" s="106"/>
    </row>
    <row r="165" spans="1:9" ht="12.75">
      <c r="A165" s="106"/>
      <c r="B165" s="106"/>
      <c r="C165" s="106"/>
      <c r="D165" s="106"/>
      <c r="E165" s="106"/>
      <c r="F165" s="106"/>
      <c r="G165" s="106"/>
      <c r="H165" s="106"/>
      <c r="I165" s="106"/>
    </row>
    <row r="166" spans="1:9" ht="12.75">
      <c r="A166" s="106"/>
      <c r="B166" s="106"/>
      <c r="C166" s="106"/>
      <c r="D166" s="106"/>
      <c r="E166" s="106"/>
      <c r="F166" s="106"/>
      <c r="G166" s="106"/>
      <c r="H166" s="106"/>
      <c r="I166" s="106"/>
    </row>
    <row r="167" spans="1:9" ht="12.75">
      <c r="A167" s="106"/>
      <c r="B167" s="106"/>
      <c r="C167" s="106"/>
      <c r="D167" s="106"/>
      <c r="E167" s="106"/>
      <c r="F167" s="106"/>
      <c r="G167" s="106"/>
      <c r="H167" s="106"/>
      <c r="I167" s="106"/>
    </row>
    <row r="168" spans="1:9" ht="12.75">
      <c r="A168" s="106"/>
      <c r="B168" s="106"/>
      <c r="C168" s="106"/>
      <c r="D168" s="106"/>
      <c r="E168" s="106"/>
      <c r="F168" s="106"/>
      <c r="G168" s="106"/>
      <c r="H168" s="106"/>
      <c r="I168" s="106"/>
    </row>
    <row r="169" spans="1:9" ht="12.75">
      <c r="A169" s="106"/>
      <c r="B169" s="106"/>
      <c r="C169" s="106"/>
      <c r="D169" s="106"/>
      <c r="E169" s="106"/>
      <c r="F169" s="106"/>
      <c r="G169" s="106"/>
      <c r="H169" s="106"/>
      <c r="I169" s="106"/>
    </row>
    <row r="170" spans="1:9" ht="12.75">
      <c r="A170" s="106"/>
      <c r="B170" s="106"/>
      <c r="C170" s="106"/>
      <c r="D170" s="106"/>
      <c r="E170" s="106"/>
      <c r="F170" s="106"/>
      <c r="G170" s="106"/>
      <c r="H170" s="106"/>
      <c r="I170" s="106"/>
    </row>
    <row r="171" spans="1:9" ht="12.75">
      <c r="A171" s="106"/>
      <c r="B171" s="106"/>
      <c r="C171" s="106"/>
      <c r="D171" s="106"/>
      <c r="E171" s="106"/>
      <c r="F171" s="106"/>
      <c r="G171" s="106"/>
      <c r="H171" s="106"/>
      <c r="I171" s="106"/>
    </row>
    <row r="172" spans="1:9" ht="12.75">
      <c r="A172" s="106"/>
      <c r="B172" s="106"/>
      <c r="C172" s="106"/>
      <c r="D172" s="106"/>
      <c r="E172" s="106"/>
      <c r="F172" s="106"/>
      <c r="G172" s="106"/>
      <c r="H172" s="106"/>
      <c r="I172" s="106"/>
    </row>
    <row r="173" spans="1:9" ht="12.75">
      <c r="A173" s="106"/>
      <c r="B173" s="106"/>
      <c r="C173" s="106"/>
      <c r="D173" s="106"/>
      <c r="E173" s="106"/>
      <c r="F173" s="106"/>
      <c r="G173" s="106"/>
      <c r="H173" s="106"/>
      <c r="I173" s="106"/>
    </row>
    <row r="174" spans="1:9" ht="12.75">
      <c r="A174" s="106"/>
      <c r="B174" s="106"/>
      <c r="C174" s="106"/>
      <c r="D174" s="106"/>
      <c r="E174" s="106"/>
      <c r="F174" s="106"/>
      <c r="G174" s="106"/>
      <c r="H174" s="106"/>
      <c r="I174" s="106"/>
    </row>
    <row r="175" spans="1:9" ht="12.75">
      <c r="A175" s="106"/>
      <c r="B175" s="106"/>
      <c r="C175" s="106"/>
      <c r="D175" s="106"/>
      <c r="E175" s="106"/>
      <c r="F175" s="106"/>
      <c r="G175" s="106"/>
      <c r="H175" s="106"/>
      <c r="I175" s="106"/>
    </row>
    <row r="176" spans="1:9" ht="12.75">
      <c r="A176" s="106"/>
      <c r="B176" s="106"/>
      <c r="C176" s="106"/>
      <c r="D176" s="106"/>
      <c r="E176" s="106"/>
      <c r="F176" s="106"/>
      <c r="G176" s="106"/>
      <c r="H176" s="106"/>
      <c r="I176" s="106"/>
    </row>
    <row r="177" spans="1:9" ht="12.75">
      <c r="A177" s="106"/>
      <c r="B177" s="106"/>
      <c r="C177" s="106"/>
      <c r="D177" s="106"/>
      <c r="E177" s="106"/>
      <c r="F177" s="106"/>
      <c r="G177" s="106"/>
      <c r="H177" s="106"/>
      <c r="I177" s="106"/>
    </row>
    <row r="178" spans="1:9" ht="12.75">
      <c r="A178" s="106"/>
      <c r="B178" s="106"/>
      <c r="C178" s="106"/>
      <c r="D178" s="106"/>
      <c r="E178" s="106"/>
      <c r="F178" s="106"/>
      <c r="G178" s="106"/>
      <c r="H178" s="106"/>
      <c r="I178" s="106"/>
    </row>
    <row r="179" spans="1:9" ht="12.75">
      <c r="A179" s="106"/>
      <c r="B179" s="106"/>
      <c r="C179" s="106"/>
      <c r="D179" s="106"/>
      <c r="E179" s="106"/>
      <c r="F179" s="106"/>
      <c r="G179" s="106"/>
      <c r="H179" s="106"/>
      <c r="I179" s="106"/>
    </row>
    <row r="180" spans="1:9" ht="12.75">
      <c r="A180" s="106"/>
      <c r="B180" s="106"/>
      <c r="C180" s="106"/>
      <c r="D180" s="106"/>
      <c r="E180" s="106"/>
      <c r="F180" s="106"/>
      <c r="G180" s="106"/>
      <c r="H180" s="106"/>
      <c r="I180" s="106"/>
    </row>
    <row r="181" spans="1:9" ht="12.75">
      <c r="A181" s="106"/>
      <c r="B181" s="106"/>
      <c r="C181" s="106"/>
      <c r="D181" s="106"/>
      <c r="E181" s="106"/>
      <c r="F181" s="106"/>
      <c r="G181" s="106"/>
      <c r="H181" s="106"/>
      <c r="I181" s="106"/>
    </row>
    <row r="182" spans="1:9" ht="12.75">
      <c r="A182" s="106"/>
      <c r="B182" s="106"/>
      <c r="C182" s="106"/>
      <c r="D182" s="106"/>
      <c r="E182" s="106"/>
      <c r="F182" s="106"/>
      <c r="G182" s="106"/>
      <c r="H182" s="106"/>
      <c r="I182" s="106"/>
    </row>
    <row r="183" spans="1:9" ht="12.75">
      <c r="A183" s="106"/>
      <c r="B183" s="106"/>
      <c r="C183" s="106"/>
      <c r="D183" s="106"/>
      <c r="E183" s="106"/>
      <c r="F183" s="106"/>
      <c r="G183" s="106"/>
      <c r="H183" s="106"/>
      <c r="I183" s="106"/>
    </row>
    <row r="184" spans="1:9" ht="12.75">
      <c r="A184" s="106"/>
      <c r="B184" s="106"/>
      <c r="C184" s="106"/>
      <c r="D184" s="106"/>
      <c r="E184" s="106"/>
      <c r="F184" s="106"/>
      <c r="G184" s="106"/>
      <c r="H184" s="106"/>
      <c r="I184" s="106"/>
    </row>
    <row r="185" spans="1:9" ht="12.75">
      <c r="A185" s="106"/>
      <c r="B185" s="106"/>
      <c r="C185" s="106"/>
      <c r="D185" s="106"/>
      <c r="E185" s="106"/>
      <c r="F185" s="106"/>
      <c r="G185" s="106"/>
      <c r="H185" s="106"/>
      <c r="I185" s="106"/>
    </row>
    <row r="186" spans="1:9" ht="12.75">
      <c r="A186" s="106"/>
      <c r="B186" s="106"/>
      <c r="C186" s="106"/>
      <c r="D186" s="106"/>
      <c r="E186" s="106"/>
      <c r="F186" s="106"/>
      <c r="G186" s="106"/>
      <c r="H186" s="106"/>
      <c r="I186" s="106"/>
    </row>
    <row r="187" spans="1:9" ht="12.75">
      <c r="A187" s="106"/>
      <c r="B187" s="106"/>
      <c r="C187" s="106"/>
      <c r="D187" s="106"/>
      <c r="E187" s="106"/>
      <c r="F187" s="106"/>
      <c r="G187" s="106"/>
      <c r="H187" s="106"/>
      <c r="I187" s="106"/>
    </row>
    <row r="188" spans="1:9" ht="12.75">
      <c r="A188" s="106"/>
      <c r="B188" s="106"/>
      <c r="C188" s="106"/>
      <c r="D188" s="106"/>
      <c r="E188" s="106"/>
      <c r="F188" s="106"/>
      <c r="G188" s="106"/>
      <c r="H188" s="106"/>
      <c r="I188" s="106"/>
    </row>
    <row r="189" spans="1:9" ht="12.75">
      <c r="A189" s="106"/>
      <c r="B189" s="106"/>
      <c r="C189" s="106"/>
      <c r="D189" s="106"/>
      <c r="E189" s="106"/>
      <c r="F189" s="106"/>
      <c r="G189" s="106"/>
      <c r="H189" s="106"/>
      <c r="I189" s="106"/>
    </row>
    <row r="190" spans="1:9" ht="12.75">
      <c r="A190" s="106"/>
      <c r="B190" s="106"/>
      <c r="C190" s="106"/>
      <c r="D190" s="106"/>
      <c r="E190" s="106"/>
      <c r="F190" s="106"/>
      <c r="G190" s="106"/>
      <c r="H190" s="106"/>
      <c r="I190" s="106"/>
    </row>
    <row r="191" spans="1:9" ht="12.75">
      <c r="A191" s="106"/>
      <c r="B191" s="106"/>
      <c r="C191" s="106"/>
      <c r="D191" s="106"/>
      <c r="E191" s="106"/>
      <c r="F191" s="106"/>
      <c r="G191" s="106"/>
      <c r="H191" s="106"/>
      <c r="I191" s="106"/>
    </row>
    <row r="192" spans="1:9" ht="12.75">
      <c r="A192" s="106"/>
      <c r="B192" s="106"/>
      <c r="C192" s="106"/>
      <c r="D192" s="106"/>
      <c r="E192" s="106"/>
      <c r="F192" s="106"/>
      <c r="G192" s="106"/>
      <c r="H192" s="106"/>
      <c r="I192" s="106"/>
    </row>
    <row r="193" spans="1:9" ht="12.75">
      <c r="A193" s="106"/>
      <c r="B193" s="106"/>
      <c r="C193" s="106"/>
      <c r="D193" s="106"/>
      <c r="E193" s="106"/>
      <c r="F193" s="106"/>
      <c r="G193" s="106"/>
      <c r="H193" s="106"/>
      <c r="I193" s="106"/>
    </row>
    <row r="194" spans="1:9" ht="12.75">
      <c r="A194" s="106"/>
      <c r="B194" s="106"/>
      <c r="C194" s="106"/>
      <c r="D194" s="106"/>
      <c r="E194" s="106"/>
      <c r="F194" s="106"/>
      <c r="G194" s="106"/>
      <c r="H194" s="106"/>
      <c r="I194" s="106"/>
    </row>
    <row r="195" spans="1:9" ht="12.75">
      <c r="A195" s="106"/>
      <c r="B195" s="106"/>
      <c r="C195" s="106"/>
      <c r="D195" s="106"/>
      <c r="E195" s="106"/>
      <c r="F195" s="106"/>
      <c r="G195" s="106"/>
      <c r="H195" s="106"/>
      <c r="I195" s="106"/>
    </row>
    <row r="196" spans="1:9" ht="12.75">
      <c r="A196" s="106"/>
      <c r="B196" s="106"/>
      <c r="C196" s="106"/>
      <c r="D196" s="106"/>
      <c r="E196" s="106"/>
      <c r="F196" s="106"/>
      <c r="G196" s="106"/>
      <c r="H196" s="106"/>
      <c r="I196" s="106"/>
    </row>
    <row r="197" spans="1:9" ht="12.75">
      <c r="A197" s="106"/>
      <c r="B197" s="106"/>
      <c r="C197" s="106"/>
      <c r="D197" s="106"/>
      <c r="E197" s="106"/>
      <c r="F197" s="106"/>
      <c r="G197" s="106"/>
      <c r="H197" s="106"/>
      <c r="I197" s="106"/>
    </row>
    <row r="198" spans="1:9" ht="12.75">
      <c r="A198" s="106"/>
      <c r="B198" s="106"/>
      <c r="C198" s="106"/>
      <c r="D198" s="106"/>
      <c r="E198" s="106"/>
      <c r="F198" s="106"/>
      <c r="G198" s="106"/>
      <c r="H198" s="106"/>
      <c r="I198" s="106"/>
    </row>
    <row r="199" spans="1:9" ht="12.75">
      <c r="A199" s="106"/>
      <c r="B199" s="106"/>
      <c r="C199" s="106"/>
      <c r="D199" s="106"/>
      <c r="E199" s="106"/>
      <c r="F199" s="106"/>
      <c r="G199" s="106"/>
      <c r="H199" s="106"/>
      <c r="I199" s="106"/>
    </row>
    <row r="200" spans="1:9" ht="12.75">
      <c r="A200" s="106"/>
      <c r="B200" s="106"/>
      <c r="C200" s="106"/>
      <c r="D200" s="106"/>
      <c r="E200" s="106"/>
      <c r="F200" s="106"/>
      <c r="G200" s="106"/>
      <c r="H200" s="106"/>
      <c r="I200" s="106"/>
    </row>
    <row r="201" spans="1:9" ht="12.75">
      <c r="A201" s="106"/>
      <c r="B201" s="106"/>
      <c r="C201" s="106"/>
      <c r="D201" s="106"/>
      <c r="E201" s="106"/>
      <c r="F201" s="106"/>
      <c r="G201" s="106"/>
      <c r="H201" s="106"/>
      <c r="I201" s="106"/>
    </row>
    <row r="202" spans="1:9" ht="12.75">
      <c r="A202" s="106"/>
      <c r="B202" s="106"/>
      <c r="C202" s="106"/>
      <c r="D202" s="106"/>
      <c r="E202" s="106"/>
      <c r="F202" s="106"/>
      <c r="G202" s="106"/>
      <c r="H202" s="106"/>
      <c r="I202" s="106"/>
    </row>
  </sheetData>
  <sheetProtection/>
  <mergeCells count="43">
    <mergeCell ref="A26:C26"/>
    <mergeCell ref="E26:G26"/>
    <mergeCell ref="A22:C22"/>
    <mergeCell ref="E22:G22"/>
    <mergeCell ref="A23:C23"/>
    <mergeCell ref="E23:G23"/>
    <mergeCell ref="A24:C24"/>
    <mergeCell ref="E24:G24"/>
    <mergeCell ref="A18:C18"/>
    <mergeCell ref="E18:G18"/>
    <mergeCell ref="A20:H20"/>
    <mergeCell ref="A25:C25"/>
    <mergeCell ref="E25:G25"/>
    <mergeCell ref="A21:C21"/>
    <mergeCell ref="E21:G21"/>
    <mergeCell ref="A16:C16"/>
    <mergeCell ref="E16:G16"/>
    <mergeCell ref="A17:C17"/>
    <mergeCell ref="A10:C10"/>
    <mergeCell ref="E10:G10"/>
    <mergeCell ref="A11:C11"/>
    <mergeCell ref="E11:G11"/>
    <mergeCell ref="A12:C12"/>
    <mergeCell ref="E12:G12"/>
    <mergeCell ref="A13:C13"/>
    <mergeCell ref="E13:G13"/>
    <mergeCell ref="A14:H14"/>
    <mergeCell ref="A15:C15"/>
    <mergeCell ref="E15:G15"/>
    <mergeCell ref="E17:G17"/>
    <mergeCell ref="A7:C7"/>
    <mergeCell ref="E7:G7"/>
    <mergeCell ref="A8:C8"/>
    <mergeCell ref="E8:G8"/>
    <mergeCell ref="A9:C9"/>
    <mergeCell ref="E9:G9"/>
    <mergeCell ref="A6:C6"/>
    <mergeCell ref="E6:G6"/>
    <mergeCell ref="A3:D3"/>
    <mergeCell ref="E3:H3"/>
    <mergeCell ref="A4:H4"/>
    <mergeCell ref="A5:C5"/>
    <mergeCell ref="E5:G5"/>
  </mergeCells>
  <printOptions/>
  <pageMargins left="0.7086614173228347" right="0.7086614173228347" top="0.5905511811023623" bottom="0.7874015748031497" header="0.31496062992125984" footer="0.31496062992125984"/>
  <pageSetup firstPageNumber="6" useFirstPageNumber="1" horizontalDpi="600" verticalDpi="600" orientation="portrait" paperSize="9" r:id="rId1"/>
  <headerFooter>
    <oddHeader>&amp;C
</oddHeader>
    <oddFooter>&amp;C&amp;"Arial,Standard"&amp;8&amp;P</oddFooter>
  </headerFooter>
</worksheet>
</file>

<file path=xl/worksheets/sheet4.xml><?xml version="1.0" encoding="utf-8"?>
<worksheet xmlns="http://schemas.openxmlformats.org/spreadsheetml/2006/main" xmlns:r="http://schemas.openxmlformats.org/officeDocument/2006/relationships">
  <dimension ref="A1:S95"/>
  <sheetViews>
    <sheetView zoomScalePageLayoutView="0" workbookViewId="0" topLeftCell="A1">
      <selection activeCell="T47" sqref="T47"/>
    </sheetView>
  </sheetViews>
  <sheetFormatPr defaultColWidth="11.421875" defaultRowHeight="12.75"/>
  <cols>
    <col min="1" max="1" width="1.421875" style="17" customWidth="1"/>
    <col min="2" max="2" width="6.28125" style="17" customWidth="1"/>
    <col min="3" max="3" width="3.421875" style="17" customWidth="1"/>
    <col min="4" max="5" width="2.57421875" style="17" customWidth="1"/>
    <col min="6" max="6" width="5.140625" style="17" customWidth="1"/>
    <col min="7" max="7" width="6.7109375" style="17" customWidth="1"/>
    <col min="8" max="8" width="1.28515625" style="17" customWidth="1"/>
    <col min="9" max="9" width="5.8515625" style="17" customWidth="1"/>
    <col min="10" max="10" width="0.85546875" style="17" customWidth="1"/>
    <col min="11" max="11" width="8.28125" style="17" customWidth="1"/>
    <col min="12" max="12" width="8.28125" style="29" customWidth="1"/>
    <col min="13" max="13" width="6.8515625" style="17" customWidth="1"/>
    <col min="14" max="14" width="8.00390625" style="17" customWidth="1"/>
    <col min="15" max="15" width="8.00390625" style="29" customWidth="1"/>
    <col min="16" max="16" width="8.00390625" style="17" customWidth="1"/>
    <col min="17" max="17" width="8.00390625" style="29" customWidth="1"/>
    <col min="18" max="16384" width="11.421875" style="17" customWidth="1"/>
  </cols>
  <sheetData>
    <row r="1" spans="1:17" s="16" customFormat="1" ht="15" customHeight="1">
      <c r="A1" s="202" t="s">
        <v>19</v>
      </c>
      <c r="B1" s="202"/>
      <c r="C1" s="202"/>
      <c r="D1" s="202"/>
      <c r="E1" s="202"/>
      <c r="F1" s="202"/>
      <c r="G1" s="202"/>
      <c r="H1" s="202"/>
      <c r="I1" s="202"/>
      <c r="J1" s="202"/>
      <c r="K1" s="202"/>
      <c r="L1" s="202"/>
      <c r="M1" s="202"/>
      <c r="N1" s="202"/>
      <c r="O1" s="202"/>
      <c r="P1" s="202"/>
      <c r="Q1" s="202"/>
    </row>
    <row r="2" spans="1:17" ht="12" customHeight="1">
      <c r="A2" s="203" t="s">
        <v>14</v>
      </c>
      <c r="B2" s="204"/>
      <c r="C2" s="204"/>
      <c r="D2" s="204"/>
      <c r="E2" s="204"/>
      <c r="F2" s="204"/>
      <c r="G2" s="204"/>
      <c r="H2" s="204"/>
      <c r="I2" s="204"/>
      <c r="J2" s="205"/>
      <c r="K2" s="211" t="s">
        <v>16</v>
      </c>
      <c r="L2" s="212"/>
      <c r="M2" s="212"/>
      <c r="N2" s="212"/>
      <c r="O2" s="212"/>
      <c r="P2" s="212"/>
      <c r="Q2" s="212"/>
    </row>
    <row r="3" spans="1:17" ht="12.75" customHeight="1">
      <c r="A3" s="206"/>
      <c r="B3" s="207"/>
      <c r="C3" s="207"/>
      <c r="D3" s="207"/>
      <c r="E3" s="207"/>
      <c r="F3" s="207"/>
      <c r="G3" s="207"/>
      <c r="H3" s="207"/>
      <c r="I3" s="207"/>
      <c r="J3" s="208"/>
      <c r="K3" s="213" t="s">
        <v>0</v>
      </c>
      <c r="L3" s="204"/>
      <c r="M3" s="204"/>
      <c r="N3" s="211" t="s">
        <v>143</v>
      </c>
      <c r="O3" s="212"/>
      <c r="P3" s="212"/>
      <c r="Q3" s="212"/>
    </row>
    <row r="4" spans="1:17" ht="13.5" customHeight="1">
      <c r="A4" s="207"/>
      <c r="B4" s="207"/>
      <c r="C4" s="207"/>
      <c r="D4" s="207"/>
      <c r="E4" s="207"/>
      <c r="F4" s="207"/>
      <c r="G4" s="207"/>
      <c r="H4" s="207"/>
      <c r="I4" s="207"/>
      <c r="J4" s="208"/>
      <c r="K4" s="214"/>
      <c r="L4" s="209"/>
      <c r="M4" s="209"/>
      <c r="N4" s="211" t="s">
        <v>172</v>
      </c>
      <c r="O4" s="212"/>
      <c r="P4" s="211" t="s">
        <v>170</v>
      </c>
      <c r="Q4" s="212"/>
    </row>
    <row r="5" spans="1:18" ht="15.75" customHeight="1">
      <c r="A5" s="207"/>
      <c r="B5" s="207"/>
      <c r="C5" s="207"/>
      <c r="D5" s="207"/>
      <c r="E5" s="207"/>
      <c r="F5" s="207"/>
      <c r="G5" s="207"/>
      <c r="H5" s="207"/>
      <c r="I5" s="207"/>
      <c r="J5" s="208"/>
      <c r="K5" s="211" t="s">
        <v>144</v>
      </c>
      <c r="L5" s="212"/>
      <c r="M5" s="215" t="s">
        <v>13</v>
      </c>
      <c r="N5" s="211" t="s">
        <v>144</v>
      </c>
      <c r="O5" s="212"/>
      <c r="P5" s="212"/>
      <c r="Q5" s="212"/>
      <c r="R5" s="18"/>
    </row>
    <row r="6" spans="1:18" ht="18" customHeight="1">
      <c r="A6" s="209"/>
      <c r="B6" s="209"/>
      <c r="C6" s="209"/>
      <c r="D6" s="209"/>
      <c r="E6" s="209"/>
      <c r="F6" s="209"/>
      <c r="G6" s="209"/>
      <c r="H6" s="209"/>
      <c r="I6" s="209"/>
      <c r="J6" s="210"/>
      <c r="K6" s="162">
        <v>2015</v>
      </c>
      <c r="L6" s="163">
        <v>2016</v>
      </c>
      <c r="M6" s="216"/>
      <c r="N6" s="162">
        <v>2015</v>
      </c>
      <c r="O6" s="163">
        <v>2016</v>
      </c>
      <c r="P6" s="162">
        <v>2015</v>
      </c>
      <c r="Q6" s="163">
        <v>2016</v>
      </c>
      <c r="R6" s="18"/>
    </row>
    <row r="7" spans="1:18" ht="21.75" customHeight="1">
      <c r="A7" s="197" t="s">
        <v>57</v>
      </c>
      <c r="B7" s="197"/>
      <c r="C7" s="197"/>
      <c r="D7" s="197"/>
      <c r="E7" s="197"/>
      <c r="F7" s="197"/>
      <c r="G7" s="197"/>
      <c r="H7" s="197"/>
      <c r="I7" s="197"/>
      <c r="J7" s="197"/>
      <c r="K7" s="197"/>
      <c r="L7" s="197"/>
      <c r="M7" s="197"/>
      <c r="N7" s="197"/>
      <c r="O7" s="197"/>
      <c r="P7" s="197"/>
      <c r="Q7" s="197"/>
      <c r="R7" s="18"/>
    </row>
    <row r="8" spans="1:17" ht="18" customHeight="1">
      <c r="A8" s="198" t="s">
        <v>91</v>
      </c>
      <c r="B8" s="198"/>
      <c r="C8" s="198"/>
      <c r="D8" s="198"/>
      <c r="E8" s="198"/>
      <c r="F8" s="198"/>
      <c r="G8" s="198"/>
      <c r="H8" s="198"/>
      <c r="I8" s="198"/>
      <c r="J8" s="48" t="s">
        <v>1</v>
      </c>
      <c r="K8" s="152">
        <v>346432</v>
      </c>
      <c r="L8" s="167">
        <v>350909</v>
      </c>
      <c r="M8" s="20">
        <v>1.29</v>
      </c>
      <c r="N8" s="167">
        <v>7933</v>
      </c>
      <c r="O8" s="167">
        <v>8084</v>
      </c>
      <c r="P8" s="167">
        <v>25398</v>
      </c>
      <c r="Q8" s="167">
        <v>25272</v>
      </c>
    </row>
    <row r="9" spans="1:17" ht="12.75" customHeight="1">
      <c r="A9" s="199" t="s">
        <v>18</v>
      </c>
      <c r="B9" s="199"/>
      <c r="C9" s="199"/>
      <c r="D9" s="199"/>
      <c r="E9" s="199"/>
      <c r="F9" s="199"/>
      <c r="G9" s="199"/>
      <c r="H9" s="199"/>
      <c r="I9" s="199"/>
      <c r="J9" s="74" t="s">
        <v>1</v>
      </c>
      <c r="K9" s="153">
        <v>102073</v>
      </c>
      <c r="L9" s="168">
        <v>102781</v>
      </c>
      <c r="M9" s="71">
        <v>0.69</v>
      </c>
      <c r="N9" s="168">
        <v>2619</v>
      </c>
      <c r="O9" s="168">
        <v>2636</v>
      </c>
      <c r="P9" s="168">
        <v>6409</v>
      </c>
      <c r="Q9" s="168">
        <v>6752</v>
      </c>
    </row>
    <row r="10" spans="1:17" ht="12.75" customHeight="1">
      <c r="A10" s="200" t="s">
        <v>2</v>
      </c>
      <c r="B10" s="200"/>
      <c r="C10" s="200"/>
      <c r="D10" s="200"/>
      <c r="E10" s="200"/>
      <c r="F10" s="200"/>
      <c r="G10" s="200"/>
      <c r="H10" s="200"/>
      <c r="I10" s="200"/>
      <c r="J10" s="101"/>
      <c r="K10" s="153"/>
      <c r="L10" s="168"/>
      <c r="M10" s="22"/>
      <c r="N10" s="168"/>
      <c r="O10" s="168"/>
      <c r="P10" s="168"/>
      <c r="Q10" s="168"/>
    </row>
    <row r="11" spans="1:17" ht="12.75" customHeight="1">
      <c r="A11" s="74"/>
      <c r="B11" s="201" t="s">
        <v>75</v>
      </c>
      <c r="C11" s="201"/>
      <c r="D11" s="201"/>
      <c r="E11" s="201"/>
      <c r="F11" s="201"/>
      <c r="G11" s="201"/>
      <c r="H11" s="201"/>
      <c r="I11" s="201"/>
      <c r="J11" s="99"/>
      <c r="K11" s="153"/>
      <c r="L11" s="168"/>
      <c r="M11" s="24"/>
      <c r="N11" s="168"/>
      <c r="O11" s="168"/>
      <c r="P11" s="168"/>
      <c r="Q11" s="168"/>
    </row>
    <row r="12" spans="1:19" ht="12.75" customHeight="1">
      <c r="A12" s="74"/>
      <c r="B12" s="199" t="s">
        <v>76</v>
      </c>
      <c r="C12" s="199"/>
      <c r="D12" s="199"/>
      <c r="E12" s="199"/>
      <c r="F12" s="199"/>
      <c r="G12" s="199"/>
      <c r="H12" s="199"/>
      <c r="I12" s="199"/>
      <c r="J12" s="99"/>
      <c r="K12" s="153">
        <v>228603</v>
      </c>
      <c r="L12" s="168">
        <v>230919</v>
      </c>
      <c r="M12" s="71">
        <v>1.01</v>
      </c>
      <c r="N12" s="168">
        <v>4859</v>
      </c>
      <c r="O12" s="168">
        <v>4995</v>
      </c>
      <c r="P12" s="168">
        <v>17920</v>
      </c>
      <c r="Q12" s="168">
        <v>17368</v>
      </c>
      <c r="S12" s="100"/>
    </row>
    <row r="13" spans="1:17" ht="12.75" customHeight="1">
      <c r="A13" s="74"/>
      <c r="B13" s="201" t="s">
        <v>649</v>
      </c>
      <c r="C13" s="201"/>
      <c r="D13" s="201"/>
      <c r="E13" s="201"/>
      <c r="F13" s="201"/>
      <c r="G13" s="201"/>
      <c r="H13" s="201"/>
      <c r="I13" s="201"/>
      <c r="J13" s="74" t="s">
        <v>1</v>
      </c>
      <c r="K13" s="153">
        <v>36998</v>
      </c>
      <c r="L13" s="168">
        <v>35110</v>
      </c>
      <c r="M13" s="25">
        <v>-5.1</v>
      </c>
      <c r="N13" s="168">
        <v>160</v>
      </c>
      <c r="O13" s="168">
        <v>159</v>
      </c>
      <c r="P13" s="168">
        <v>1365</v>
      </c>
      <c r="Q13" s="168">
        <v>1332</v>
      </c>
    </row>
    <row r="14" spans="1:17" ht="12.75" customHeight="1">
      <c r="A14" s="74"/>
      <c r="B14" s="201" t="s">
        <v>543</v>
      </c>
      <c r="C14" s="201"/>
      <c r="D14" s="201"/>
      <c r="E14" s="201"/>
      <c r="F14" s="201"/>
      <c r="G14" s="201"/>
      <c r="H14" s="201"/>
      <c r="I14" s="201"/>
      <c r="J14" s="74" t="s">
        <v>1</v>
      </c>
      <c r="K14" s="153">
        <v>117829</v>
      </c>
      <c r="L14" s="168">
        <v>119990</v>
      </c>
      <c r="M14" s="25">
        <v>1.83</v>
      </c>
      <c r="N14" s="168">
        <v>3074</v>
      </c>
      <c r="O14" s="168">
        <v>3089</v>
      </c>
      <c r="P14" s="168">
        <v>7478</v>
      </c>
      <c r="Q14" s="168">
        <v>7904</v>
      </c>
    </row>
    <row r="15" spans="1:17" s="18" customFormat="1" ht="21.75" customHeight="1">
      <c r="A15" s="217" t="s">
        <v>59</v>
      </c>
      <c r="B15" s="217"/>
      <c r="C15" s="217"/>
      <c r="D15" s="217"/>
      <c r="E15" s="217"/>
      <c r="F15" s="217"/>
      <c r="G15" s="217"/>
      <c r="H15" s="217"/>
      <c r="I15" s="217"/>
      <c r="J15" s="217"/>
      <c r="K15" s="217"/>
      <c r="L15" s="217"/>
      <c r="M15" s="217"/>
      <c r="N15" s="217"/>
      <c r="O15" s="217"/>
      <c r="P15" s="217"/>
      <c r="Q15" s="217"/>
    </row>
    <row r="16" spans="1:17" s="27" customFormat="1" ht="18" customHeight="1">
      <c r="A16" s="218" t="s">
        <v>92</v>
      </c>
      <c r="B16" s="218"/>
      <c r="C16" s="218"/>
      <c r="D16" s="218"/>
      <c r="E16" s="218"/>
      <c r="F16" s="218"/>
      <c r="G16" s="218"/>
      <c r="H16" s="218"/>
      <c r="I16" s="218"/>
      <c r="J16" s="26"/>
      <c r="K16" s="152">
        <v>226051</v>
      </c>
      <c r="L16" s="167">
        <v>228471</v>
      </c>
      <c r="M16" s="20">
        <v>1.1</v>
      </c>
      <c r="N16" s="167">
        <v>4816</v>
      </c>
      <c r="O16" s="167">
        <v>4958</v>
      </c>
      <c r="P16" s="167">
        <v>17901</v>
      </c>
      <c r="Q16" s="167">
        <v>17276</v>
      </c>
    </row>
    <row r="17" spans="1:17" ht="12.75" customHeight="1">
      <c r="A17" s="219" t="s">
        <v>93</v>
      </c>
      <c r="B17" s="219"/>
      <c r="C17" s="219"/>
      <c r="D17" s="219"/>
      <c r="E17" s="219"/>
      <c r="F17" s="219"/>
      <c r="G17" s="219"/>
      <c r="H17" s="219"/>
      <c r="I17" s="219"/>
      <c r="J17" s="76" t="s">
        <v>1</v>
      </c>
      <c r="K17" s="153">
        <v>18619</v>
      </c>
      <c r="L17" s="168">
        <v>18829</v>
      </c>
      <c r="M17" s="71">
        <v>1.1</v>
      </c>
      <c r="N17" s="168">
        <v>373</v>
      </c>
      <c r="O17" s="168">
        <v>358</v>
      </c>
      <c r="P17" s="168">
        <v>1611</v>
      </c>
      <c r="Q17" s="168">
        <v>1461</v>
      </c>
    </row>
    <row r="18" spans="1:17" ht="12.75" customHeight="1">
      <c r="A18" s="219" t="s">
        <v>94</v>
      </c>
      <c r="B18" s="219"/>
      <c r="C18" s="219"/>
      <c r="D18" s="219"/>
      <c r="E18" s="219"/>
      <c r="F18" s="219"/>
      <c r="G18" s="219"/>
      <c r="H18" s="219"/>
      <c r="I18" s="219"/>
      <c r="J18" s="76" t="s">
        <v>1</v>
      </c>
      <c r="K18" s="153">
        <v>12401</v>
      </c>
      <c r="L18" s="168">
        <v>12355</v>
      </c>
      <c r="M18" s="25">
        <v>-0.4</v>
      </c>
      <c r="N18" s="168">
        <v>376</v>
      </c>
      <c r="O18" s="168">
        <v>388</v>
      </c>
      <c r="P18" s="168">
        <v>1719</v>
      </c>
      <c r="Q18" s="168">
        <v>1698</v>
      </c>
    </row>
    <row r="19" spans="1:17" ht="12.75" customHeight="1">
      <c r="A19" s="219" t="s">
        <v>95</v>
      </c>
      <c r="B19" s="219"/>
      <c r="C19" s="219"/>
      <c r="D19" s="219"/>
      <c r="E19" s="219"/>
      <c r="F19" s="219"/>
      <c r="G19" s="219"/>
      <c r="H19" s="219"/>
      <c r="I19" s="219"/>
      <c r="J19" s="76" t="s">
        <v>1</v>
      </c>
      <c r="K19" s="153">
        <v>12256</v>
      </c>
      <c r="L19" s="168">
        <v>12289</v>
      </c>
      <c r="M19" s="71">
        <v>0.3</v>
      </c>
      <c r="N19" s="168">
        <v>284</v>
      </c>
      <c r="O19" s="168">
        <v>270</v>
      </c>
      <c r="P19" s="168">
        <v>979</v>
      </c>
      <c r="Q19" s="168">
        <v>930</v>
      </c>
    </row>
    <row r="20" spans="1:17" ht="12.75" customHeight="1">
      <c r="A20" s="219" t="s">
        <v>96</v>
      </c>
      <c r="B20" s="219"/>
      <c r="C20" s="219"/>
      <c r="D20" s="219"/>
      <c r="E20" s="219"/>
      <c r="F20" s="219"/>
      <c r="G20" s="219"/>
      <c r="H20" s="219"/>
      <c r="I20" s="219"/>
      <c r="J20" s="76" t="s">
        <v>1</v>
      </c>
      <c r="K20" s="153">
        <v>4894</v>
      </c>
      <c r="L20" s="168">
        <v>4826</v>
      </c>
      <c r="M20" s="25">
        <v>-1.4</v>
      </c>
      <c r="N20" s="168">
        <v>98</v>
      </c>
      <c r="O20" s="168">
        <v>99</v>
      </c>
      <c r="P20" s="168">
        <v>243</v>
      </c>
      <c r="Q20" s="168">
        <v>247</v>
      </c>
    </row>
    <row r="21" spans="1:17" ht="12.75" customHeight="1">
      <c r="A21" s="219" t="s">
        <v>97</v>
      </c>
      <c r="B21" s="219"/>
      <c r="C21" s="219"/>
      <c r="D21" s="219"/>
      <c r="E21" s="219"/>
      <c r="F21" s="219"/>
      <c r="G21" s="219"/>
      <c r="H21" s="219"/>
      <c r="I21" s="219"/>
      <c r="J21" s="76" t="s">
        <v>1</v>
      </c>
      <c r="K21" s="153">
        <v>36148</v>
      </c>
      <c r="L21" s="168">
        <v>36357</v>
      </c>
      <c r="M21" s="71">
        <v>0.6</v>
      </c>
      <c r="N21" s="168">
        <v>593</v>
      </c>
      <c r="O21" s="168">
        <v>549</v>
      </c>
      <c r="P21" s="168">
        <v>2426</v>
      </c>
      <c r="Q21" s="168">
        <v>2399</v>
      </c>
    </row>
    <row r="22" spans="1:17" ht="12.75" customHeight="1">
      <c r="A22" s="219" t="s">
        <v>98</v>
      </c>
      <c r="B22" s="219"/>
      <c r="C22" s="219"/>
      <c r="D22" s="219"/>
      <c r="E22" s="219"/>
      <c r="F22" s="219"/>
      <c r="G22" s="219"/>
      <c r="H22" s="219"/>
      <c r="I22" s="219"/>
      <c r="J22" s="76" t="s">
        <v>1</v>
      </c>
      <c r="K22" s="153">
        <v>46169</v>
      </c>
      <c r="L22" s="168">
        <v>46871</v>
      </c>
      <c r="M22" s="71">
        <v>1.5</v>
      </c>
      <c r="N22" s="168">
        <v>705</v>
      </c>
      <c r="O22" s="168">
        <v>732</v>
      </c>
      <c r="P22" s="168">
        <v>2761</v>
      </c>
      <c r="Q22" s="168">
        <v>2824</v>
      </c>
    </row>
    <row r="23" spans="1:17" ht="12.75" customHeight="1">
      <c r="A23" s="219" t="s">
        <v>5</v>
      </c>
      <c r="B23" s="219"/>
      <c r="C23" s="219"/>
      <c r="D23" s="219"/>
      <c r="E23" s="219"/>
      <c r="F23" s="219"/>
      <c r="G23" s="219"/>
      <c r="H23" s="219"/>
      <c r="I23" s="219"/>
      <c r="J23" s="76" t="s">
        <v>1</v>
      </c>
      <c r="K23" s="153">
        <v>34493</v>
      </c>
      <c r="L23" s="168">
        <v>35621</v>
      </c>
      <c r="M23" s="71">
        <v>3.3</v>
      </c>
      <c r="N23" s="168">
        <v>776</v>
      </c>
      <c r="O23" s="168">
        <v>865</v>
      </c>
      <c r="P23" s="168">
        <v>3011</v>
      </c>
      <c r="Q23" s="168">
        <v>2715</v>
      </c>
    </row>
    <row r="24" spans="1:17" ht="12.75" customHeight="1">
      <c r="A24" s="219" t="s">
        <v>99</v>
      </c>
      <c r="B24" s="219"/>
      <c r="C24" s="219"/>
      <c r="D24" s="219"/>
      <c r="E24" s="219"/>
      <c r="F24" s="219"/>
      <c r="G24" s="219"/>
      <c r="H24" s="219"/>
      <c r="I24" s="219"/>
      <c r="J24" s="76"/>
      <c r="K24" s="153">
        <v>2783</v>
      </c>
      <c r="L24" s="168">
        <v>2821</v>
      </c>
      <c r="M24" s="25">
        <v>1.4</v>
      </c>
      <c r="N24" s="168">
        <v>1</v>
      </c>
      <c r="O24" s="168">
        <v>1</v>
      </c>
      <c r="P24" s="168">
        <v>183</v>
      </c>
      <c r="Q24" s="168">
        <v>149</v>
      </c>
    </row>
    <row r="25" spans="1:17" ht="12.75" customHeight="1">
      <c r="A25" s="219" t="s">
        <v>6</v>
      </c>
      <c r="B25" s="219"/>
      <c r="C25" s="219"/>
      <c r="D25" s="219"/>
      <c r="E25" s="219"/>
      <c r="F25" s="219"/>
      <c r="G25" s="219"/>
      <c r="H25" s="219"/>
      <c r="I25" s="219"/>
      <c r="J25" s="76" t="s">
        <v>1</v>
      </c>
      <c r="K25" s="153">
        <v>340</v>
      </c>
      <c r="L25" s="168">
        <v>236</v>
      </c>
      <c r="M25" s="25">
        <v>-30.6</v>
      </c>
      <c r="N25" s="168">
        <v>0</v>
      </c>
      <c r="O25" s="168">
        <v>0</v>
      </c>
      <c r="P25" s="168">
        <v>0</v>
      </c>
      <c r="Q25" s="168">
        <v>0</v>
      </c>
    </row>
    <row r="26" spans="1:17" ht="12.75" customHeight="1">
      <c r="A26" s="219" t="s">
        <v>100</v>
      </c>
      <c r="B26" s="219"/>
      <c r="C26" s="219"/>
      <c r="D26" s="219"/>
      <c r="E26" s="219"/>
      <c r="F26" s="219"/>
      <c r="G26" s="219"/>
      <c r="H26" s="219"/>
      <c r="I26" s="219"/>
      <c r="J26" s="76" t="s">
        <v>1</v>
      </c>
      <c r="K26" s="153">
        <v>11663</v>
      </c>
      <c r="L26" s="168">
        <v>11569</v>
      </c>
      <c r="M26" s="25">
        <v>-0.8</v>
      </c>
      <c r="N26" s="168">
        <v>285</v>
      </c>
      <c r="O26" s="168">
        <v>296</v>
      </c>
      <c r="P26" s="168">
        <v>895</v>
      </c>
      <c r="Q26" s="168">
        <v>824</v>
      </c>
    </row>
    <row r="27" spans="1:17" ht="12.75" customHeight="1">
      <c r="A27" s="219" t="s">
        <v>101</v>
      </c>
      <c r="B27" s="219"/>
      <c r="C27" s="219"/>
      <c r="D27" s="219"/>
      <c r="E27" s="219"/>
      <c r="F27" s="219"/>
      <c r="G27" s="219"/>
      <c r="H27" s="219"/>
      <c r="I27" s="219"/>
      <c r="J27" s="76" t="s">
        <v>1</v>
      </c>
      <c r="K27" s="153">
        <v>19963</v>
      </c>
      <c r="L27" s="168">
        <v>19907</v>
      </c>
      <c r="M27" s="25">
        <v>-0.3</v>
      </c>
      <c r="N27" s="168">
        <v>457</v>
      </c>
      <c r="O27" s="168">
        <v>487</v>
      </c>
      <c r="P27" s="168">
        <v>1506</v>
      </c>
      <c r="Q27" s="168">
        <v>1389</v>
      </c>
    </row>
    <row r="28" spans="1:17" ht="12.75" customHeight="1">
      <c r="A28" s="219" t="s">
        <v>102</v>
      </c>
      <c r="B28" s="219"/>
      <c r="C28" s="219"/>
      <c r="D28" s="219"/>
      <c r="E28" s="219"/>
      <c r="F28" s="219"/>
      <c r="G28" s="219"/>
      <c r="H28" s="219"/>
      <c r="I28" s="219"/>
      <c r="J28" s="76" t="s">
        <v>1</v>
      </c>
      <c r="K28" s="153">
        <v>26322</v>
      </c>
      <c r="L28" s="168">
        <v>26790</v>
      </c>
      <c r="M28" s="71">
        <v>1.8</v>
      </c>
      <c r="N28" s="168">
        <v>868</v>
      </c>
      <c r="O28" s="168">
        <v>913</v>
      </c>
      <c r="P28" s="168">
        <v>2567</v>
      </c>
      <c r="Q28" s="168">
        <v>2640</v>
      </c>
    </row>
    <row r="29" spans="1:17" s="18" customFormat="1" ht="21.75" customHeight="1">
      <c r="A29" s="217" t="s">
        <v>66</v>
      </c>
      <c r="B29" s="217"/>
      <c r="C29" s="217"/>
      <c r="D29" s="217"/>
      <c r="E29" s="217"/>
      <c r="F29" s="217"/>
      <c r="G29" s="217"/>
      <c r="H29" s="217"/>
      <c r="I29" s="217"/>
      <c r="J29" s="217"/>
      <c r="K29" s="217"/>
      <c r="L29" s="217"/>
      <c r="M29" s="217"/>
      <c r="N29" s="217"/>
      <c r="O29" s="217"/>
      <c r="P29" s="217"/>
      <c r="Q29" s="217"/>
    </row>
    <row r="30" spans="1:17" s="27" customFormat="1" ht="18" customHeight="1">
      <c r="A30" s="218" t="s">
        <v>103</v>
      </c>
      <c r="B30" s="218"/>
      <c r="C30" s="218"/>
      <c r="D30" s="218"/>
      <c r="E30" s="218"/>
      <c r="F30" s="218"/>
      <c r="G30" s="218"/>
      <c r="H30" s="218"/>
      <c r="I30" s="218"/>
      <c r="J30" s="26"/>
      <c r="K30" s="152">
        <v>506</v>
      </c>
      <c r="L30" s="167">
        <v>505</v>
      </c>
      <c r="M30" s="21">
        <v>-0.2</v>
      </c>
      <c r="N30" s="167">
        <v>17</v>
      </c>
      <c r="O30" s="167">
        <v>13</v>
      </c>
      <c r="P30" s="167">
        <v>81</v>
      </c>
      <c r="Q30" s="167">
        <v>97</v>
      </c>
    </row>
    <row r="31" spans="1:17" ht="12.75" customHeight="1">
      <c r="A31" s="219" t="s">
        <v>7</v>
      </c>
      <c r="B31" s="219"/>
      <c r="C31" s="219"/>
      <c r="D31" s="219"/>
      <c r="E31" s="219"/>
      <c r="F31" s="219"/>
      <c r="G31" s="219"/>
      <c r="H31" s="219"/>
      <c r="I31" s="219"/>
      <c r="J31" s="76" t="s">
        <v>1</v>
      </c>
      <c r="K31" s="153">
        <v>351</v>
      </c>
      <c r="L31" s="168">
        <v>367</v>
      </c>
      <c r="M31" s="25">
        <v>4.6</v>
      </c>
      <c r="N31" s="168">
        <v>11</v>
      </c>
      <c r="O31" s="168">
        <v>11</v>
      </c>
      <c r="P31" s="168">
        <v>73</v>
      </c>
      <c r="Q31" s="168">
        <v>92</v>
      </c>
    </row>
    <row r="32" spans="1:17" ht="12.75" customHeight="1">
      <c r="A32" s="219" t="s">
        <v>8</v>
      </c>
      <c r="B32" s="219"/>
      <c r="C32" s="219"/>
      <c r="D32" s="219"/>
      <c r="E32" s="219"/>
      <c r="F32" s="219"/>
      <c r="G32" s="219"/>
      <c r="H32" s="219"/>
      <c r="I32" s="219"/>
      <c r="J32" s="76" t="s">
        <v>1</v>
      </c>
      <c r="K32" s="153">
        <v>155</v>
      </c>
      <c r="L32" s="168">
        <v>138</v>
      </c>
      <c r="M32" s="25">
        <v>-11</v>
      </c>
      <c r="N32" s="168">
        <v>6</v>
      </c>
      <c r="O32" s="168">
        <v>2</v>
      </c>
      <c r="P32" s="168">
        <v>8</v>
      </c>
      <c r="Q32" s="168">
        <v>5</v>
      </c>
    </row>
    <row r="33" spans="1:17" s="18" customFormat="1" ht="21.75" customHeight="1">
      <c r="A33" s="217" t="s">
        <v>63</v>
      </c>
      <c r="B33" s="217"/>
      <c r="C33" s="217"/>
      <c r="D33" s="217"/>
      <c r="E33" s="217"/>
      <c r="F33" s="217"/>
      <c r="G33" s="217"/>
      <c r="H33" s="217"/>
      <c r="I33" s="217"/>
      <c r="J33" s="217"/>
      <c r="K33" s="217"/>
      <c r="L33" s="217"/>
      <c r="M33" s="217"/>
      <c r="N33" s="217"/>
      <c r="O33" s="217"/>
      <c r="P33" s="217"/>
      <c r="Q33" s="217"/>
    </row>
    <row r="34" spans="1:17" s="27" customFormat="1" ht="18" customHeight="1">
      <c r="A34" s="218" t="s">
        <v>104</v>
      </c>
      <c r="B34" s="218"/>
      <c r="C34" s="218"/>
      <c r="D34" s="218"/>
      <c r="E34" s="218"/>
      <c r="F34" s="218"/>
      <c r="G34" s="218"/>
      <c r="H34" s="218"/>
      <c r="I34" s="218"/>
      <c r="J34" s="26"/>
      <c r="K34" s="152">
        <v>3421</v>
      </c>
      <c r="L34" s="167">
        <v>3402</v>
      </c>
      <c r="M34" s="21">
        <v>-0.6</v>
      </c>
      <c r="N34" s="167">
        <v>26</v>
      </c>
      <c r="O34" s="167">
        <v>26</v>
      </c>
      <c r="P34" s="167">
        <v>60</v>
      </c>
      <c r="Q34" s="167">
        <v>117</v>
      </c>
    </row>
    <row r="35" spans="1:17" ht="12.75" customHeight="1">
      <c r="A35" s="219" t="s">
        <v>105</v>
      </c>
      <c r="B35" s="219"/>
      <c r="C35" s="219"/>
      <c r="D35" s="219"/>
      <c r="E35" s="219"/>
      <c r="F35" s="219"/>
      <c r="G35" s="219" t="s">
        <v>4</v>
      </c>
      <c r="H35" s="219"/>
      <c r="I35" s="219"/>
      <c r="J35" s="76" t="s">
        <v>1</v>
      </c>
      <c r="K35" s="153">
        <v>656</v>
      </c>
      <c r="L35" s="168">
        <v>673</v>
      </c>
      <c r="M35" s="71">
        <v>2.6</v>
      </c>
      <c r="N35" s="168">
        <v>0</v>
      </c>
      <c r="O35" s="168">
        <v>1</v>
      </c>
      <c r="P35" s="168">
        <v>3</v>
      </c>
      <c r="Q35" s="168">
        <v>2</v>
      </c>
    </row>
    <row r="36" spans="1:17" ht="12.75" customHeight="1">
      <c r="A36" s="219" t="s">
        <v>106</v>
      </c>
      <c r="B36" s="219"/>
      <c r="C36" s="219"/>
      <c r="D36" s="219"/>
      <c r="E36" s="219"/>
      <c r="F36" s="219"/>
      <c r="G36" s="219" t="s">
        <v>4</v>
      </c>
      <c r="H36" s="219"/>
      <c r="I36" s="219"/>
      <c r="J36" s="76" t="s">
        <v>1</v>
      </c>
      <c r="K36" s="153">
        <v>315</v>
      </c>
      <c r="L36" s="168">
        <v>327</v>
      </c>
      <c r="M36" s="25">
        <v>3.8</v>
      </c>
      <c r="N36" s="168">
        <v>2</v>
      </c>
      <c r="O36" s="168">
        <v>0</v>
      </c>
      <c r="P36" s="168">
        <v>4</v>
      </c>
      <c r="Q36" s="168">
        <v>0</v>
      </c>
    </row>
    <row r="37" spans="1:17" ht="12.75" customHeight="1">
      <c r="A37" s="219" t="s">
        <v>9</v>
      </c>
      <c r="B37" s="219"/>
      <c r="C37" s="219"/>
      <c r="D37" s="219"/>
      <c r="E37" s="219"/>
      <c r="F37" s="219"/>
      <c r="G37" s="219"/>
      <c r="H37" s="219"/>
      <c r="I37" s="219"/>
      <c r="J37" s="76" t="s">
        <v>1</v>
      </c>
      <c r="K37" s="153">
        <v>1027</v>
      </c>
      <c r="L37" s="168">
        <v>1044</v>
      </c>
      <c r="M37" s="71">
        <v>1.7</v>
      </c>
      <c r="N37" s="168">
        <v>20</v>
      </c>
      <c r="O37" s="168">
        <v>23</v>
      </c>
      <c r="P37" s="168">
        <v>48</v>
      </c>
      <c r="Q37" s="168">
        <v>43</v>
      </c>
    </row>
    <row r="38" spans="1:17" ht="12.75" customHeight="1">
      <c r="A38" s="219" t="s">
        <v>10</v>
      </c>
      <c r="B38" s="219"/>
      <c r="C38" s="219"/>
      <c r="D38" s="219"/>
      <c r="E38" s="219"/>
      <c r="F38" s="219"/>
      <c r="G38" s="219"/>
      <c r="H38" s="219"/>
      <c r="I38" s="219"/>
      <c r="J38" s="23" t="s">
        <v>1</v>
      </c>
      <c r="K38" s="153">
        <v>375</v>
      </c>
      <c r="L38" s="168">
        <v>363</v>
      </c>
      <c r="M38" s="25">
        <v>-3.2</v>
      </c>
      <c r="N38" s="168">
        <v>0</v>
      </c>
      <c r="O38" s="168">
        <v>0</v>
      </c>
      <c r="P38" s="168">
        <v>0</v>
      </c>
      <c r="Q38" s="168">
        <v>7</v>
      </c>
    </row>
    <row r="39" spans="1:17" ht="12.75" customHeight="1">
      <c r="A39" s="219" t="s">
        <v>17</v>
      </c>
      <c r="B39" s="219"/>
      <c r="C39" s="219"/>
      <c r="D39" s="219"/>
      <c r="E39" s="219"/>
      <c r="F39" s="219"/>
      <c r="G39" s="219"/>
      <c r="H39" s="219"/>
      <c r="I39" s="219"/>
      <c r="J39" s="76" t="s">
        <v>1</v>
      </c>
      <c r="K39" s="153">
        <v>540</v>
      </c>
      <c r="L39" s="168">
        <v>512</v>
      </c>
      <c r="M39" s="25">
        <v>-5.2</v>
      </c>
      <c r="N39" s="168">
        <v>3</v>
      </c>
      <c r="O39" s="168">
        <v>1</v>
      </c>
      <c r="P39" s="168">
        <v>4</v>
      </c>
      <c r="Q39" s="168">
        <v>1</v>
      </c>
    </row>
    <row r="40" spans="1:17" ht="12.75" customHeight="1">
      <c r="A40" s="219" t="s">
        <v>107</v>
      </c>
      <c r="B40" s="219"/>
      <c r="C40" s="219"/>
      <c r="D40" s="219"/>
      <c r="E40" s="219"/>
      <c r="F40" s="219"/>
      <c r="G40" s="219"/>
      <c r="H40" s="219"/>
      <c r="I40" s="219"/>
      <c r="J40" s="76" t="s">
        <v>1</v>
      </c>
      <c r="K40" s="153">
        <v>25</v>
      </c>
      <c r="L40" s="168">
        <v>28</v>
      </c>
      <c r="M40" s="25">
        <v>12</v>
      </c>
      <c r="N40" s="168">
        <v>1</v>
      </c>
      <c r="O40" s="168">
        <v>1</v>
      </c>
      <c r="P40" s="168">
        <v>1</v>
      </c>
      <c r="Q40" s="168">
        <v>6</v>
      </c>
    </row>
    <row r="41" spans="1:17" ht="12.75" customHeight="1">
      <c r="A41" s="221" t="s">
        <v>108</v>
      </c>
      <c r="B41" s="221"/>
      <c r="C41" s="221"/>
      <c r="D41" s="221"/>
      <c r="E41" s="221"/>
      <c r="F41" s="221"/>
      <c r="G41" s="221"/>
      <c r="H41" s="221"/>
      <c r="I41" s="221"/>
      <c r="J41" s="76"/>
      <c r="K41" s="153"/>
      <c r="L41" s="168"/>
      <c r="M41" s="76"/>
      <c r="N41" s="168"/>
      <c r="O41" s="168"/>
      <c r="P41" s="168"/>
      <c r="Q41" s="168"/>
    </row>
    <row r="42" spans="1:17" ht="12.75" customHeight="1">
      <c r="A42" s="76"/>
      <c r="B42" s="219" t="s">
        <v>77</v>
      </c>
      <c r="C42" s="219"/>
      <c r="D42" s="219"/>
      <c r="E42" s="219"/>
      <c r="F42" s="219"/>
      <c r="G42" s="219"/>
      <c r="H42" s="219"/>
      <c r="I42" s="219"/>
      <c r="J42" s="76" t="s">
        <v>1</v>
      </c>
      <c r="K42" s="153">
        <v>99</v>
      </c>
      <c r="L42" s="168">
        <v>89</v>
      </c>
      <c r="M42" s="25">
        <v>-10.1</v>
      </c>
      <c r="N42" s="168">
        <v>0</v>
      </c>
      <c r="O42" s="168">
        <v>0</v>
      </c>
      <c r="P42" s="168">
        <v>0</v>
      </c>
      <c r="Q42" s="168">
        <v>0</v>
      </c>
    </row>
    <row r="43" spans="1:17" ht="12.75" customHeight="1">
      <c r="A43" s="219" t="s">
        <v>11</v>
      </c>
      <c r="B43" s="219"/>
      <c r="C43" s="219"/>
      <c r="D43" s="219"/>
      <c r="E43" s="219"/>
      <c r="F43" s="219"/>
      <c r="G43" s="219"/>
      <c r="H43" s="219"/>
      <c r="I43" s="219"/>
      <c r="J43" s="76" t="s">
        <v>1</v>
      </c>
      <c r="K43" s="153">
        <v>384</v>
      </c>
      <c r="L43" s="168">
        <v>366</v>
      </c>
      <c r="M43" s="25">
        <v>-4.7</v>
      </c>
      <c r="N43" s="168">
        <v>0</v>
      </c>
      <c r="O43" s="168">
        <v>0</v>
      </c>
      <c r="P43" s="168">
        <v>0</v>
      </c>
      <c r="Q43" s="168">
        <v>58</v>
      </c>
    </row>
    <row r="44" spans="1:17" ht="18" customHeight="1">
      <c r="A44" s="217" t="s">
        <v>48</v>
      </c>
      <c r="B44" s="217"/>
      <c r="C44" s="217"/>
      <c r="D44" s="217"/>
      <c r="E44" s="217"/>
      <c r="F44" s="217"/>
      <c r="G44" s="217"/>
      <c r="H44" s="217"/>
      <c r="I44" s="217"/>
      <c r="J44" s="217"/>
      <c r="K44" s="217"/>
      <c r="L44" s="217"/>
      <c r="M44" s="217"/>
      <c r="N44" s="217"/>
      <c r="O44" s="217"/>
      <c r="P44" s="217"/>
      <c r="Q44" s="217"/>
    </row>
    <row r="45" spans="1:18" ht="18" customHeight="1">
      <c r="A45" s="218" t="s">
        <v>67</v>
      </c>
      <c r="B45" s="218"/>
      <c r="C45" s="218"/>
      <c r="D45" s="218"/>
      <c r="E45" s="218"/>
      <c r="F45" s="218"/>
      <c r="G45" s="218"/>
      <c r="H45" s="218"/>
      <c r="I45" s="218"/>
      <c r="J45" s="158"/>
      <c r="K45" s="152">
        <v>112668</v>
      </c>
      <c r="L45" s="167">
        <v>114314</v>
      </c>
      <c r="M45" s="21">
        <v>1.5</v>
      </c>
      <c r="N45" s="167">
        <v>2933</v>
      </c>
      <c r="O45" s="167">
        <v>2927</v>
      </c>
      <c r="P45" s="167">
        <v>7140</v>
      </c>
      <c r="Q45" s="167">
        <v>7476</v>
      </c>
      <c r="R45" s="167"/>
    </row>
    <row r="46" spans="1:17" ht="12.75" customHeight="1">
      <c r="A46" s="220" t="s">
        <v>124</v>
      </c>
      <c r="B46" s="220"/>
      <c r="C46" s="220"/>
      <c r="D46" s="220"/>
      <c r="E46" s="220"/>
      <c r="F46" s="220"/>
      <c r="G46" s="220"/>
      <c r="H46" s="220"/>
      <c r="I46" s="220"/>
      <c r="J46" s="76" t="s">
        <v>1</v>
      </c>
      <c r="K46" s="153">
        <v>3135</v>
      </c>
      <c r="L46" s="168">
        <v>3057</v>
      </c>
      <c r="M46" s="25">
        <v>-2.5</v>
      </c>
      <c r="N46" s="168">
        <v>23</v>
      </c>
      <c r="O46" s="168">
        <v>22</v>
      </c>
      <c r="P46" s="168">
        <v>143</v>
      </c>
      <c r="Q46" s="168">
        <v>139</v>
      </c>
    </row>
    <row r="47" spans="1:17" ht="12.75" customHeight="1">
      <c r="A47" s="220" t="s">
        <v>125</v>
      </c>
      <c r="B47" s="220"/>
      <c r="C47" s="220"/>
      <c r="D47" s="220"/>
      <c r="E47" s="220"/>
      <c r="F47" s="220"/>
      <c r="G47" s="220"/>
      <c r="H47" s="220"/>
      <c r="I47" s="220"/>
      <c r="J47" s="76" t="s">
        <v>1</v>
      </c>
      <c r="K47" s="153">
        <v>2697</v>
      </c>
      <c r="L47" s="168">
        <v>2598</v>
      </c>
      <c r="M47" s="25">
        <v>-3.7</v>
      </c>
      <c r="N47" s="168">
        <v>44</v>
      </c>
      <c r="O47" s="168">
        <v>30</v>
      </c>
      <c r="P47" s="168">
        <v>76</v>
      </c>
      <c r="Q47" s="168">
        <v>66</v>
      </c>
    </row>
    <row r="48" spans="1:19" ht="12.75" customHeight="1">
      <c r="A48" s="220" t="s">
        <v>20</v>
      </c>
      <c r="B48" s="220"/>
      <c r="C48" s="220"/>
      <c r="D48" s="220"/>
      <c r="E48" s="220"/>
      <c r="F48" s="220"/>
      <c r="G48" s="220"/>
      <c r="H48" s="220"/>
      <c r="I48" s="220"/>
      <c r="J48" s="76" t="s">
        <v>1</v>
      </c>
      <c r="K48" s="153">
        <v>2829</v>
      </c>
      <c r="L48" s="168">
        <v>3014</v>
      </c>
      <c r="M48" s="25">
        <v>6.5</v>
      </c>
      <c r="N48" s="168">
        <v>14</v>
      </c>
      <c r="O48" s="168">
        <v>20</v>
      </c>
      <c r="P48" s="168">
        <v>136</v>
      </c>
      <c r="Q48" s="168">
        <v>145</v>
      </c>
      <c r="R48" s="18"/>
      <c r="S48" s="168"/>
    </row>
    <row r="49" spans="1:17" ht="12.75" customHeight="1">
      <c r="A49" s="220" t="s">
        <v>21</v>
      </c>
      <c r="B49" s="220"/>
      <c r="C49" s="220"/>
      <c r="D49" s="220"/>
      <c r="E49" s="220"/>
      <c r="F49" s="220"/>
      <c r="G49" s="220"/>
      <c r="H49" s="220"/>
      <c r="I49" s="220"/>
      <c r="J49" s="76" t="s">
        <v>1</v>
      </c>
      <c r="K49" s="153">
        <v>5498</v>
      </c>
      <c r="L49" s="168">
        <v>5468</v>
      </c>
      <c r="M49" s="25">
        <v>-0.5</v>
      </c>
      <c r="N49" s="168">
        <v>137</v>
      </c>
      <c r="O49" s="168">
        <v>123</v>
      </c>
      <c r="P49" s="168">
        <v>286</v>
      </c>
      <c r="Q49" s="168">
        <v>300</v>
      </c>
    </row>
    <row r="50" spans="1:17" ht="12.75" customHeight="1">
      <c r="A50" s="220" t="s">
        <v>22</v>
      </c>
      <c r="B50" s="220"/>
      <c r="C50" s="220"/>
      <c r="D50" s="220"/>
      <c r="E50" s="220"/>
      <c r="F50" s="220"/>
      <c r="G50" s="220"/>
      <c r="H50" s="220"/>
      <c r="I50" s="220"/>
      <c r="J50" s="76" t="s">
        <v>1</v>
      </c>
      <c r="K50" s="153">
        <v>4459</v>
      </c>
      <c r="L50" s="168">
        <v>4628</v>
      </c>
      <c r="M50" s="25">
        <v>3.8</v>
      </c>
      <c r="N50" s="168">
        <v>18</v>
      </c>
      <c r="O50" s="168">
        <v>25</v>
      </c>
      <c r="P50" s="168">
        <v>147</v>
      </c>
      <c r="Q50" s="168">
        <v>205</v>
      </c>
    </row>
    <row r="51" spans="1:17" ht="12.75" customHeight="1">
      <c r="A51" s="220" t="s">
        <v>126</v>
      </c>
      <c r="B51" s="220"/>
      <c r="C51" s="220"/>
      <c r="D51" s="220"/>
      <c r="E51" s="220"/>
      <c r="F51" s="220"/>
      <c r="G51" s="220"/>
      <c r="H51" s="220"/>
      <c r="I51" s="220"/>
      <c r="J51" s="76" t="s">
        <v>1</v>
      </c>
      <c r="K51" s="153">
        <v>4711</v>
      </c>
      <c r="L51" s="168">
        <v>5096</v>
      </c>
      <c r="M51" s="25">
        <v>8.2</v>
      </c>
      <c r="N51" s="168">
        <v>294</v>
      </c>
      <c r="O51" s="168">
        <v>272</v>
      </c>
      <c r="P51" s="168">
        <v>494</v>
      </c>
      <c r="Q51" s="168">
        <v>458</v>
      </c>
    </row>
    <row r="52" spans="1:17" ht="12.75" customHeight="1">
      <c r="A52" s="220" t="s">
        <v>23</v>
      </c>
      <c r="B52" s="220"/>
      <c r="C52" s="220"/>
      <c r="D52" s="220"/>
      <c r="E52" s="220"/>
      <c r="F52" s="220"/>
      <c r="G52" s="220"/>
      <c r="H52" s="220"/>
      <c r="I52" s="220"/>
      <c r="J52" s="76" t="s">
        <v>1</v>
      </c>
      <c r="K52" s="153">
        <v>3235</v>
      </c>
      <c r="L52" s="168">
        <v>3066</v>
      </c>
      <c r="M52" s="25">
        <v>-5.2</v>
      </c>
      <c r="N52" s="168">
        <v>127</v>
      </c>
      <c r="O52" s="168">
        <v>89</v>
      </c>
      <c r="P52" s="168">
        <v>319</v>
      </c>
      <c r="Q52" s="168">
        <v>210</v>
      </c>
    </row>
    <row r="53" spans="1:17" s="16" customFormat="1" ht="15" customHeight="1">
      <c r="A53" s="202" t="s">
        <v>145</v>
      </c>
      <c r="B53" s="202"/>
      <c r="C53" s="202"/>
      <c r="D53" s="202"/>
      <c r="E53" s="202"/>
      <c r="F53" s="202"/>
      <c r="G53" s="202"/>
      <c r="H53" s="202"/>
      <c r="I53" s="202"/>
      <c r="J53" s="202"/>
      <c r="K53" s="202"/>
      <c r="L53" s="202"/>
      <c r="M53" s="202"/>
      <c r="N53" s="202"/>
      <c r="O53" s="202"/>
      <c r="P53" s="202"/>
      <c r="Q53" s="202"/>
    </row>
    <row r="54" spans="1:17" ht="12" customHeight="1">
      <c r="A54" s="203" t="s">
        <v>14</v>
      </c>
      <c r="B54" s="204"/>
      <c r="C54" s="204"/>
      <c r="D54" s="204"/>
      <c r="E54" s="204"/>
      <c r="F54" s="204"/>
      <c r="G54" s="204"/>
      <c r="H54" s="204"/>
      <c r="I54" s="204"/>
      <c r="J54" s="205"/>
      <c r="K54" s="211" t="s">
        <v>16</v>
      </c>
      <c r="L54" s="212"/>
      <c r="M54" s="212"/>
      <c r="N54" s="212"/>
      <c r="O54" s="212"/>
      <c r="P54" s="212"/>
      <c r="Q54" s="212"/>
    </row>
    <row r="55" spans="1:17" ht="12.75" customHeight="1">
      <c r="A55" s="206"/>
      <c r="B55" s="207"/>
      <c r="C55" s="207"/>
      <c r="D55" s="207"/>
      <c r="E55" s="207"/>
      <c r="F55" s="207"/>
      <c r="G55" s="207"/>
      <c r="H55" s="207"/>
      <c r="I55" s="207"/>
      <c r="J55" s="208"/>
      <c r="K55" s="213" t="s">
        <v>0</v>
      </c>
      <c r="L55" s="204"/>
      <c r="M55" s="204"/>
      <c r="N55" s="211" t="s">
        <v>143</v>
      </c>
      <c r="O55" s="212"/>
      <c r="P55" s="212"/>
      <c r="Q55" s="212"/>
    </row>
    <row r="56" spans="1:17" ht="15" customHeight="1">
      <c r="A56" s="207"/>
      <c r="B56" s="207"/>
      <c r="C56" s="207"/>
      <c r="D56" s="207"/>
      <c r="E56" s="207"/>
      <c r="F56" s="207"/>
      <c r="G56" s="207"/>
      <c r="H56" s="207"/>
      <c r="I56" s="207"/>
      <c r="J56" s="208"/>
      <c r="K56" s="214"/>
      <c r="L56" s="209"/>
      <c r="M56" s="209"/>
      <c r="N56" s="211" t="s">
        <v>172</v>
      </c>
      <c r="O56" s="212"/>
      <c r="P56" s="211" t="s">
        <v>170</v>
      </c>
      <c r="Q56" s="212"/>
    </row>
    <row r="57" spans="1:18" ht="15.75" customHeight="1">
      <c r="A57" s="207"/>
      <c r="B57" s="207"/>
      <c r="C57" s="207"/>
      <c r="D57" s="207"/>
      <c r="E57" s="207"/>
      <c r="F57" s="207"/>
      <c r="G57" s="207"/>
      <c r="H57" s="207"/>
      <c r="I57" s="207"/>
      <c r="J57" s="208"/>
      <c r="K57" s="211" t="s">
        <v>144</v>
      </c>
      <c r="L57" s="212"/>
      <c r="M57" s="215" t="s">
        <v>13</v>
      </c>
      <c r="N57" s="211" t="s">
        <v>144</v>
      </c>
      <c r="O57" s="212"/>
      <c r="P57" s="212"/>
      <c r="Q57" s="212"/>
      <c r="R57" s="18"/>
    </row>
    <row r="58" spans="1:18" ht="18" customHeight="1">
      <c r="A58" s="209"/>
      <c r="B58" s="209"/>
      <c r="C58" s="209"/>
      <c r="D58" s="209"/>
      <c r="E58" s="209"/>
      <c r="F58" s="209"/>
      <c r="G58" s="209"/>
      <c r="H58" s="209"/>
      <c r="I58" s="209"/>
      <c r="J58" s="210"/>
      <c r="K58" s="162">
        <v>2015</v>
      </c>
      <c r="L58" s="163">
        <v>2016</v>
      </c>
      <c r="M58" s="216"/>
      <c r="N58" s="162">
        <v>2015</v>
      </c>
      <c r="O58" s="163">
        <v>2016</v>
      </c>
      <c r="P58" s="162">
        <v>2015</v>
      </c>
      <c r="Q58" s="163">
        <v>2016</v>
      </c>
      <c r="R58" s="18"/>
    </row>
    <row r="59" spans="1:18" ht="24.75" customHeight="1">
      <c r="A59" s="222" t="s">
        <v>262</v>
      </c>
      <c r="B59" s="222"/>
      <c r="C59" s="222"/>
      <c r="D59" s="222"/>
      <c r="E59" s="222"/>
      <c r="F59" s="222"/>
      <c r="G59" s="222"/>
      <c r="H59" s="222"/>
      <c r="I59" s="222"/>
      <c r="J59" s="222"/>
      <c r="K59" s="222"/>
      <c r="L59" s="222"/>
      <c r="M59" s="222"/>
      <c r="N59" s="222"/>
      <c r="O59" s="222"/>
      <c r="P59" s="222"/>
      <c r="Q59" s="222"/>
      <c r="R59" s="18"/>
    </row>
    <row r="60" spans="1:17" ht="12.75" customHeight="1">
      <c r="A60" s="220" t="s">
        <v>78</v>
      </c>
      <c r="B60" s="220"/>
      <c r="C60" s="220"/>
      <c r="D60" s="220"/>
      <c r="E60" s="220"/>
      <c r="F60" s="220"/>
      <c r="G60" s="220"/>
      <c r="H60" s="220"/>
      <c r="I60" s="220"/>
      <c r="J60" s="76" t="s">
        <v>1</v>
      </c>
      <c r="K60" s="69">
        <v>4550</v>
      </c>
      <c r="L60" s="168">
        <v>4706</v>
      </c>
      <c r="M60" s="25">
        <v>3.4</v>
      </c>
      <c r="N60" s="168">
        <v>138</v>
      </c>
      <c r="O60" s="168">
        <v>158</v>
      </c>
      <c r="P60" s="168">
        <v>326</v>
      </c>
      <c r="Q60" s="168">
        <v>388</v>
      </c>
    </row>
    <row r="61" spans="1:17" ht="12.75" customHeight="1">
      <c r="A61" s="220" t="s">
        <v>24</v>
      </c>
      <c r="B61" s="220"/>
      <c r="C61" s="220"/>
      <c r="D61" s="220"/>
      <c r="E61" s="220"/>
      <c r="F61" s="220"/>
      <c r="G61" s="220"/>
      <c r="H61" s="220"/>
      <c r="I61" s="220"/>
      <c r="J61" s="76" t="s">
        <v>1</v>
      </c>
      <c r="K61" s="69">
        <v>5301</v>
      </c>
      <c r="L61" s="168">
        <v>5295</v>
      </c>
      <c r="M61" s="25">
        <v>-0.1</v>
      </c>
      <c r="N61" s="168">
        <v>42</v>
      </c>
      <c r="O61" s="168">
        <v>55</v>
      </c>
      <c r="P61" s="168">
        <v>129</v>
      </c>
      <c r="Q61" s="168">
        <v>195</v>
      </c>
    </row>
    <row r="62" spans="1:17" ht="12.75" customHeight="1">
      <c r="A62" s="220" t="s">
        <v>25</v>
      </c>
      <c r="B62" s="220"/>
      <c r="C62" s="220"/>
      <c r="D62" s="220"/>
      <c r="E62" s="220"/>
      <c r="F62" s="220"/>
      <c r="G62" s="220"/>
      <c r="H62" s="220"/>
      <c r="I62" s="220"/>
      <c r="J62" s="76" t="s">
        <v>1</v>
      </c>
      <c r="K62" s="69">
        <v>4851</v>
      </c>
      <c r="L62" s="168">
        <v>4791</v>
      </c>
      <c r="M62" s="25">
        <v>-1.2</v>
      </c>
      <c r="N62" s="168">
        <v>34</v>
      </c>
      <c r="O62" s="168">
        <v>34</v>
      </c>
      <c r="P62" s="168">
        <v>262</v>
      </c>
      <c r="Q62" s="168">
        <v>239</v>
      </c>
    </row>
    <row r="63" spans="1:17" ht="12.75" customHeight="1">
      <c r="A63" s="220" t="s">
        <v>26</v>
      </c>
      <c r="B63" s="220"/>
      <c r="C63" s="220"/>
      <c r="D63" s="220"/>
      <c r="E63" s="220"/>
      <c r="F63" s="220"/>
      <c r="G63" s="220"/>
      <c r="H63" s="220"/>
      <c r="I63" s="220"/>
      <c r="J63" s="76"/>
      <c r="K63" s="69">
        <v>16533</v>
      </c>
      <c r="L63" s="168">
        <v>16590</v>
      </c>
      <c r="M63" s="25">
        <v>0.3</v>
      </c>
      <c r="N63" s="168">
        <v>550</v>
      </c>
      <c r="O63" s="168">
        <v>661</v>
      </c>
      <c r="P63" s="168">
        <v>1338</v>
      </c>
      <c r="Q63" s="168">
        <v>1552</v>
      </c>
    </row>
    <row r="64" spans="1:17" ht="12.75" customHeight="1">
      <c r="A64" s="220" t="s">
        <v>27</v>
      </c>
      <c r="B64" s="220"/>
      <c r="C64" s="220"/>
      <c r="D64" s="220"/>
      <c r="E64" s="220"/>
      <c r="F64" s="220"/>
      <c r="G64" s="220"/>
      <c r="H64" s="220"/>
      <c r="I64" s="220"/>
      <c r="J64" s="76" t="s">
        <v>1</v>
      </c>
      <c r="K64" s="69">
        <v>3779</v>
      </c>
      <c r="L64" s="168">
        <v>3738</v>
      </c>
      <c r="M64" s="25">
        <v>-1.1</v>
      </c>
      <c r="N64" s="168">
        <v>356</v>
      </c>
      <c r="O64" s="168">
        <v>330</v>
      </c>
      <c r="P64" s="168">
        <v>586</v>
      </c>
      <c r="Q64" s="168">
        <v>536</v>
      </c>
    </row>
    <row r="65" spans="1:17" ht="12.75" customHeight="1">
      <c r="A65" s="220" t="s">
        <v>79</v>
      </c>
      <c r="B65" s="220"/>
      <c r="C65" s="220"/>
      <c r="D65" s="220"/>
      <c r="E65" s="220"/>
      <c r="F65" s="220"/>
      <c r="G65" s="220"/>
      <c r="H65" s="220"/>
      <c r="I65" s="220"/>
      <c r="J65" s="76" t="s">
        <v>1</v>
      </c>
      <c r="K65" s="69">
        <v>11565</v>
      </c>
      <c r="L65" s="168">
        <v>11637</v>
      </c>
      <c r="M65" s="25">
        <v>0.6</v>
      </c>
      <c r="N65" s="168">
        <v>173</v>
      </c>
      <c r="O65" s="168">
        <v>198</v>
      </c>
      <c r="P65" s="168">
        <v>614</v>
      </c>
      <c r="Q65" s="168">
        <v>655</v>
      </c>
    </row>
    <row r="66" spans="1:17" ht="12.75" customHeight="1">
      <c r="A66" s="220" t="s">
        <v>80</v>
      </c>
      <c r="B66" s="220"/>
      <c r="C66" s="220"/>
      <c r="D66" s="220"/>
      <c r="E66" s="220"/>
      <c r="F66" s="220"/>
      <c r="G66" s="220"/>
      <c r="H66" s="220"/>
      <c r="I66" s="220"/>
      <c r="J66" s="76" t="s">
        <v>1</v>
      </c>
      <c r="K66" s="69">
        <v>9847</v>
      </c>
      <c r="L66" s="168">
        <v>10068</v>
      </c>
      <c r="M66" s="25">
        <v>2.2</v>
      </c>
      <c r="N66" s="168">
        <v>409</v>
      </c>
      <c r="O66" s="168">
        <v>417</v>
      </c>
      <c r="P66" s="168">
        <v>1019</v>
      </c>
      <c r="Q66" s="168">
        <v>1100</v>
      </c>
    </row>
    <row r="67" spans="1:17" ht="12.75" customHeight="1">
      <c r="A67" s="220" t="s">
        <v>28</v>
      </c>
      <c r="B67" s="220"/>
      <c r="C67" s="220"/>
      <c r="D67" s="220"/>
      <c r="E67" s="220"/>
      <c r="F67" s="220"/>
      <c r="G67" s="220"/>
      <c r="H67" s="220"/>
      <c r="I67" s="220"/>
      <c r="J67" s="76" t="s">
        <v>1</v>
      </c>
      <c r="K67" s="69">
        <v>5160</v>
      </c>
      <c r="L67" s="168">
        <v>5222</v>
      </c>
      <c r="M67" s="25">
        <v>1.2</v>
      </c>
      <c r="N67" s="168">
        <v>39</v>
      </c>
      <c r="O67" s="168">
        <v>29</v>
      </c>
      <c r="P67" s="168">
        <v>149</v>
      </c>
      <c r="Q67" s="168">
        <v>139</v>
      </c>
    </row>
    <row r="68" spans="1:17" ht="12.75" customHeight="1">
      <c r="A68" s="220" t="s">
        <v>109</v>
      </c>
      <c r="B68" s="220"/>
      <c r="C68" s="220"/>
      <c r="D68" s="220"/>
      <c r="E68" s="220"/>
      <c r="F68" s="220"/>
      <c r="G68" s="220"/>
      <c r="H68" s="220"/>
      <c r="I68" s="220"/>
      <c r="J68" s="76" t="s">
        <v>1</v>
      </c>
      <c r="K68" s="69">
        <v>5637</v>
      </c>
      <c r="L68" s="168">
        <v>5746</v>
      </c>
      <c r="M68" s="25">
        <v>1.9</v>
      </c>
      <c r="N68" s="168">
        <v>105</v>
      </c>
      <c r="O68" s="168">
        <v>94</v>
      </c>
      <c r="P68" s="168">
        <v>161</v>
      </c>
      <c r="Q68" s="168">
        <v>153</v>
      </c>
    </row>
    <row r="69" spans="1:17" s="29" customFormat="1" ht="12.75" customHeight="1">
      <c r="A69" s="224" t="s">
        <v>29</v>
      </c>
      <c r="B69" s="224"/>
      <c r="C69" s="224"/>
      <c r="D69" s="224"/>
      <c r="E69" s="224"/>
      <c r="F69" s="224"/>
      <c r="G69" s="224"/>
      <c r="H69" s="224"/>
      <c r="I69" s="224"/>
      <c r="J69" s="74" t="s">
        <v>1</v>
      </c>
      <c r="K69" s="69">
        <v>8286</v>
      </c>
      <c r="L69" s="168">
        <v>8061</v>
      </c>
      <c r="M69" s="25">
        <v>-2.7</v>
      </c>
      <c r="N69" s="168">
        <v>116</v>
      </c>
      <c r="O69" s="168">
        <v>79</v>
      </c>
      <c r="P69" s="168">
        <v>224</v>
      </c>
      <c r="Q69" s="168">
        <v>272</v>
      </c>
    </row>
    <row r="70" spans="1:17" ht="12.75" customHeight="1">
      <c r="A70" s="219" t="s">
        <v>12</v>
      </c>
      <c r="B70" s="219"/>
      <c r="C70" s="219"/>
      <c r="D70" s="219"/>
      <c r="E70" s="219"/>
      <c r="F70" s="219"/>
      <c r="G70" s="219"/>
      <c r="H70" s="219"/>
      <c r="I70" s="219"/>
      <c r="J70" s="76" t="s">
        <v>1</v>
      </c>
      <c r="K70" s="69">
        <v>2087</v>
      </c>
      <c r="L70" s="168">
        <v>2166</v>
      </c>
      <c r="M70" s="25">
        <v>3.8</v>
      </c>
      <c r="N70" s="168">
        <v>12</v>
      </c>
      <c r="O70" s="168">
        <v>40</v>
      </c>
      <c r="P70" s="168">
        <v>81</v>
      </c>
      <c r="Q70" s="168">
        <v>116</v>
      </c>
    </row>
    <row r="71" spans="1:17" ht="12.75" customHeight="1">
      <c r="A71" s="219" t="s">
        <v>110</v>
      </c>
      <c r="B71" s="219"/>
      <c r="C71" s="219"/>
      <c r="D71" s="219"/>
      <c r="E71" s="219"/>
      <c r="F71" s="219"/>
      <c r="G71" s="219"/>
      <c r="H71" s="219"/>
      <c r="I71" s="219"/>
      <c r="J71" s="76" t="s">
        <v>1</v>
      </c>
      <c r="K71" s="69">
        <v>1224</v>
      </c>
      <c r="L71" s="168">
        <v>1314</v>
      </c>
      <c r="M71" s="25">
        <v>7.4</v>
      </c>
      <c r="N71" s="168">
        <v>0</v>
      </c>
      <c r="O71" s="168">
        <v>1</v>
      </c>
      <c r="P71" s="168">
        <v>29</v>
      </c>
      <c r="Q71" s="168">
        <v>29</v>
      </c>
    </row>
    <row r="72" spans="1:17" ht="12.75" customHeight="1">
      <c r="A72" s="223" t="s">
        <v>81</v>
      </c>
      <c r="B72" s="223"/>
      <c r="C72" s="223"/>
      <c r="D72" s="223"/>
      <c r="E72" s="223"/>
      <c r="F72" s="223"/>
      <c r="G72" s="223"/>
      <c r="H72" s="223"/>
      <c r="I72" s="223"/>
      <c r="J72" s="76"/>
      <c r="K72" s="28"/>
      <c r="L72" s="168"/>
      <c r="M72" s="24"/>
      <c r="N72" s="168"/>
      <c r="O72" s="168"/>
      <c r="P72" s="168"/>
      <c r="Q72" s="168"/>
    </row>
    <row r="73" spans="1:17" ht="12.75" customHeight="1">
      <c r="A73" s="156"/>
      <c r="B73" s="219" t="s">
        <v>82</v>
      </c>
      <c r="C73" s="219"/>
      <c r="D73" s="219"/>
      <c r="E73" s="219"/>
      <c r="F73" s="219"/>
      <c r="G73" s="219"/>
      <c r="H73" s="219"/>
      <c r="I73" s="219"/>
      <c r="J73" s="23"/>
      <c r="K73" s="69">
        <v>2316</v>
      </c>
      <c r="L73" s="168">
        <v>2710</v>
      </c>
      <c r="M73" s="25">
        <v>17</v>
      </c>
      <c r="N73" s="168">
        <v>68</v>
      </c>
      <c r="O73" s="168">
        <v>63</v>
      </c>
      <c r="P73" s="168">
        <v>150</v>
      </c>
      <c r="Q73" s="168">
        <v>156</v>
      </c>
    </row>
    <row r="74" spans="1:17" ht="12.75" customHeight="1">
      <c r="A74" s="219" t="s">
        <v>83</v>
      </c>
      <c r="B74" s="219"/>
      <c r="C74" s="219"/>
      <c r="D74" s="219"/>
      <c r="E74" s="219"/>
      <c r="F74" s="219"/>
      <c r="G74" s="219"/>
      <c r="H74" s="219"/>
      <c r="I74" s="219"/>
      <c r="J74" s="23" t="s">
        <v>1</v>
      </c>
      <c r="K74" s="69">
        <v>573</v>
      </c>
      <c r="L74" s="168">
        <v>584</v>
      </c>
      <c r="M74" s="25">
        <v>1.9</v>
      </c>
      <c r="N74" s="168">
        <v>37</v>
      </c>
      <c r="O74" s="168">
        <v>16</v>
      </c>
      <c r="P74" s="168">
        <v>37</v>
      </c>
      <c r="Q74" s="168">
        <v>21</v>
      </c>
    </row>
    <row r="75" spans="1:17" ht="12.75" customHeight="1">
      <c r="A75" s="223" t="s">
        <v>84</v>
      </c>
      <c r="B75" s="223"/>
      <c r="C75" s="223"/>
      <c r="D75" s="223"/>
      <c r="E75" s="223"/>
      <c r="F75" s="223"/>
      <c r="G75" s="223"/>
      <c r="H75" s="223"/>
      <c r="I75" s="223"/>
      <c r="J75" s="23"/>
      <c r="K75" s="69"/>
      <c r="L75" s="168"/>
      <c r="M75" s="71"/>
      <c r="N75" s="168"/>
      <c r="O75" s="168"/>
      <c r="P75" s="168"/>
      <c r="Q75" s="168"/>
    </row>
    <row r="76" spans="1:17" ht="12.75" customHeight="1">
      <c r="A76" s="156"/>
      <c r="B76" s="219" t="s">
        <v>111</v>
      </c>
      <c r="C76" s="219"/>
      <c r="D76" s="219"/>
      <c r="E76" s="219"/>
      <c r="F76" s="219"/>
      <c r="G76" s="219"/>
      <c r="H76" s="219"/>
      <c r="I76" s="219"/>
      <c r="J76" s="23"/>
      <c r="K76" s="69">
        <v>1512</v>
      </c>
      <c r="L76" s="168">
        <v>1585</v>
      </c>
      <c r="M76" s="71">
        <v>4.8</v>
      </c>
      <c r="N76" s="168">
        <v>101</v>
      </c>
      <c r="O76" s="168">
        <v>71</v>
      </c>
      <c r="P76" s="168">
        <v>199</v>
      </c>
      <c r="Q76" s="168">
        <v>121</v>
      </c>
    </row>
    <row r="77" spans="1:17" ht="12.75" customHeight="1">
      <c r="A77" s="221" t="s">
        <v>112</v>
      </c>
      <c r="B77" s="221"/>
      <c r="C77" s="221"/>
      <c r="D77" s="221"/>
      <c r="E77" s="221"/>
      <c r="F77" s="221"/>
      <c r="G77" s="221"/>
      <c r="H77" s="221"/>
      <c r="I77" s="221"/>
      <c r="J77" s="76"/>
      <c r="K77" s="69"/>
      <c r="L77" s="168"/>
      <c r="M77" s="71"/>
      <c r="N77" s="168"/>
      <c r="O77" s="168"/>
      <c r="P77" s="168"/>
      <c r="Q77" s="168"/>
    </row>
    <row r="78" spans="1:17" ht="12.75" customHeight="1">
      <c r="A78" s="156"/>
      <c r="B78" s="219" t="s">
        <v>113</v>
      </c>
      <c r="C78" s="219"/>
      <c r="D78" s="219"/>
      <c r="E78" s="219"/>
      <c r="F78" s="219"/>
      <c r="G78" s="219"/>
      <c r="H78" s="219"/>
      <c r="I78" s="219"/>
      <c r="J78" s="76"/>
      <c r="K78" s="69">
        <v>1866</v>
      </c>
      <c r="L78" s="168">
        <v>2032</v>
      </c>
      <c r="M78" s="25">
        <v>8.9</v>
      </c>
      <c r="N78" s="168">
        <v>71</v>
      </c>
      <c r="O78" s="168">
        <v>79</v>
      </c>
      <c r="P78" s="168">
        <v>141</v>
      </c>
      <c r="Q78" s="168">
        <v>236</v>
      </c>
    </row>
    <row r="79" spans="1:17" s="29" customFormat="1" ht="12.75" customHeight="1">
      <c r="A79" s="199" t="s">
        <v>114</v>
      </c>
      <c r="B79" s="199"/>
      <c r="C79" s="199"/>
      <c r="D79" s="199"/>
      <c r="E79" s="199"/>
      <c r="F79" s="199"/>
      <c r="G79" s="199"/>
      <c r="H79" s="199"/>
      <c r="I79" s="199"/>
      <c r="J79" s="74"/>
      <c r="K79" s="69">
        <v>511</v>
      </c>
      <c r="L79" s="168">
        <v>506</v>
      </c>
      <c r="M79" s="25">
        <v>-1</v>
      </c>
      <c r="N79" s="168">
        <v>11</v>
      </c>
      <c r="O79" s="168">
        <v>22</v>
      </c>
      <c r="P79" s="168">
        <v>35</v>
      </c>
      <c r="Q79" s="168">
        <v>65</v>
      </c>
    </row>
    <row r="80" spans="1:17" ht="12.75" customHeight="1">
      <c r="A80" s="223" t="s">
        <v>115</v>
      </c>
      <c r="B80" s="223"/>
      <c r="C80" s="223"/>
      <c r="D80" s="223"/>
      <c r="E80" s="223"/>
      <c r="F80" s="223"/>
      <c r="G80" s="223"/>
      <c r="H80" s="223"/>
      <c r="I80" s="223"/>
      <c r="J80" s="76"/>
      <c r="K80" s="69"/>
      <c r="L80" s="168"/>
      <c r="M80" s="71"/>
      <c r="N80" s="168"/>
      <c r="O80" s="168"/>
      <c r="P80" s="168"/>
      <c r="Q80" s="168"/>
    </row>
    <row r="81" spans="1:17" ht="12.75" customHeight="1">
      <c r="A81" s="156"/>
      <c r="B81" s="219" t="s">
        <v>85</v>
      </c>
      <c r="C81" s="219"/>
      <c r="D81" s="219"/>
      <c r="E81" s="219"/>
      <c r="F81" s="219"/>
      <c r="G81" s="219"/>
      <c r="H81" s="219"/>
      <c r="I81" s="219"/>
      <c r="J81" s="76"/>
      <c r="K81" s="69">
        <v>326</v>
      </c>
      <c r="L81" s="168">
        <v>316</v>
      </c>
      <c r="M81" s="25">
        <v>-3.1</v>
      </c>
      <c r="N81" s="168">
        <v>4</v>
      </c>
      <c r="O81" s="168">
        <v>3</v>
      </c>
      <c r="P81" s="168">
        <v>4</v>
      </c>
      <c r="Q81" s="168">
        <v>5</v>
      </c>
    </row>
    <row r="82" spans="1:17" ht="12.75" customHeight="1">
      <c r="A82" s="221" t="s">
        <v>116</v>
      </c>
      <c r="B82" s="221"/>
      <c r="C82" s="221"/>
      <c r="D82" s="221"/>
      <c r="E82" s="221"/>
      <c r="F82" s="221"/>
      <c r="G82" s="221"/>
      <c r="H82" s="221"/>
      <c r="I82" s="221"/>
      <c r="J82" s="76"/>
      <c r="K82" s="30"/>
      <c r="L82" s="168"/>
      <c r="M82" s="31"/>
      <c r="N82" s="168"/>
      <c r="O82" s="168"/>
      <c r="P82" s="168"/>
      <c r="Q82" s="168"/>
    </row>
    <row r="83" spans="1:17" s="29" customFormat="1" ht="12.75" customHeight="1">
      <c r="A83" s="74"/>
      <c r="B83" s="199" t="s">
        <v>263</v>
      </c>
      <c r="C83" s="199"/>
      <c r="D83" s="199"/>
      <c r="E83" s="199"/>
      <c r="F83" s="199"/>
      <c r="G83" s="199"/>
      <c r="H83" s="199"/>
      <c r="I83" s="199"/>
      <c r="J83" s="74"/>
      <c r="K83" s="69">
        <v>258</v>
      </c>
      <c r="L83" s="168">
        <v>249</v>
      </c>
      <c r="M83" s="25">
        <v>-3.5</v>
      </c>
      <c r="N83" s="168">
        <v>1</v>
      </c>
      <c r="O83" s="168">
        <v>0</v>
      </c>
      <c r="P83" s="168">
        <v>58</v>
      </c>
      <c r="Q83" s="168">
        <v>8</v>
      </c>
    </row>
    <row r="84" spans="1:17" ht="12.75" customHeight="1">
      <c r="A84" s="219" t="s">
        <v>117</v>
      </c>
      <c r="B84" s="219"/>
      <c r="C84" s="219"/>
      <c r="D84" s="219"/>
      <c r="E84" s="219"/>
      <c r="F84" s="219"/>
      <c r="G84" s="219"/>
      <c r="H84" s="219"/>
      <c r="I84" s="219"/>
      <c r="J84" s="76"/>
      <c r="K84" s="69">
        <v>79</v>
      </c>
      <c r="L84" s="168">
        <v>99</v>
      </c>
      <c r="M84" s="25">
        <v>25.3</v>
      </c>
      <c r="N84" s="168">
        <v>2</v>
      </c>
      <c r="O84" s="168">
        <v>7</v>
      </c>
      <c r="P84" s="168">
        <v>4</v>
      </c>
      <c r="Q84" s="168">
        <v>10</v>
      </c>
    </row>
    <row r="85" spans="1:17" ht="12.75" customHeight="1">
      <c r="A85" s="223" t="s">
        <v>540</v>
      </c>
      <c r="B85" s="223"/>
      <c r="C85" s="223"/>
      <c r="D85" s="223"/>
      <c r="E85" s="223"/>
      <c r="F85" s="223"/>
      <c r="G85" s="223"/>
      <c r="H85" s="223"/>
      <c r="I85" s="223"/>
      <c r="J85" s="76"/>
      <c r="K85" s="69"/>
      <c r="L85" s="168"/>
      <c r="M85" s="71"/>
      <c r="N85" s="168"/>
      <c r="O85" s="168"/>
      <c r="P85" s="168"/>
      <c r="Q85" s="168"/>
    </row>
    <row r="86" spans="1:17" ht="12.75" customHeight="1">
      <c r="A86" s="75"/>
      <c r="B86" s="219" t="s">
        <v>111</v>
      </c>
      <c r="C86" s="219"/>
      <c r="D86" s="219"/>
      <c r="E86" s="219"/>
      <c r="F86" s="219"/>
      <c r="G86" s="219"/>
      <c r="H86" s="219"/>
      <c r="I86" s="219"/>
      <c r="J86" s="76"/>
      <c r="K86" s="69">
        <v>281</v>
      </c>
      <c r="L86" s="168">
        <v>334</v>
      </c>
      <c r="M86" s="25">
        <v>18.9</v>
      </c>
      <c r="N86" s="168">
        <v>18</v>
      </c>
      <c r="O86" s="168">
        <v>11</v>
      </c>
      <c r="P86" s="168">
        <v>28</v>
      </c>
      <c r="Q86" s="168">
        <v>22</v>
      </c>
    </row>
    <row r="87" spans="1:17" ht="12.75" customHeight="1">
      <c r="A87" s="221" t="s">
        <v>139</v>
      </c>
      <c r="B87" s="221"/>
      <c r="C87" s="221"/>
      <c r="D87" s="221"/>
      <c r="E87" s="221"/>
      <c r="F87" s="221"/>
      <c r="G87" s="221"/>
      <c r="H87" s="221"/>
      <c r="I87" s="221"/>
      <c r="J87" s="76"/>
      <c r="K87" s="69"/>
      <c r="L87" s="168"/>
      <c r="M87" s="71"/>
      <c r="N87" s="168"/>
      <c r="O87" s="168"/>
      <c r="P87" s="168"/>
      <c r="Q87" s="168"/>
    </row>
    <row r="88" spans="1:17" ht="12.75" customHeight="1">
      <c r="A88" s="76"/>
      <c r="B88" s="219" t="s">
        <v>539</v>
      </c>
      <c r="C88" s="219"/>
      <c r="D88" s="219"/>
      <c r="E88" s="219"/>
      <c r="F88" s="219"/>
      <c r="G88" s="219"/>
      <c r="H88" s="219"/>
      <c r="I88" s="219"/>
      <c r="J88" s="76"/>
      <c r="K88" s="69">
        <v>73</v>
      </c>
      <c r="L88" s="168">
        <v>144</v>
      </c>
      <c r="M88" s="71">
        <v>97.3</v>
      </c>
      <c r="N88" s="168">
        <v>0</v>
      </c>
      <c r="O88" s="168">
        <v>0</v>
      </c>
      <c r="P88" s="168">
        <v>0</v>
      </c>
      <c r="Q88" s="168">
        <v>0</v>
      </c>
    </row>
    <row r="89" spans="1:17" ht="18" customHeight="1">
      <c r="A89" s="217" t="s">
        <v>55</v>
      </c>
      <c r="B89" s="217"/>
      <c r="C89" s="217"/>
      <c r="D89" s="217"/>
      <c r="E89" s="217"/>
      <c r="F89" s="217"/>
      <c r="G89" s="217"/>
      <c r="H89" s="217"/>
      <c r="I89" s="217"/>
      <c r="J89" s="217"/>
      <c r="K89" s="217"/>
      <c r="L89" s="217"/>
      <c r="M89" s="217"/>
      <c r="N89" s="217"/>
      <c r="O89" s="217"/>
      <c r="P89" s="217"/>
      <c r="Q89" s="217"/>
    </row>
    <row r="90" spans="1:17" ht="12.75" customHeight="1">
      <c r="A90" s="226" t="s">
        <v>118</v>
      </c>
      <c r="B90" s="226"/>
      <c r="C90" s="226"/>
      <c r="D90" s="226"/>
      <c r="E90" s="226"/>
      <c r="F90" s="226"/>
      <c r="G90" s="226"/>
      <c r="H90" s="226"/>
      <c r="I90" s="226"/>
      <c r="J90" s="23"/>
      <c r="K90" s="69"/>
      <c r="L90" s="70"/>
      <c r="M90" s="71"/>
      <c r="N90" s="70"/>
      <c r="O90" s="70"/>
      <c r="P90" s="70"/>
      <c r="Q90" s="70"/>
    </row>
    <row r="91" spans="1:17" ht="12.75" customHeight="1">
      <c r="A91" s="19"/>
      <c r="B91" s="218" t="s">
        <v>119</v>
      </c>
      <c r="C91" s="218"/>
      <c r="D91" s="218"/>
      <c r="E91" s="218"/>
      <c r="F91" s="218"/>
      <c r="G91" s="218"/>
      <c r="H91" s="218"/>
      <c r="I91" s="218"/>
      <c r="J91" s="76" t="s">
        <v>1</v>
      </c>
      <c r="K91" s="152">
        <v>3786</v>
      </c>
      <c r="L91" s="167">
        <v>4217</v>
      </c>
      <c r="M91" s="21">
        <v>11.4</v>
      </c>
      <c r="N91" s="167">
        <v>141</v>
      </c>
      <c r="O91" s="167">
        <v>160</v>
      </c>
      <c r="P91" s="167">
        <v>216</v>
      </c>
      <c r="Q91" s="167">
        <v>306</v>
      </c>
    </row>
    <row r="92" spans="1:17" ht="6" customHeight="1">
      <c r="A92" s="15" t="s">
        <v>15</v>
      </c>
      <c r="B92" s="15"/>
      <c r="C92" s="15"/>
      <c r="D92" s="15"/>
      <c r="E92" s="15"/>
      <c r="F92" s="15"/>
      <c r="G92" s="157"/>
      <c r="H92" s="157"/>
      <c r="I92" s="157"/>
      <c r="J92" s="157"/>
      <c r="K92" s="32"/>
      <c r="L92" s="33"/>
      <c r="M92" s="34"/>
      <c r="N92" s="34"/>
      <c r="O92" s="35"/>
      <c r="P92" s="34"/>
      <c r="Q92" s="35"/>
    </row>
    <row r="93" spans="1:17" ht="35.25" customHeight="1">
      <c r="A93" s="225" t="s">
        <v>645</v>
      </c>
      <c r="B93" s="225"/>
      <c r="C93" s="225"/>
      <c r="D93" s="225"/>
      <c r="E93" s="225"/>
      <c r="F93" s="225"/>
      <c r="G93" s="225"/>
      <c r="H93" s="225"/>
      <c r="I93" s="225"/>
      <c r="J93" s="225"/>
      <c r="K93" s="225"/>
      <c r="L93" s="225"/>
      <c r="M93" s="225"/>
      <c r="N93" s="225"/>
      <c r="O93" s="225"/>
      <c r="P93" s="225"/>
      <c r="Q93" s="225"/>
    </row>
    <row r="95" spans="2:13" ht="14.25">
      <c r="B95" s="36"/>
      <c r="C95" s="36"/>
      <c r="D95" s="36"/>
      <c r="E95" s="36"/>
      <c r="F95" s="36"/>
      <c r="G95" s="36"/>
      <c r="H95" s="36"/>
      <c r="I95" s="36"/>
      <c r="J95" s="36"/>
      <c r="K95" s="36"/>
      <c r="L95" s="37"/>
      <c r="M95" s="36"/>
    </row>
  </sheetData>
  <sheetProtection/>
  <mergeCells count="100">
    <mergeCell ref="B91:I91"/>
    <mergeCell ref="A93:Q93"/>
    <mergeCell ref="A85:I85"/>
    <mergeCell ref="B86:I86"/>
    <mergeCell ref="A87:I87"/>
    <mergeCell ref="B88:I88"/>
    <mergeCell ref="A89:Q89"/>
    <mergeCell ref="A90:I90"/>
    <mergeCell ref="A84:I84"/>
    <mergeCell ref="B73:I73"/>
    <mergeCell ref="A74:I74"/>
    <mergeCell ref="A75:I75"/>
    <mergeCell ref="B76:I76"/>
    <mergeCell ref="A77:I77"/>
    <mergeCell ref="B78:I78"/>
    <mergeCell ref="A79:I79"/>
    <mergeCell ref="A80:I80"/>
    <mergeCell ref="B81:I81"/>
    <mergeCell ref="A82:I82"/>
    <mergeCell ref="B83:I83"/>
    <mergeCell ref="A72:I72"/>
    <mergeCell ref="A61:I61"/>
    <mergeCell ref="A62:I62"/>
    <mergeCell ref="A63:I63"/>
    <mergeCell ref="A64:I64"/>
    <mergeCell ref="A65:I65"/>
    <mergeCell ref="A66:I66"/>
    <mergeCell ref="A67:I67"/>
    <mergeCell ref="A70:I70"/>
    <mergeCell ref="A71:I71"/>
    <mergeCell ref="A68:I68"/>
    <mergeCell ref="A69:I69"/>
    <mergeCell ref="A60:I60"/>
    <mergeCell ref="A49:I49"/>
    <mergeCell ref="A50:I50"/>
    <mergeCell ref="A51:I51"/>
    <mergeCell ref="A52:I52"/>
    <mergeCell ref="A53:Q53"/>
    <mergeCell ref="K57:L57"/>
    <mergeCell ref="M57:M58"/>
    <mergeCell ref="N57:Q57"/>
    <mergeCell ref="A59:Q59"/>
    <mergeCell ref="A54:J58"/>
    <mergeCell ref="K54:Q54"/>
    <mergeCell ref="K55:M56"/>
    <mergeCell ref="N55:Q55"/>
    <mergeCell ref="N56:O56"/>
    <mergeCell ref="P56:Q56"/>
    <mergeCell ref="A35:I35"/>
    <mergeCell ref="A48:I48"/>
    <mergeCell ref="A37:I37"/>
    <mergeCell ref="A38:I38"/>
    <mergeCell ref="A39:I39"/>
    <mergeCell ref="A40:I40"/>
    <mergeCell ref="A41:I41"/>
    <mergeCell ref="B42:I42"/>
    <mergeCell ref="A43:I43"/>
    <mergeCell ref="A44:Q44"/>
    <mergeCell ref="A47:I47"/>
    <mergeCell ref="A27:I27"/>
    <mergeCell ref="A28:I28"/>
    <mergeCell ref="A29:Q29"/>
    <mergeCell ref="A30:I30"/>
    <mergeCell ref="A34:I34"/>
    <mergeCell ref="A24:I24"/>
    <mergeCell ref="A45:I45"/>
    <mergeCell ref="A46:I46"/>
    <mergeCell ref="A17:I17"/>
    <mergeCell ref="A18:I18"/>
    <mergeCell ref="A31:I31"/>
    <mergeCell ref="A32:I32"/>
    <mergeCell ref="A33:Q33"/>
    <mergeCell ref="A19:I19"/>
    <mergeCell ref="A20:I20"/>
    <mergeCell ref="A21:I21"/>
    <mergeCell ref="A22:I22"/>
    <mergeCell ref="A23:I23"/>
    <mergeCell ref="A36:I36"/>
    <mergeCell ref="A25:I25"/>
    <mergeCell ref="A26:I26"/>
    <mergeCell ref="B12:I12"/>
    <mergeCell ref="B13:I13"/>
    <mergeCell ref="B14:I14"/>
    <mergeCell ref="A15:Q15"/>
    <mergeCell ref="A16:I16"/>
    <mergeCell ref="A1:Q1"/>
    <mergeCell ref="A2:J6"/>
    <mergeCell ref="K2:Q2"/>
    <mergeCell ref="K3:M4"/>
    <mergeCell ref="N3:Q3"/>
    <mergeCell ref="N4:O4"/>
    <mergeCell ref="P4:Q4"/>
    <mergeCell ref="K5:L5"/>
    <mergeCell ref="M5:M6"/>
    <mergeCell ref="N5:Q5"/>
    <mergeCell ref="A7:Q7"/>
    <mergeCell ref="A8:I8"/>
    <mergeCell ref="A9:I9"/>
    <mergeCell ref="A10:I10"/>
    <mergeCell ref="B11:I11"/>
  </mergeCells>
  <printOptions/>
  <pageMargins left="0.5118110236220472" right="0.5118110236220472" top="0.5905511811023623" bottom="0.7874015748031497" header="0.31496062992125984" footer="0.31496062992125984"/>
  <pageSetup firstPageNumber="8" useFirstPageNumber="1" horizontalDpi="600" verticalDpi="600" orientation="portrait" paperSize="9" r:id="rId1"/>
  <headerFooter>
    <oddFooter>&amp;C&amp;8&amp;P</oddFooter>
  </headerFooter>
  <rowBreaks count="1" manualBreakCount="1">
    <brk id="52" max="255" man="1"/>
  </rowBreaks>
</worksheet>
</file>

<file path=xl/worksheets/sheet5.xml><?xml version="1.0" encoding="utf-8"?>
<worksheet xmlns="http://schemas.openxmlformats.org/spreadsheetml/2006/main" xmlns:r="http://schemas.openxmlformats.org/officeDocument/2006/relationships">
  <dimension ref="A1:L73"/>
  <sheetViews>
    <sheetView zoomScalePageLayoutView="0" workbookViewId="0" topLeftCell="A1">
      <selection activeCell="M70" sqref="M70"/>
    </sheetView>
  </sheetViews>
  <sheetFormatPr defaultColWidth="11.421875" defaultRowHeight="12.75"/>
  <cols>
    <col min="1" max="1" width="1.57421875" style="29" customWidth="1"/>
    <col min="2" max="2" width="1.8515625" style="29" customWidth="1"/>
    <col min="3" max="3" width="2.57421875" style="29" customWidth="1"/>
    <col min="4" max="4" width="43.421875" style="29" customWidth="1"/>
    <col min="5" max="5" width="0.9921875" style="29" customWidth="1"/>
    <col min="6" max="11" width="7.8515625" style="29" customWidth="1"/>
    <col min="12" max="16384" width="11.421875" style="29" customWidth="1"/>
  </cols>
  <sheetData>
    <row r="1" spans="1:11" ht="14.25" customHeight="1">
      <c r="A1" s="227" t="s">
        <v>30</v>
      </c>
      <c r="B1" s="227"/>
      <c r="C1" s="227"/>
      <c r="D1" s="227"/>
      <c r="E1" s="227"/>
      <c r="F1" s="227"/>
      <c r="G1" s="227"/>
      <c r="H1" s="227"/>
      <c r="I1" s="227"/>
      <c r="J1" s="227"/>
      <c r="K1" s="227"/>
    </row>
    <row r="2" spans="1:11" ht="15" customHeight="1">
      <c r="A2" s="228" t="s">
        <v>544</v>
      </c>
      <c r="B2" s="228"/>
      <c r="C2" s="228"/>
      <c r="D2" s="228"/>
      <c r="E2" s="228"/>
      <c r="F2" s="228"/>
      <c r="G2" s="228"/>
      <c r="H2" s="228"/>
      <c r="I2" s="228"/>
      <c r="J2" s="228"/>
      <c r="K2" s="228"/>
    </row>
    <row r="3" spans="1:11" ht="12.75" customHeight="1">
      <c r="A3" s="229" t="s">
        <v>32</v>
      </c>
      <c r="B3" s="229"/>
      <c r="C3" s="229"/>
      <c r="D3" s="229"/>
      <c r="E3" s="230"/>
      <c r="F3" s="235" t="s">
        <v>16</v>
      </c>
      <c r="G3" s="236"/>
      <c r="H3" s="236"/>
      <c r="I3" s="236"/>
      <c r="J3" s="236"/>
      <c r="K3" s="236"/>
    </row>
    <row r="4" spans="1:11" ht="12.75" customHeight="1">
      <c r="A4" s="231"/>
      <c r="B4" s="231"/>
      <c r="C4" s="231"/>
      <c r="D4" s="231"/>
      <c r="E4" s="232"/>
      <c r="F4" s="237" t="s">
        <v>0</v>
      </c>
      <c r="G4" s="238"/>
      <c r="H4" s="235" t="s">
        <v>143</v>
      </c>
      <c r="I4" s="236"/>
      <c r="J4" s="236"/>
      <c r="K4" s="236"/>
    </row>
    <row r="5" spans="1:11" ht="13.5" customHeight="1">
      <c r="A5" s="231"/>
      <c r="B5" s="231"/>
      <c r="C5" s="231"/>
      <c r="D5" s="231"/>
      <c r="E5" s="232"/>
      <c r="F5" s="239"/>
      <c r="G5" s="240"/>
      <c r="H5" s="235" t="s">
        <v>172</v>
      </c>
      <c r="I5" s="236"/>
      <c r="J5" s="235" t="s">
        <v>170</v>
      </c>
      <c r="K5" s="236"/>
    </row>
    <row r="6" spans="1:12" ht="15.75" customHeight="1">
      <c r="A6" s="233"/>
      <c r="B6" s="233"/>
      <c r="C6" s="233"/>
      <c r="D6" s="233"/>
      <c r="E6" s="234"/>
      <c r="F6" s="162" t="s">
        <v>62</v>
      </c>
      <c r="G6" s="72" t="s">
        <v>61</v>
      </c>
      <c r="H6" s="162" t="s">
        <v>62</v>
      </c>
      <c r="I6" s="72" t="s">
        <v>61</v>
      </c>
      <c r="J6" s="162" t="s">
        <v>62</v>
      </c>
      <c r="K6" s="162" t="s">
        <v>61</v>
      </c>
      <c r="L6" s="105"/>
    </row>
    <row r="7" spans="1:11" ht="24.75" customHeight="1">
      <c r="A7" s="242" t="s">
        <v>535</v>
      </c>
      <c r="B7" s="242"/>
      <c r="C7" s="242"/>
      <c r="D7" s="242"/>
      <c r="E7" s="242"/>
      <c r="F7" s="242"/>
      <c r="G7" s="242"/>
      <c r="H7" s="242"/>
      <c r="I7" s="242"/>
      <c r="J7" s="242"/>
      <c r="K7" s="242"/>
    </row>
    <row r="8" spans="1:11" ht="12.75" customHeight="1">
      <c r="A8" s="200" t="s">
        <v>33</v>
      </c>
      <c r="B8" s="200"/>
      <c r="C8" s="200"/>
      <c r="D8" s="200"/>
      <c r="E8" s="38"/>
      <c r="F8" s="39"/>
      <c r="G8" s="40"/>
      <c r="H8" s="40"/>
      <c r="I8" s="40"/>
      <c r="J8" s="40"/>
      <c r="K8" s="40"/>
    </row>
    <row r="9" spans="1:11" ht="12.75" customHeight="1">
      <c r="A9" s="74"/>
      <c r="B9" s="241" t="s">
        <v>34</v>
      </c>
      <c r="C9" s="241"/>
      <c r="D9" s="241"/>
      <c r="E9" s="74" t="s">
        <v>1</v>
      </c>
      <c r="F9" s="153">
        <v>195809</v>
      </c>
      <c r="G9" s="168">
        <v>96672</v>
      </c>
      <c r="H9" s="168">
        <v>4836</v>
      </c>
      <c r="I9" s="168">
        <v>2672</v>
      </c>
      <c r="J9" s="168">
        <v>16036</v>
      </c>
      <c r="K9" s="168">
        <v>7717</v>
      </c>
    </row>
    <row r="10" spans="1:11" ht="12.75" customHeight="1">
      <c r="A10" s="201" t="s">
        <v>64</v>
      </c>
      <c r="B10" s="201"/>
      <c r="C10" s="201"/>
      <c r="D10" s="161" t="s">
        <v>545</v>
      </c>
      <c r="E10" s="74" t="s">
        <v>1</v>
      </c>
      <c r="F10" s="153">
        <v>27835</v>
      </c>
      <c r="G10" s="168">
        <v>18271</v>
      </c>
      <c r="H10" s="168">
        <v>1270</v>
      </c>
      <c r="I10" s="168">
        <v>837</v>
      </c>
      <c r="J10" s="168">
        <v>3996</v>
      </c>
      <c r="K10" s="168">
        <v>2460</v>
      </c>
    </row>
    <row r="11" spans="1:11" ht="12.75" customHeight="1">
      <c r="A11" s="74"/>
      <c r="B11" s="74"/>
      <c r="C11" s="41"/>
      <c r="D11" s="41" t="s">
        <v>35</v>
      </c>
      <c r="E11" s="74" t="s">
        <v>1</v>
      </c>
      <c r="F11" s="153">
        <v>1321</v>
      </c>
      <c r="G11" s="168">
        <v>645</v>
      </c>
      <c r="H11" s="168">
        <v>4</v>
      </c>
      <c r="I11" s="168">
        <v>1</v>
      </c>
      <c r="J11" s="168">
        <v>10</v>
      </c>
      <c r="K11" s="168">
        <v>5</v>
      </c>
    </row>
    <row r="12" spans="1:11" ht="12.75" customHeight="1">
      <c r="A12" s="74"/>
      <c r="B12" s="74"/>
      <c r="C12" s="41"/>
      <c r="D12" s="41" t="s">
        <v>36</v>
      </c>
      <c r="E12" s="74" t="s">
        <v>1</v>
      </c>
      <c r="F12" s="153">
        <v>67733</v>
      </c>
      <c r="G12" s="168">
        <v>37156</v>
      </c>
      <c r="H12" s="168">
        <v>1236</v>
      </c>
      <c r="I12" s="168">
        <v>732</v>
      </c>
      <c r="J12" s="168">
        <v>3970</v>
      </c>
      <c r="K12" s="168">
        <v>2071</v>
      </c>
    </row>
    <row r="13" spans="1:11" ht="12.75" customHeight="1">
      <c r="A13" s="74"/>
      <c r="B13" s="74"/>
      <c r="C13" s="41"/>
      <c r="D13" s="41" t="s">
        <v>37</v>
      </c>
      <c r="E13" s="42"/>
      <c r="F13" s="153">
        <v>29682</v>
      </c>
      <c r="G13" s="168">
        <v>12822</v>
      </c>
      <c r="H13" s="168">
        <v>679</v>
      </c>
      <c r="I13" s="168">
        <v>359</v>
      </c>
      <c r="J13" s="168">
        <v>2534</v>
      </c>
      <c r="K13" s="168">
        <v>1073</v>
      </c>
    </row>
    <row r="14" spans="1:11" ht="12.75" customHeight="1">
      <c r="A14" s="74"/>
      <c r="B14" s="74"/>
      <c r="C14" s="41"/>
      <c r="D14" s="41" t="s">
        <v>38</v>
      </c>
      <c r="E14" s="74" t="s">
        <v>1</v>
      </c>
      <c r="F14" s="153">
        <v>18487</v>
      </c>
      <c r="G14" s="168">
        <v>11351</v>
      </c>
      <c r="H14" s="168">
        <v>484</v>
      </c>
      <c r="I14" s="168">
        <v>305</v>
      </c>
      <c r="J14" s="168">
        <v>1041</v>
      </c>
      <c r="K14" s="168">
        <v>666</v>
      </c>
    </row>
    <row r="15" spans="1:11" ht="12.75" customHeight="1">
      <c r="A15" s="74"/>
      <c r="B15" s="74"/>
      <c r="C15" s="41"/>
      <c r="D15" s="41" t="s">
        <v>546</v>
      </c>
      <c r="E15" s="74" t="s">
        <v>1</v>
      </c>
      <c r="F15" s="153">
        <v>4921</v>
      </c>
      <c r="G15" s="168">
        <v>3054</v>
      </c>
      <c r="H15" s="168">
        <v>54</v>
      </c>
      <c r="I15" s="168">
        <v>37</v>
      </c>
      <c r="J15" s="168">
        <v>221</v>
      </c>
      <c r="K15" s="168">
        <v>140</v>
      </c>
    </row>
    <row r="16" spans="1:11" ht="12.75" customHeight="1">
      <c r="A16" s="74"/>
      <c r="B16" s="74"/>
      <c r="C16" s="41"/>
      <c r="D16" s="41" t="s">
        <v>39</v>
      </c>
      <c r="E16" s="74" t="s">
        <v>1</v>
      </c>
      <c r="F16" s="153">
        <v>39533</v>
      </c>
      <c r="G16" s="168">
        <v>9205</v>
      </c>
      <c r="H16" s="168">
        <v>1032</v>
      </c>
      <c r="I16" s="168">
        <v>357</v>
      </c>
      <c r="J16" s="168">
        <v>3880</v>
      </c>
      <c r="K16" s="168">
        <v>1041</v>
      </c>
    </row>
    <row r="17" spans="1:11" ht="12.75" customHeight="1">
      <c r="A17" s="74"/>
      <c r="B17" s="74"/>
      <c r="C17" s="41"/>
      <c r="D17" s="41" t="s">
        <v>650</v>
      </c>
      <c r="E17" s="42"/>
      <c r="F17" s="153">
        <v>13894</v>
      </c>
      <c r="G17" s="168">
        <v>2799</v>
      </c>
      <c r="H17" s="168">
        <v>385</v>
      </c>
      <c r="I17" s="168">
        <v>104</v>
      </c>
      <c r="J17" s="168">
        <v>1751</v>
      </c>
      <c r="K17" s="168">
        <v>471</v>
      </c>
    </row>
    <row r="18" spans="1:11" ht="12.75" customHeight="1">
      <c r="A18" s="74"/>
      <c r="B18" s="74"/>
      <c r="C18" s="41"/>
      <c r="D18" s="41" t="s">
        <v>40</v>
      </c>
      <c r="E18" s="74" t="s">
        <v>1</v>
      </c>
      <c r="F18" s="153">
        <v>6294</v>
      </c>
      <c r="G18" s="168">
        <v>4167</v>
      </c>
      <c r="H18" s="168">
        <v>77</v>
      </c>
      <c r="I18" s="168">
        <v>44</v>
      </c>
      <c r="J18" s="168">
        <v>382</v>
      </c>
      <c r="K18" s="168">
        <v>260</v>
      </c>
    </row>
    <row r="19" spans="1:11" ht="12.75" customHeight="1">
      <c r="A19" s="241" t="s">
        <v>41</v>
      </c>
      <c r="B19" s="241"/>
      <c r="C19" s="241"/>
      <c r="D19" s="241"/>
      <c r="E19" s="74" t="s">
        <v>1</v>
      </c>
      <c r="F19" s="153">
        <v>35110</v>
      </c>
      <c r="G19" s="168">
        <v>24295</v>
      </c>
      <c r="H19" s="168">
        <v>159</v>
      </c>
      <c r="I19" s="168">
        <v>110</v>
      </c>
      <c r="J19" s="168">
        <v>1332</v>
      </c>
      <c r="K19" s="168">
        <v>926</v>
      </c>
    </row>
    <row r="20" spans="1:11" ht="12.75" customHeight="1">
      <c r="A20" s="201" t="s">
        <v>2</v>
      </c>
      <c r="B20" s="201"/>
      <c r="C20" s="201"/>
      <c r="D20" s="41" t="s">
        <v>42</v>
      </c>
      <c r="E20" s="74" t="s">
        <v>1</v>
      </c>
      <c r="F20" s="153">
        <v>7591</v>
      </c>
      <c r="G20" s="168">
        <v>6778</v>
      </c>
      <c r="H20" s="168">
        <v>0</v>
      </c>
      <c r="I20" s="168">
        <v>0</v>
      </c>
      <c r="J20" s="168">
        <v>175</v>
      </c>
      <c r="K20" s="168">
        <v>160</v>
      </c>
    </row>
    <row r="21" spans="1:11" ht="12.75" customHeight="1">
      <c r="A21" s="74"/>
      <c r="B21" s="74"/>
      <c r="C21" s="41"/>
      <c r="D21" s="43" t="s">
        <v>655</v>
      </c>
      <c r="E21" s="74" t="s">
        <v>1</v>
      </c>
      <c r="F21" s="153">
        <v>4012</v>
      </c>
      <c r="G21" s="168">
        <v>2491</v>
      </c>
      <c r="H21" s="168">
        <v>52</v>
      </c>
      <c r="I21" s="168">
        <v>40</v>
      </c>
      <c r="J21" s="168">
        <v>342</v>
      </c>
      <c r="K21" s="168">
        <v>229</v>
      </c>
    </row>
    <row r="22" spans="1:11" ht="12.75" customHeight="1">
      <c r="A22" s="74"/>
      <c r="B22" s="74"/>
      <c r="C22" s="41"/>
      <c r="D22" s="41" t="s">
        <v>43</v>
      </c>
      <c r="E22" s="74" t="s">
        <v>1</v>
      </c>
      <c r="F22" s="153">
        <v>4146</v>
      </c>
      <c r="G22" s="168">
        <v>2709</v>
      </c>
      <c r="H22" s="168">
        <v>30</v>
      </c>
      <c r="I22" s="168">
        <v>23</v>
      </c>
      <c r="J22" s="168">
        <v>180</v>
      </c>
      <c r="K22" s="168">
        <v>123</v>
      </c>
    </row>
    <row r="23" spans="1:11" ht="12.75" customHeight="1">
      <c r="A23" s="74"/>
      <c r="B23" s="74"/>
      <c r="C23" s="41"/>
      <c r="D23" s="41" t="s">
        <v>44</v>
      </c>
      <c r="E23" s="74" t="s">
        <v>1</v>
      </c>
      <c r="F23" s="153">
        <v>14559</v>
      </c>
      <c r="G23" s="168">
        <v>8739</v>
      </c>
      <c r="H23" s="168">
        <v>73</v>
      </c>
      <c r="I23" s="168">
        <v>43</v>
      </c>
      <c r="J23" s="168">
        <v>459</v>
      </c>
      <c r="K23" s="168">
        <v>296</v>
      </c>
    </row>
    <row r="24" spans="1:11" ht="12.75" customHeight="1">
      <c r="A24" s="74"/>
      <c r="B24" s="74"/>
      <c r="C24" s="41"/>
      <c r="D24" s="41" t="s">
        <v>45</v>
      </c>
      <c r="E24" s="74" t="s">
        <v>1</v>
      </c>
      <c r="F24" s="153">
        <v>2293</v>
      </c>
      <c r="G24" s="168">
        <v>1966</v>
      </c>
      <c r="H24" s="168">
        <v>0</v>
      </c>
      <c r="I24" s="168">
        <v>0</v>
      </c>
      <c r="J24" s="168">
        <v>23</v>
      </c>
      <c r="K24" s="168">
        <v>19</v>
      </c>
    </row>
    <row r="25" spans="1:11" ht="12.75" customHeight="1">
      <c r="A25" s="74"/>
      <c r="B25" s="74"/>
      <c r="C25" s="41"/>
      <c r="D25" s="43" t="s">
        <v>654</v>
      </c>
      <c r="E25" s="74" t="s">
        <v>1</v>
      </c>
      <c r="F25" s="153">
        <v>573</v>
      </c>
      <c r="G25" s="168">
        <v>359</v>
      </c>
      <c r="H25" s="168">
        <v>0</v>
      </c>
      <c r="I25" s="168">
        <v>0</v>
      </c>
      <c r="J25" s="168">
        <v>43</v>
      </c>
      <c r="K25" s="168">
        <v>29</v>
      </c>
    </row>
    <row r="26" spans="1:11" ht="12.75" customHeight="1">
      <c r="A26" s="74"/>
      <c r="B26" s="74"/>
      <c r="C26" s="41"/>
      <c r="D26" s="43" t="s">
        <v>656</v>
      </c>
      <c r="E26" s="74"/>
      <c r="F26" s="153">
        <v>887</v>
      </c>
      <c r="G26" s="168">
        <v>588</v>
      </c>
      <c r="H26" s="168">
        <v>1</v>
      </c>
      <c r="I26" s="168">
        <v>1</v>
      </c>
      <c r="J26" s="168">
        <v>2</v>
      </c>
      <c r="K26" s="168">
        <v>2</v>
      </c>
    </row>
    <row r="27" spans="1:11" ht="12.75" customHeight="1">
      <c r="A27" s="74"/>
      <c r="B27" s="74"/>
      <c r="C27" s="41"/>
      <c r="D27" s="43" t="s">
        <v>652</v>
      </c>
      <c r="E27" s="74"/>
      <c r="F27" s="153">
        <v>604</v>
      </c>
      <c r="G27" s="168">
        <v>420</v>
      </c>
      <c r="H27" s="168">
        <v>0</v>
      </c>
      <c r="I27" s="168">
        <v>0</v>
      </c>
      <c r="J27" s="168">
        <v>81</v>
      </c>
      <c r="K27" s="168">
        <v>53</v>
      </c>
    </row>
    <row r="28" spans="1:11" ht="12.75" customHeight="1">
      <c r="A28" s="74"/>
      <c r="B28" s="74"/>
      <c r="C28" s="41"/>
      <c r="D28" s="43" t="s">
        <v>653</v>
      </c>
      <c r="E28" s="74" t="s">
        <v>1</v>
      </c>
      <c r="F28" s="153">
        <v>445</v>
      </c>
      <c r="G28" s="168">
        <v>245</v>
      </c>
      <c r="H28" s="168">
        <v>3</v>
      </c>
      <c r="I28" s="168">
        <v>3</v>
      </c>
      <c r="J28" s="168">
        <v>27</v>
      </c>
      <c r="K28" s="168">
        <v>15</v>
      </c>
    </row>
    <row r="29" spans="1:11" ht="12.75" customHeight="1">
      <c r="A29" s="241" t="s">
        <v>3</v>
      </c>
      <c r="B29" s="241"/>
      <c r="C29" s="241"/>
      <c r="D29" s="241"/>
      <c r="E29" s="74" t="s">
        <v>1</v>
      </c>
      <c r="F29" s="153">
        <v>1459</v>
      </c>
      <c r="G29" s="168">
        <v>635</v>
      </c>
      <c r="H29" s="168">
        <v>2</v>
      </c>
      <c r="I29" s="168">
        <v>2</v>
      </c>
      <c r="J29" s="168">
        <v>122</v>
      </c>
      <c r="K29" s="168">
        <v>39</v>
      </c>
    </row>
    <row r="30" spans="1:11" ht="12.75" customHeight="1">
      <c r="A30" s="201" t="s">
        <v>2</v>
      </c>
      <c r="B30" s="201"/>
      <c r="C30" s="201"/>
      <c r="D30" s="161" t="s">
        <v>545</v>
      </c>
      <c r="E30" s="74"/>
      <c r="F30" s="153">
        <v>99</v>
      </c>
      <c r="G30" s="168">
        <v>63</v>
      </c>
      <c r="H30" s="168">
        <v>1</v>
      </c>
      <c r="I30" s="168">
        <v>1</v>
      </c>
      <c r="J30" s="168">
        <v>1</v>
      </c>
      <c r="K30" s="168">
        <v>1</v>
      </c>
    </row>
    <row r="31" spans="1:11" ht="12.75" customHeight="1">
      <c r="A31" s="159"/>
      <c r="B31" s="159"/>
      <c r="C31" s="159"/>
      <c r="D31" s="41" t="s">
        <v>36</v>
      </c>
      <c r="E31" s="74"/>
      <c r="F31" s="153">
        <v>747</v>
      </c>
      <c r="G31" s="168">
        <v>483</v>
      </c>
      <c r="H31" s="168">
        <v>1</v>
      </c>
      <c r="I31" s="168">
        <v>1</v>
      </c>
      <c r="J31" s="168">
        <v>70</v>
      </c>
      <c r="K31" s="168">
        <v>34</v>
      </c>
    </row>
    <row r="32" spans="1:11" ht="12.75" customHeight="1">
      <c r="A32" s="74"/>
      <c r="B32" s="74"/>
      <c r="C32" s="41"/>
      <c r="D32" s="41" t="s">
        <v>39</v>
      </c>
      <c r="E32" s="74"/>
      <c r="F32" s="153">
        <v>545</v>
      </c>
      <c r="G32" s="168">
        <v>34</v>
      </c>
      <c r="H32" s="168">
        <v>0</v>
      </c>
      <c r="I32" s="168">
        <v>0</v>
      </c>
      <c r="J32" s="168">
        <v>51</v>
      </c>
      <c r="K32" s="168">
        <v>4</v>
      </c>
    </row>
    <row r="33" spans="1:11" ht="12.75" customHeight="1">
      <c r="A33" s="74"/>
      <c r="B33" s="74"/>
      <c r="C33" s="41"/>
      <c r="D33" s="41" t="s">
        <v>38</v>
      </c>
      <c r="E33" s="74"/>
      <c r="F33" s="153">
        <v>66</v>
      </c>
      <c r="G33" s="168">
        <v>55</v>
      </c>
      <c r="H33" s="168">
        <v>0</v>
      </c>
      <c r="I33" s="168">
        <v>0</v>
      </c>
      <c r="J33" s="168">
        <v>0</v>
      </c>
      <c r="K33" s="168">
        <v>0</v>
      </c>
    </row>
    <row r="34" spans="1:11" ht="12.75" customHeight="1">
      <c r="A34" s="74"/>
      <c r="B34" s="74"/>
      <c r="C34" s="41"/>
      <c r="D34" s="161" t="s">
        <v>546</v>
      </c>
      <c r="E34" s="74" t="s">
        <v>1</v>
      </c>
      <c r="F34" s="153">
        <v>2</v>
      </c>
      <c r="G34" s="168">
        <v>0</v>
      </c>
      <c r="H34" s="168">
        <v>0</v>
      </c>
      <c r="I34" s="168">
        <v>0</v>
      </c>
      <c r="J34" s="168">
        <v>0</v>
      </c>
      <c r="K34" s="168">
        <v>0</v>
      </c>
    </row>
    <row r="35" spans="4:11" ht="12.75" customHeight="1">
      <c r="D35" s="44" t="s">
        <v>47</v>
      </c>
      <c r="E35" s="74" t="s">
        <v>1</v>
      </c>
      <c r="F35" s="152">
        <v>232378</v>
      </c>
      <c r="G35" s="167">
        <v>121602</v>
      </c>
      <c r="H35" s="167">
        <v>4997</v>
      </c>
      <c r="I35" s="167">
        <v>2784</v>
      </c>
      <c r="J35" s="167">
        <v>17490</v>
      </c>
      <c r="K35" s="167">
        <v>8682</v>
      </c>
    </row>
    <row r="36" spans="1:11" ht="24.75" customHeight="1">
      <c r="A36" s="243" t="s">
        <v>48</v>
      </c>
      <c r="B36" s="243"/>
      <c r="C36" s="243"/>
      <c r="D36" s="243"/>
      <c r="E36" s="243"/>
      <c r="F36" s="243"/>
      <c r="G36" s="243"/>
      <c r="H36" s="243"/>
      <c r="I36" s="243"/>
      <c r="J36" s="243"/>
      <c r="K36" s="243"/>
    </row>
    <row r="37" spans="1:11" ht="12.75" customHeight="1">
      <c r="A37" s="241" t="s">
        <v>545</v>
      </c>
      <c r="B37" s="241"/>
      <c r="C37" s="241"/>
      <c r="D37" s="241"/>
      <c r="E37" s="45" t="s">
        <v>1</v>
      </c>
      <c r="F37" s="153">
        <v>823</v>
      </c>
      <c r="G37" s="168">
        <v>566</v>
      </c>
      <c r="H37" s="168">
        <v>16</v>
      </c>
      <c r="I37" s="168">
        <v>10</v>
      </c>
      <c r="J37" s="168">
        <v>21</v>
      </c>
      <c r="K37" s="168">
        <v>14</v>
      </c>
    </row>
    <row r="38" spans="1:11" ht="13.5" customHeight="1">
      <c r="A38" s="241" t="s">
        <v>65</v>
      </c>
      <c r="B38" s="241"/>
      <c r="C38" s="241"/>
      <c r="D38" s="241"/>
      <c r="E38" s="45"/>
      <c r="F38" s="153">
        <v>166</v>
      </c>
      <c r="G38" s="168">
        <v>56</v>
      </c>
      <c r="H38" s="168">
        <v>0</v>
      </c>
      <c r="I38" s="168">
        <v>0</v>
      </c>
      <c r="J38" s="168">
        <v>0</v>
      </c>
      <c r="K38" s="168">
        <v>0</v>
      </c>
    </row>
    <row r="39" spans="1:11" ht="12.75" customHeight="1">
      <c r="A39" s="241" t="s">
        <v>49</v>
      </c>
      <c r="B39" s="241"/>
      <c r="C39" s="241"/>
      <c r="D39" s="241"/>
      <c r="E39" s="45" t="s">
        <v>1</v>
      </c>
      <c r="F39" s="153">
        <v>43395</v>
      </c>
      <c r="G39" s="168">
        <v>26848</v>
      </c>
      <c r="H39" s="168">
        <v>1441</v>
      </c>
      <c r="I39" s="168">
        <v>893</v>
      </c>
      <c r="J39" s="168">
        <v>3026</v>
      </c>
      <c r="K39" s="168">
        <v>1788</v>
      </c>
    </row>
    <row r="40" spans="1:11" ht="12.75" customHeight="1">
      <c r="A40" s="201" t="s">
        <v>2</v>
      </c>
      <c r="B40" s="201"/>
      <c r="C40" s="201"/>
      <c r="D40" s="41" t="s">
        <v>50</v>
      </c>
      <c r="E40" s="45" t="s">
        <v>1</v>
      </c>
      <c r="F40" s="153">
        <v>1959</v>
      </c>
      <c r="G40" s="168">
        <v>1099</v>
      </c>
      <c r="H40" s="168">
        <v>16</v>
      </c>
      <c r="I40" s="168">
        <v>6</v>
      </c>
      <c r="J40" s="168">
        <v>114</v>
      </c>
      <c r="K40" s="168">
        <v>53</v>
      </c>
    </row>
    <row r="41" spans="1:11" ht="12.75" customHeight="1">
      <c r="A41" s="74"/>
      <c r="B41" s="74"/>
      <c r="C41" s="41"/>
      <c r="D41" s="41" t="s">
        <v>547</v>
      </c>
      <c r="E41" s="42" t="s">
        <v>1</v>
      </c>
      <c r="F41" s="153">
        <v>525</v>
      </c>
      <c r="G41" s="168">
        <v>435</v>
      </c>
      <c r="H41" s="168">
        <v>49</v>
      </c>
      <c r="I41" s="168">
        <v>45</v>
      </c>
      <c r="J41" s="168">
        <v>84</v>
      </c>
      <c r="K41" s="168">
        <v>71</v>
      </c>
    </row>
    <row r="42" spans="1:11" ht="12.75" customHeight="1">
      <c r="A42" s="74"/>
      <c r="B42" s="74"/>
      <c r="C42" s="41"/>
      <c r="D42" s="41" t="s">
        <v>548</v>
      </c>
      <c r="E42" s="45" t="s">
        <v>1</v>
      </c>
      <c r="F42" s="153">
        <v>1562</v>
      </c>
      <c r="G42" s="168">
        <v>1099</v>
      </c>
      <c r="H42" s="168">
        <v>40</v>
      </c>
      <c r="I42" s="168">
        <v>23</v>
      </c>
      <c r="J42" s="168">
        <v>109</v>
      </c>
      <c r="K42" s="168">
        <v>73</v>
      </c>
    </row>
    <row r="43" spans="1:11" ht="12.75" customHeight="1">
      <c r="A43" s="74"/>
      <c r="B43" s="74"/>
      <c r="C43" s="41"/>
      <c r="D43" s="41" t="s">
        <v>46</v>
      </c>
      <c r="E43" s="45"/>
      <c r="F43" s="153">
        <v>8733</v>
      </c>
      <c r="G43" s="168">
        <v>7227</v>
      </c>
      <c r="H43" s="168">
        <v>113</v>
      </c>
      <c r="I43" s="168">
        <v>101</v>
      </c>
      <c r="J43" s="168">
        <v>345</v>
      </c>
      <c r="K43" s="168">
        <v>293</v>
      </c>
    </row>
    <row r="44" spans="1:11" ht="12.75" customHeight="1">
      <c r="A44" s="74"/>
      <c r="B44" s="74"/>
      <c r="C44" s="41"/>
      <c r="D44" s="41" t="s">
        <v>51</v>
      </c>
      <c r="E44" s="45"/>
      <c r="F44" s="153">
        <v>484</v>
      </c>
      <c r="G44" s="168">
        <v>299</v>
      </c>
      <c r="H44" s="168">
        <v>0</v>
      </c>
      <c r="I44" s="168">
        <v>0</v>
      </c>
      <c r="J44" s="168">
        <v>12</v>
      </c>
      <c r="K44" s="168">
        <v>7</v>
      </c>
    </row>
    <row r="45" spans="1:11" ht="12.75" customHeight="1">
      <c r="A45" s="74"/>
      <c r="B45" s="74"/>
      <c r="C45" s="41"/>
      <c r="D45" s="41" t="s">
        <v>532</v>
      </c>
      <c r="E45" s="45"/>
      <c r="F45" s="153">
        <v>33</v>
      </c>
      <c r="G45" s="168">
        <v>18</v>
      </c>
      <c r="H45" s="168">
        <v>0</v>
      </c>
      <c r="I45" s="168">
        <v>0</v>
      </c>
      <c r="J45" s="168">
        <v>0</v>
      </c>
      <c r="K45" s="168">
        <v>0</v>
      </c>
    </row>
    <row r="46" spans="1:11" ht="12.75" customHeight="1">
      <c r="A46" s="74"/>
      <c r="B46" s="74"/>
      <c r="C46" s="41"/>
      <c r="D46" s="41" t="s">
        <v>52</v>
      </c>
      <c r="E46" s="45"/>
      <c r="F46" s="153">
        <v>28188</v>
      </c>
      <c r="G46" s="168">
        <v>16145</v>
      </c>
      <c r="H46" s="168">
        <v>1151</v>
      </c>
      <c r="I46" s="168">
        <v>699</v>
      </c>
      <c r="J46" s="168">
        <v>2155</v>
      </c>
      <c r="K46" s="168">
        <v>1243</v>
      </c>
    </row>
    <row r="47" spans="1:11" ht="12.75" customHeight="1">
      <c r="A47" s="74"/>
      <c r="B47" s="74"/>
      <c r="C47" s="41"/>
      <c r="D47" s="46" t="s">
        <v>87</v>
      </c>
      <c r="E47" s="45" t="s">
        <v>1</v>
      </c>
      <c r="F47" s="153"/>
      <c r="G47" s="168"/>
      <c r="H47" s="168"/>
      <c r="I47" s="168"/>
      <c r="J47" s="168"/>
      <c r="K47" s="168"/>
    </row>
    <row r="48" spans="1:11" ht="12.75" customHeight="1">
      <c r="A48" s="74"/>
      <c r="B48" s="74"/>
      <c r="C48" s="46"/>
      <c r="D48" s="41" t="s">
        <v>88</v>
      </c>
      <c r="E48" s="45" t="s">
        <v>1</v>
      </c>
      <c r="F48" s="153">
        <v>1911</v>
      </c>
      <c r="G48" s="168">
        <v>526</v>
      </c>
      <c r="H48" s="168">
        <v>72</v>
      </c>
      <c r="I48" s="168">
        <v>19</v>
      </c>
      <c r="J48" s="168">
        <v>207</v>
      </c>
      <c r="K48" s="168">
        <v>48</v>
      </c>
    </row>
    <row r="49" spans="1:11" ht="12.75" customHeight="1">
      <c r="A49" s="241" t="s">
        <v>37</v>
      </c>
      <c r="B49" s="241"/>
      <c r="C49" s="241"/>
      <c r="D49" s="241"/>
      <c r="E49" s="45" t="s">
        <v>1</v>
      </c>
      <c r="F49" s="153">
        <v>2123</v>
      </c>
      <c r="G49" s="168">
        <v>954</v>
      </c>
      <c r="H49" s="168">
        <v>30</v>
      </c>
      <c r="I49" s="168">
        <v>10</v>
      </c>
      <c r="J49" s="168">
        <v>188</v>
      </c>
      <c r="K49" s="168">
        <v>72</v>
      </c>
    </row>
    <row r="50" spans="1:11" ht="12.75" customHeight="1">
      <c r="A50" s="241" t="s">
        <v>38</v>
      </c>
      <c r="B50" s="241"/>
      <c r="C50" s="241"/>
      <c r="D50" s="241"/>
      <c r="E50" s="45" t="s">
        <v>1</v>
      </c>
      <c r="F50" s="153">
        <v>4521</v>
      </c>
      <c r="G50" s="168">
        <v>3579</v>
      </c>
      <c r="H50" s="168">
        <v>151</v>
      </c>
      <c r="I50" s="168">
        <v>121</v>
      </c>
      <c r="J50" s="168">
        <v>241</v>
      </c>
      <c r="K50" s="168">
        <v>186</v>
      </c>
    </row>
    <row r="51" spans="1:11" ht="12.75" customHeight="1">
      <c r="A51" s="241" t="s">
        <v>549</v>
      </c>
      <c r="B51" s="241"/>
      <c r="C51" s="241"/>
      <c r="D51" s="241"/>
      <c r="E51" s="47"/>
      <c r="F51" s="153">
        <v>3950</v>
      </c>
      <c r="G51" s="168">
        <v>1727</v>
      </c>
      <c r="H51" s="168">
        <v>86</v>
      </c>
      <c r="I51" s="168">
        <v>32</v>
      </c>
      <c r="J51" s="168">
        <v>90</v>
      </c>
      <c r="K51" s="168">
        <v>33</v>
      </c>
    </row>
    <row r="52" spans="1:11" ht="12.75" customHeight="1">
      <c r="A52" s="241" t="s">
        <v>39</v>
      </c>
      <c r="B52" s="241"/>
      <c r="C52" s="241"/>
      <c r="D52" s="241"/>
      <c r="E52" s="45" t="s">
        <v>1</v>
      </c>
      <c r="F52" s="153">
        <v>56729</v>
      </c>
      <c r="G52" s="168">
        <v>12254</v>
      </c>
      <c r="H52" s="168">
        <v>1127</v>
      </c>
      <c r="I52" s="168">
        <v>312</v>
      </c>
      <c r="J52" s="168">
        <v>3794</v>
      </c>
      <c r="K52" s="168">
        <v>815</v>
      </c>
    </row>
    <row r="53" spans="1:11" ht="12.75" customHeight="1">
      <c r="A53" s="200" t="s">
        <v>90</v>
      </c>
      <c r="B53" s="200"/>
      <c r="C53" s="200"/>
      <c r="D53" s="200"/>
      <c r="E53" s="45"/>
      <c r="F53" s="153"/>
      <c r="G53" s="168"/>
      <c r="H53" s="168"/>
      <c r="I53" s="168"/>
      <c r="J53" s="168"/>
      <c r="K53" s="168"/>
    </row>
    <row r="54" spans="1:11" ht="12.75" customHeight="1">
      <c r="A54" s="74"/>
      <c r="C54" s="41"/>
      <c r="D54" s="41" t="s">
        <v>88</v>
      </c>
      <c r="E54" s="45"/>
      <c r="F54" s="153">
        <v>7114</v>
      </c>
      <c r="G54" s="168">
        <v>1719</v>
      </c>
      <c r="H54" s="168">
        <v>134</v>
      </c>
      <c r="I54" s="168">
        <v>53</v>
      </c>
      <c r="J54" s="168">
        <v>389</v>
      </c>
      <c r="K54" s="168">
        <v>106</v>
      </c>
    </row>
    <row r="55" spans="1:11" ht="12.75" customHeight="1">
      <c r="A55" s="74"/>
      <c r="B55" s="41"/>
      <c r="C55" s="41"/>
      <c r="D55" s="41" t="s">
        <v>651</v>
      </c>
      <c r="E55" s="45"/>
      <c r="F55" s="153">
        <v>10684</v>
      </c>
      <c r="G55" s="168">
        <v>2395</v>
      </c>
      <c r="H55" s="168">
        <v>226</v>
      </c>
      <c r="I55" s="168">
        <v>92</v>
      </c>
      <c r="J55" s="168">
        <v>718</v>
      </c>
      <c r="K55" s="168">
        <v>196</v>
      </c>
    </row>
    <row r="56" spans="1:11" ht="12.75" customHeight="1">
      <c r="A56" s="241" t="s">
        <v>40</v>
      </c>
      <c r="B56" s="241"/>
      <c r="C56" s="241"/>
      <c r="D56" s="241"/>
      <c r="E56" s="45" t="s">
        <v>1</v>
      </c>
      <c r="F56" s="153">
        <v>2607</v>
      </c>
      <c r="G56" s="168">
        <v>1644</v>
      </c>
      <c r="H56" s="168">
        <v>76</v>
      </c>
      <c r="I56" s="168">
        <v>49</v>
      </c>
      <c r="J56" s="168">
        <v>116</v>
      </c>
      <c r="K56" s="168">
        <v>76</v>
      </c>
    </row>
    <row r="57" spans="1:11" ht="12.75" customHeight="1">
      <c r="A57" s="74"/>
      <c r="B57" s="74"/>
      <c r="C57" s="74"/>
      <c r="D57" s="44" t="s">
        <v>47</v>
      </c>
      <c r="E57" s="48" t="s">
        <v>1</v>
      </c>
      <c r="F57" s="152">
        <v>114314</v>
      </c>
      <c r="G57" s="167">
        <v>47628</v>
      </c>
      <c r="H57" s="167">
        <v>2927</v>
      </c>
      <c r="I57" s="167">
        <v>1427</v>
      </c>
      <c r="J57" s="167">
        <v>7476</v>
      </c>
      <c r="K57" s="167">
        <v>2984</v>
      </c>
    </row>
    <row r="58" spans="1:11" ht="12.75" customHeight="1">
      <c r="A58" s="227" t="s">
        <v>89</v>
      </c>
      <c r="B58" s="227"/>
      <c r="C58" s="227"/>
      <c r="D58" s="227"/>
      <c r="E58" s="227"/>
      <c r="F58" s="227"/>
      <c r="G58" s="227"/>
      <c r="H58" s="227"/>
      <c r="I58" s="227"/>
      <c r="J58" s="227"/>
      <c r="K58" s="227"/>
    </row>
    <row r="59" spans="1:11" ht="12.75" customHeight="1">
      <c r="A59" s="228" t="s">
        <v>31</v>
      </c>
      <c r="B59" s="228"/>
      <c r="C59" s="228"/>
      <c r="D59" s="228"/>
      <c r="E59" s="228"/>
      <c r="F59" s="228"/>
      <c r="G59" s="228"/>
      <c r="H59" s="228"/>
      <c r="I59" s="228"/>
      <c r="J59" s="228"/>
      <c r="K59" s="228"/>
    </row>
    <row r="60" spans="1:11" ht="12.75" customHeight="1">
      <c r="A60" s="229" t="s">
        <v>32</v>
      </c>
      <c r="B60" s="229"/>
      <c r="C60" s="229"/>
      <c r="D60" s="229"/>
      <c r="E60" s="230"/>
      <c r="F60" s="235" t="s">
        <v>16</v>
      </c>
      <c r="G60" s="236"/>
      <c r="H60" s="236"/>
      <c r="I60" s="236"/>
      <c r="J60" s="236"/>
      <c r="K60" s="236"/>
    </row>
    <row r="61" spans="1:11" ht="12.75" customHeight="1">
      <c r="A61" s="231"/>
      <c r="B61" s="231"/>
      <c r="C61" s="231"/>
      <c r="D61" s="231"/>
      <c r="E61" s="232"/>
      <c r="F61" s="237" t="s">
        <v>0</v>
      </c>
      <c r="G61" s="248"/>
      <c r="H61" s="235" t="s">
        <v>143</v>
      </c>
      <c r="I61" s="236"/>
      <c r="J61" s="236"/>
      <c r="K61" s="236"/>
    </row>
    <row r="62" spans="1:11" ht="13.5" customHeight="1">
      <c r="A62" s="231"/>
      <c r="B62" s="231"/>
      <c r="C62" s="231"/>
      <c r="D62" s="231"/>
      <c r="E62" s="232"/>
      <c r="F62" s="239"/>
      <c r="G62" s="249"/>
      <c r="H62" s="235" t="s">
        <v>172</v>
      </c>
      <c r="I62" s="247"/>
      <c r="J62" s="235" t="s">
        <v>170</v>
      </c>
      <c r="K62" s="236"/>
    </row>
    <row r="63" spans="1:11" ht="15.75" customHeight="1">
      <c r="A63" s="233"/>
      <c r="B63" s="233"/>
      <c r="C63" s="233"/>
      <c r="D63" s="233"/>
      <c r="E63" s="234"/>
      <c r="F63" s="162" t="s">
        <v>62</v>
      </c>
      <c r="G63" s="72" t="s">
        <v>61</v>
      </c>
      <c r="H63" s="162" t="s">
        <v>62</v>
      </c>
      <c r="I63" s="72" t="s">
        <v>61</v>
      </c>
      <c r="J63" s="162" t="s">
        <v>62</v>
      </c>
      <c r="K63" s="162" t="s">
        <v>61</v>
      </c>
    </row>
    <row r="64" spans="1:11" s="105" customFormat="1" ht="24.75" customHeight="1">
      <c r="A64" s="246" t="s">
        <v>262</v>
      </c>
      <c r="B64" s="244"/>
      <c r="C64" s="244"/>
      <c r="D64" s="244"/>
      <c r="E64" s="244"/>
      <c r="F64" s="244"/>
      <c r="G64" s="244"/>
      <c r="H64" s="244"/>
      <c r="I64" s="244"/>
      <c r="J64" s="244"/>
      <c r="K64" s="244"/>
    </row>
    <row r="65" spans="1:11" ht="12.75" customHeight="1">
      <c r="A65" s="245" t="s">
        <v>53</v>
      </c>
      <c r="B65" s="245"/>
      <c r="C65" s="245"/>
      <c r="D65" s="245"/>
      <c r="E65" s="48"/>
      <c r="F65" s="153"/>
      <c r="G65" s="168"/>
      <c r="H65" s="168"/>
      <c r="I65" s="168"/>
      <c r="J65" s="168"/>
      <c r="K65" s="168"/>
    </row>
    <row r="66" spans="1:11" ht="12.75" customHeight="1">
      <c r="A66" s="74"/>
      <c r="B66" s="241" t="s">
        <v>54</v>
      </c>
      <c r="C66" s="241"/>
      <c r="D66" s="241"/>
      <c r="E66" s="48"/>
      <c r="F66" s="153">
        <v>9025</v>
      </c>
      <c r="G66" s="168">
        <v>2245</v>
      </c>
      <c r="H66" s="168">
        <v>206</v>
      </c>
      <c r="I66" s="168">
        <v>72</v>
      </c>
      <c r="J66" s="168">
        <v>596</v>
      </c>
      <c r="K66" s="168">
        <v>154</v>
      </c>
    </row>
    <row r="67" spans="1:11" s="105" customFormat="1" ht="24.75" customHeight="1">
      <c r="A67" s="244" t="s">
        <v>55</v>
      </c>
      <c r="B67" s="244"/>
      <c r="C67" s="244"/>
      <c r="D67" s="244"/>
      <c r="E67" s="244"/>
      <c r="F67" s="244"/>
      <c r="G67" s="244"/>
      <c r="H67" s="244"/>
      <c r="I67" s="244"/>
      <c r="J67" s="244"/>
      <c r="K67" s="244"/>
    </row>
    <row r="68" spans="1:11" ht="12.75" customHeight="1">
      <c r="A68" s="241" t="s">
        <v>531</v>
      </c>
      <c r="B68" s="241"/>
      <c r="C68" s="241"/>
      <c r="D68" s="241"/>
      <c r="E68" s="74" t="s">
        <v>1</v>
      </c>
      <c r="F68" s="153">
        <v>4217</v>
      </c>
      <c r="G68" s="168">
        <v>2093</v>
      </c>
      <c r="H68" s="168">
        <v>160</v>
      </c>
      <c r="I68" s="168">
        <v>28</v>
      </c>
      <c r="J68" s="168">
        <v>306</v>
      </c>
      <c r="K68" s="168">
        <v>118</v>
      </c>
    </row>
    <row r="69" spans="1:11" ht="12.75" customHeight="1">
      <c r="A69" s="74"/>
      <c r="B69" s="74"/>
      <c r="C69" s="74"/>
      <c r="D69" s="44" t="s">
        <v>47</v>
      </c>
      <c r="E69" s="48"/>
      <c r="F69" s="152">
        <v>4217</v>
      </c>
      <c r="G69" s="167">
        <v>2093</v>
      </c>
      <c r="H69" s="167">
        <v>160</v>
      </c>
      <c r="I69" s="167">
        <v>28</v>
      </c>
      <c r="J69" s="167">
        <v>306</v>
      </c>
      <c r="K69" s="167">
        <v>118</v>
      </c>
    </row>
    <row r="70" spans="1:11" ht="24.75" customHeight="1">
      <c r="A70" s="243" t="s">
        <v>56</v>
      </c>
      <c r="B70" s="243"/>
      <c r="C70" s="243"/>
      <c r="D70" s="243"/>
      <c r="E70" s="243"/>
      <c r="F70" s="243"/>
      <c r="G70" s="243"/>
      <c r="H70" s="243"/>
      <c r="I70" s="243"/>
      <c r="J70" s="243"/>
      <c r="K70" s="243"/>
    </row>
    <row r="71" spans="1:11" ht="12.75" customHeight="1">
      <c r="A71" s="74"/>
      <c r="B71" s="74"/>
      <c r="C71" s="74"/>
      <c r="D71" s="44" t="s">
        <v>57</v>
      </c>
      <c r="E71" s="48"/>
      <c r="F71" s="152">
        <v>350909</v>
      </c>
      <c r="G71" s="167">
        <v>171323</v>
      </c>
      <c r="H71" s="167">
        <v>8084</v>
      </c>
      <c r="I71" s="167">
        <v>4239</v>
      </c>
      <c r="J71" s="167">
        <v>25272</v>
      </c>
      <c r="K71" s="167">
        <v>11784</v>
      </c>
    </row>
    <row r="72" spans="1:11" ht="11.25" customHeight="1">
      <c r="A72" s="49" t="s">
        <v>15</v>
      </c>
      <c r="B72" s="49"/>
      <c r="C72" s="49"/>
      <c r="D72" s="49"/>
      <c r="E72" s="15"/>
      <c r="F72" s="15"/>
      <c r="G72" s="160"/>
      <c r="H72" s="160"/>
      <c r="I72" s="160"/>
      <c r="J72" s="33"/>
      <c r="K72" s="35"/>
    </row>
    <row r="73" spans="1:11" ht="68.25" customHeight="1">
      <c r="A73" s="225" t="s">
        <v>646</v>
      </c>
      <c r="B73" s="225"/>
      <c r="C73" s="225"/>
      <c r="D73" s="225"/>
      <c r="E73" s="225"/>
      <c r="F73" s="225"/>
      <c r="G73" s="225"/>
      <c r="H73" s="225"/>
      <c r="I73" s="225"/>
      <c r="J73" s="225"/>
      <c r="K73" s="225"/>
    </row>
  </sheetData>
  <sheetProtection/>
  <mergeCells count="42">
    <mergeCell ref="A68:D68"/>
    <mergeCell ref="A70:K70"/>
    <mergeCell ref="A73:K73"/>
    <mergeCell ref="A59:K59"/>
    <mergeCell ref="A60:E63"/>
    <mergeCell ref="A65:D65"/>
    <mergeCell ref="B66:D66"/>
    <mergeCell ref="A64:K64"/>
    <mergeCell ref="J62:K62"/>
    <mergeCell ref="H62:I62"/>
    <mergeCell ref="H61:K61"/>
    <mergeCell ref="F61:G62"/>
    <mergeCell ref="F60:K60"/>
    <mergeCell ref="A49:D49"/>
    <mergeCell ref="A50:D50"/>
    <mergeCell ref="A51:D51"/>
    <mergeCell ref="A52:D52"/>
    <mergeCell ref="A67:K67"/>
    <mergeCell ref="A53:D53"/>
    <mergeCell ref="A56:D56"/>
    <mergeCell ref="A58:K58"/>
    <mergeCell ref="A29:D29"/>
    <mergeCell ref="A38:D38"/>
    <mergeCell ref="A30:C30"/>
    <mergeCell ref="A36:K36"/>
    <mergeCell ref="A37:D37"/>
    <mergeCell ref="A40:C40"/>
    <mergeCell ref="A1:K1"/>
    <mergeCell ref="A2:K2"/>
    <mergeCell ref="A3:E6"/>
    <mergeCell ref="F3:K3"/>
    <mergeCell ref="F4:G5"/>
    <mergeCell ref="H4:K4"/>
    <mergeCell ref="H5:I5"/>
    <mergeCell ref="J5:K5"/>
    <mergeCell ref="A39:D39"/>
    <mergeCell ref="A7:K7"/>
    <mergeCell ref="A8:D8"/>
    <mergeCell ref="B9:D9"/>
    <mergeCell ref="A10:C10"/>
    <mergeCell ref="A19:D19"/>
    <mergeCell ref="A20:C20"/>
  </mergeCells>
  <printOptions/>
  <pageMargins left="0.31496062992125984" right="0.31496062992125984" top="0.5905511811023623" bottom="0.7874015748031497" header="0.31496062992125984" footer="0.31496062992125984"/>
  <pageSetup firstPageNumber="10" useFirstPageNumber="1" horizontalDpi="600" verticalDpi="600" orientation="portrait" paperSize="9" r:id="rId1"/>
  <headerFooter>
    <oddFooter>&amp;C&amp;8&amp;P</oddFooter>
  </headerFooter>
</worksheet>
</file>

<file path=xl/worksheets/sheet6.xml><?xml version="1.0" encoding="utf-8"?>
<worksheet xmlns="http://schemas.openxmlformats.org/spreadsheetml/2006/main" xmlns:r="http://schemas.openxmlformats.org/officeDocument/2006/relationships">
  <dimension ref="A1:AF86"/>
  <sheetViews>
    <sheetView zoomScalePageLayoutView="0" workbookViewId="0" topLeftCell="A1">
      <selection activeCell="T19" sqref="T19"/>
    </sheetView>
  </sheetViews>
  <sheetFormatPr defaultColWidth="11.421875" defaultRowHeight="12.75"/>
  <cols>
    <col min="1" max="1" width="1.7109375" style="58" customWidth="1"/>
    <col min="2" max="2" width="3.7109375" style="58" customWidth="1"/>
    <col min="3" max="3" width="2.140625" style="58" customWidth="1"/>
    <col min="4" max="4" width="6.421875" style="58" customWidth="1"/>
    <col min="5" max="5" width="21.140625" style="58" customWidth="1"/>
    <col min="6" max="6" width="0.9921875" style="58" customWidth="1"/>
    <col min="7" max="7" width="6.57421875" style="58" customWidth="1"/>
    <col min="8" max="8" width="6.421875" style="58" customWidth="1"/>
    <col min="9" max="10" width="4.7109375" style="58" customWidth="1"/>
    <col min="11" max="11" width="5.7109375" style="58" customWidth="1"/>
    <col min="12" max="12" width="4.7109375" style="58" customWidth="1"/>
    <col min="13" max="13" width="5.421875" style="58" customWidth="1"/>
    <col min="14" max="14" width="5.7109375" style="58" customWidth="1"/>
    <col min="15" max="16" width="4.7109375" style="58" customWidth="1"/>
    <col min="17" max="17" width="5.00390625" style="58" customWidth="1"/>
    <col min="18" max="18" width="4.8515625" style="59" customWidth="1"/>
    <col min="19" max="16384" width="11.421875" style="58" customWidth="1"/>
  </cols>
  <sheetData>
    <row r="1" spans="1:18" ht="15" customHeight="1">
      <c r="A1" s="250" t="s">
        <v>536</v>
      </c>
      <c r="B1" s="250"/>
      <c r="C1" s="250"/>
      <c r="D1" s="250"/>
      <c r="E1" s="250"/>
      <c r="F1" s="250"/>
      <c r="G1" s="250"/>
      <c r="H1" s="250"/>
      <c r="I1" s="250"/>
      <c r="J1" s="250"/>
      <c r="K1" s="250"/>
      <c r="L1" s="250"/>
      <c r="M1" s="250"/>
      <c r="N1" s="250"/>
      <c r="O1" s="250"/>
      <c r="P1" s="250"/>
      <c r="Q1" s="250"/>
      <c r="R1" s="250"/>
    </row>
    <row r="2" spans="1:19" ht="13.5" customHeight="1">
      <c r="A2" s="251" t="s">
        <v>146</v>
      </c>
      <c r="B2" s="251"/>
      <c r="C2" s="251"/>
      <c r="D2" s="251"/>
      <c r="E2" s="251"/>
      <c r="F2" s="252"/>
      <c r="G2" s="256" t="s">
        <v>58</v>
      </c>
      <c r="H2" s="257"/>
      <c r="I2" s="257"/>
      <c r="J2" s="257"/>
      <c r="K2" s="257"/>
      <c r="L2" s="257"/>
      <c r="M2" s="258" t="s">
        <v>142</v>
      </c>
      <c r="N2" s="259"/>
      <c r="O2" s="259"/>
      <c r="P2" s="259"/>
      <c r="Q2" s="259"/>
      <c r="R2" s="259"/>
      <c r="S2" s="59"/>
    </row>
    <row r="3" spans="1:19" ht="13.5" customHeight="1">
      <c r="A3" s="253"/>
      <c r="B3" s="253"/>
      <c r="C3" s="253"/>
      <c r="D3" s="253"/>
      <c r="E3" s="253"/>
      <c r="F3" s="252"/>
      <c r="G3" s="260" t="s">
        <v>62</v>
      </c>
      <c r="H3" s="260" t="s">
        <v>61</v>
      </c>
      <c r="I3" s="258" t="s">
        <v>143</v>
      </c>
      <c r="J3" s="259"/>
      <c r="K3" s="259"/>
      <c r="L3" s="259"/>
      <c r="M3" s="260" t="s">
        <v>62</v>
      </c>
      <c r="N3" s="260" t="s">
        <v>61</v>
      </c>
      <c r="O3" s="258" t="s">
        <v>143</v>
      </c>
      <c r="P3" s="259"/>
      <c r="Q3" s="259"/>
      <c r="R3" s="259"/>
      <c r="S3" s="59"/>
    </row>
    <row r="4" spans="1:19" ht="11.25" customHeight="1">
      <c r="A4" s="253"/>
      <c r="B4" s="253"/>
      <c r="C4" s="253"/>
      <c r="D4" s="253"/>
      <c r="E4" s="253"/>
      <c r="F4" s="252"/>
      <c r="G4" s="261"/>
      <c r="H4" s="261"/>
      <c r="I4" s="264" t="s">
        <v>172</v>
      </c>
      <c r="J4" s="265"/>
      <c r="K4" s="264" t="s">
        <v>170</v>
      </c>
      <c r="L4" s="266"/>
      <c r="M4" s="261"/>
      <c r="N4" s="261"/>
      <c r="O4" s="264" t="s">
        <v>172</v>
      </c>
      <c r="P4" s="265"/>
      <c r="Q4" s="264" t="s">
        <v>170</v>
      </c>
      <c r="R4" s="265"/>
      <c r="S4" s="59"/>
    </row>
    <row r="5" spans="1:19" ht="11.25" customHeight="1">
      <c r="A5" s="253"/>
      <c r="B5" s="253"/>
      <c r="C5" s="253"/>
      <c r="D5" s="253"/>
      <c r="E5" s="253"/>
      <c r="F5" s="252"/>
      <c r="G5" s="261"/>
      <c r="H5" s="261"/>
      <c r="I5" s="256"/>
      <c r="J5" s="257"/>
      <c r="K5" s="256"/>
      <c r="L5" s="267"/>
      <c r="M5" s="261"/>
      <c r="N5" s="261"/>
      <c r="O5" s="256"/>
      <c r="P5" s="257"/>
      <c r="Q5" s="256"/>
      <c r="R5" s="257"/>
      <c r="S5" s="59"/>
    </row>
    <row r="6" spans="1:19" ht="12.75" customHeight="1">
      <c r="A6" s="254"/>
      <c r="B6" s="254"/>
      <c r="C6" s="254"/>
      <c r="D6" s="254"/>
      <c r="E6" s="254"/>
      <c r="F6" s="255"/>
      <c r="G6" s="262"/>
      <c r="H6" s="262"/>
      <c r="I6" s="165" t="s">
        <v>62</v>
      </c>
      <c r="J6" s="165" t="s">
        <v>61</v>
      </c>
      <c r="K6" s="165" t="s">
        <v>62</v>
      </c>
      <c r="L6" s="165" t="s">
        <v>61</v>
      </c>
      <c r="M6" s="262"/>
      <c r="N6" s="262"/>
      <c r="O6" s="165" t="s">
        <v>62</v>
      </c>
      <c r="P6" s="165" t="s">
        <v>61</v>
      </c>
      <c r="Q6" s="165" t="s">
        <v>62</v>
      </c>
      <c r="R6" s="165" t="s">
        <v>61</v>
      </c>
      <c r="S6" s="59"/>
    </row>
    <row r="7" spans="1:19" ht="24.75" customHeight="1">
      <c r="A7" s="268" t="s">
        <v>59</v>
      </c>
      <c r="B7" s="268"/>
      <c r="C7" s="268"/>
      <c r="D7" s="268"/>
      <c r="E7" s="268"/>
      <c r="F7" s="268"/>
      <c r="G7" s="268"/>
      <c r="H7" s="268"/>
      <c r="I7" s="268"/>
      <c r="J7" s="268"/>
      <c r="K7" s="268"/>
      <c r="L7" s="268"/>
      <c r="M7" s="268"/>
      <c r="N7" s="268"/>
      <c r="O7" s="268"/>
      <c r="P7" s="268"/>
      <c r="Q7" s="268"/>
      <c r="R7" s="269"/>
      <c r="S7" s="59"/>
    </row>
    <row r="8" spans="1:18" ht="12.75" customHeight="1">
      <c r="A8" s="263" t="s">
        <v>93</v>
      </c>
      <c r="B8" s="263"/>
      <c r="C8" s="263"/>
      <c r="D8" s="263"/>
      <c r="E8" s="263"/>
      <c r="F8" s="57"/>
      <c r="G8" s="153">
        <v>17064</v>
      </c>
      <c r="H8" s="168">
        <v>9336</v>
      </c>
      <c r="I8" s="168">
        <v>201</v>
      </c>
      <c r="J8" s="168">
        <v>121</v>
      </c>
      <c r="K8" s="168">
        <v>1242</v>
      </c>
      <c r="L8" s="168">
        <v>657</v>
      </c>
      <c r="M8" s="168">
        <v>1765</v>
      </c>
      <c r="N8" s="168">
        <v>1173</v>
      </c>
      <c r="O8" s="168">
        <v>157</v>
      </c>
      <c r="P8" s="168">
        <v>113</v>
      </c>
      <c r="Q8" s="168">
        <v>219</v>
      </c>
      <c r="R8" s="168">
        <v>143</v>
      </c>
    </row>
    <row r="9" spans="1:18" ht="12.75" customHeight="1">
      <c r="A9" s="263" t="s">
        <v>94</v>
      </c>
      <c r="B9" s="263"/>
      <c r="C9" s="263"/>
      <c r="D9" s="263"/>
      <c r="E9" s="263"/>
      <c r="F9" s="57"/>
      <c r="G9" s="153">
        <v>11333</v>
      </c>
      <c r="H9" s="168">
        <v>6897</v>
      </c>
      <c r="I9" s="168">
        <v>211</v>
      </c>
      <c r="J9" s="168">
        <v>133</v>
      </c>
      <c r="K9" s="168">
        <v>1441</v>
      </c>
      <c r="L9" s="168">
        <v>786</v>
      </c>
      <c r="M9" s="168">
        <v>1022</v>
      </c>
      <c r="N9" s="168">
        <v>673</v>
      </c>
      <c r="O9" s="168">
        <v>177</v>
      </c>
      <c r="P9" s="168">
        <v>125</v>
      </c>
      <c r="Q9" s="168">
        <v>257</v>
      </c>
      <c r="R9" s="168">
        <v>178</v>
      </c>
    </row>
    <row r="10" spans="1:18" ht="12.75" customHeight="1">
      <c r="A10" s="263" t="s">
        <v>95</v>
      </c>
      <c r="B10" s="263"/>
      <c r="C10" s="263"/>
      <c r="D10" s="263"/>
      <c r="E10" s="263"/>
      <c r="F10" s="57"/>
      <c r="G10" s="153">
        <v>11312</v>
      </c>
      <c r="H10" s="168">
        <v>4944</v>
      </c>
      <c r="I10" s="168">
        <v>120</v>
      </c>
      <c r="J10" s="168">
        <v>57</v>
      </c>
      <c r="K10" s="168">
        <v>751</v>
      </c>
      <c r="L10" s="168">
        <v>329</v>
      </c>
      <c r="M10" s="168">
        <v>977</v>
      </c>
      <c r="N10" s="168">
        <v>583</v>
      </c>
      <c r="O10" s="168">
        <v>150</v>
      </c>
      <c r="P10" s="168">
        <v>90</v>
      </c>
      <c r="Q10" s="168">
        <v>179</v>
      </c>
      <c r="R10" s="168">
        <v>108</v>
      </c>
    </row>
    <row r="11" spans="1:18" ht="12.75" customHeight="1">
      <c r="A11" s="263" t="s">
        <v>96</v>
      </c>
      <c r="B11" s="263"/>
      <c r="C11" s="263"/>
      <c r="D11" s="263"/>
      <c r="E11" s="263"/>
      <c r="F11" s="57"/>
      <c r="G11" s="153">
        <v>4367</v>
      </c>
      <c r="H11" s="168">
        <v>2892</v>
      </c>
      <c r="I11" s="168">
        <v>2</v>
      </c>
      <c r="J11" s="168">
        <v>2</v>
      </c>
      <c r="K11" s="168">
        <v>143</v>
      </c>
      <c r="L11" s="168">
        <v>82</v>
      </c>
      <c r="M11" s="168">
        <v>459</v>
      </c>
      <c r="N11" s="168">
        <v>268</v>
      </c>
      <c r="O11" s="168">
        <v>97</v>
      </c>
      <c r="P11" s="168">
        <v>52</v>
      </c>
      <c r="Q11" s="168">
        <v>104</v>
      </c>
      <c r="R11" s="168">
        <v>55</v>
      </c>
    </row>
    <row r="12" spans="1:18" ht="12.75" customHeight="1">
      <c r="A12" s="263" t="s">
        <v>97</v>
      </c>
      <c r="B12" s="263"/>
      <c r="C12" s="263"/>
      <c r="D12" s="263"/>
      <c r="E12" s="263"/>
      <c r="F12" s="57"/>
      <c r="G12" s="153">
        <v>32389</v>
      </c>
      <c r="H12" s="168">
        <v>15618</v>
      </c>
      <c r="I12" s="168">
        <v>259</v>
      </c>
      <c r="J12" s="168">
        <v>149</v>
      </c>
      <c r="K12" s="168">
        <v>2004</v>
      </c>
      <c r="L12" s="168">
        <v>885</v>
      </c>
      <c r="M12" s="168">
        <v>3968</v>
      </c>
      <c r="N12" s="168">
        <v>2076</v>
      </c>
      <c r="O12" s="168">
        <v>290</v>
      </c>
      <c r="P12" s="168">
        <v>138</v>
      </c>
      <c r="Q12" s="168">
        <v>395</v>
      </c>
      <c r="R12" s="168">
        <v>183</v>
      </c>
    </row>
    <row r="13" spans="1:18" ht="12.75" customHeight="1">
      <c r="A13" s="263" t="s">
        <v>98</v>
      </c>
      <c r="B13" s="263"/>
      <c r="C13" s="263"/>
      <c r="D13" s="263"/>
      <c r="E13" s="263"/>
      <c r="F13" s="57"/>
      <c r="G13" s="153">
        <v>39465</v>
      </c>
      <c r="H13" s="168">
        <v>23646</v>
      </c>
      <c r="I13" s="168">
        <v>184</v>
      </c>
      <c r="J13" s="168">
        <v>122</v>
      </c>
      <c r="K13" s="168">
        <v>2093</v>
      </c>
      <c r="L13" s="168">
        <v>1188</v>
      </c>
      <c r="M13" s="168">
        <v>7406</v>
      </c>
      <c r="N13" s="168">
        <v>4640</v>
      </c>
      <c r="O13" s="168">
        <v>548</v>
      </c>
      <c r="P13" s="168">
        <v>305</v>
      </c>
      <c r="Q13" s="168">
        <v>731</v>
      </c>
      <c r="R13" s="168">
        <v>430</v>
      </c>
    </row>
    <row r="14" spans="1:18" ht="12.75" customHeight="1">
      <c r="A14" s="263" t="s">
        <v>5</v>
      </c>
      <c r="B14" s="263"/>
      <c r="C14" s="263"/>
      <c r="D14" s="263"/>
      <c r="E14" s="263"/>
      <c r="F14" s="57"/>
      <c r="G14" s="153">
        <v>27777</v>
      </c>
      <c r="H14" s="168">
        <v>9423</v>
      </c>
      <c r="I14" s="168">
        <v>121</v>
      </c>
      <c r="J14" s="168">
        <v>38</v>
      </c>
      <c r="K14" s="168">
        <v>1709</v>
      </c>
      <c r="L14" s="168">
        <v>482</v>
      </c>
      <c r="M14" s="168">
        <v>7844</v>
      </c>
      <c r="N14" s="168">
        <v>2739</v>
      </c>
      <c r="O14" s="168">
        <v>744</v>
      </c>
      <c r="P14" s="168">
        <v>300</v>
      </c>
      <c r="Q14" s="168">
        <v>1006</v>
      </c>
      <c r="R14" s="168">
        <v>367</v>
      </c>
    </row>
    <row r="15" spans="1:18" ht="12.75" customHeight="1">
      <c r="A15" s="263" t="s">
        <v>99</v>
      </c>
      <c r="B15" s="263"/>
      <c r="C15" s="263"/>
      <c r="D15" s="263"/>
      <c r="E15" s="263"/>
      <c r="F15" s="57"/>
      <c r="G15" s="153">
        <v>2790</v>
      </c>
      <c r="H15" s="168">
        <v>367</v>
      </c>
      <c r="I15" s="168">
        <v>0</v>
      </c>
      <c r="J15" s="168">
        <v>0</v>
      </c>
      <c r="K15" s="168">
        <v>148</v>
      </c>
      <c r="L15" s="168">
        <v>20</v>
      </c>
      <c r="M15" s="168">
        <v>31</v>
      </c>
      <c r="N15" s="168">
        <v>3</v>
      </c>
      <c r="O15" s="168">
        <v>1</v>
      </c>
      <c r="P15" s="168">
        <v>0</v>
      </c>
      <c r="Q15" s="168">
        <v>1</v>
      </c>
      <c r="R15" s="168">
        <v>0</v>
      </c>
    </row>
    <row r="16" spans="1:18" ht="12.75" customHeight="1">
      <c r="A16" s="263" t="s">
        <v>6</v>
      </c>
      <c r="B16" s="263"/>
      <c r="C16" s="263"/>
      <c r="D16" s="263"/>
      <c r="E16" s="263"/>
      <c r="F16" s="57"/>
      <c r="G16" s="153">
        <v>204</v>
      </c>
      <c r="H16" s="168">
        <v>78</v>
      </c>
      <c r="I16" s="168">
        <v>0</v>
      </c>
      <c r="J16" s="168">
        <v>0</v>
      </c>
      <c r="K16" s="168">
        <v>0</v>
      </c>
      <c r="L16" s="168">
        <v>0</v>
      </c>
      <c r="M16" s="168">
        <v>32</v>
      </c>
      <c r="N16" s="168">
        <v>22</v>
      </c>
      <c r="O16" s="168">
        <v>0</v>
      </c>
      <c r="P16" s="168">
        <v>0</v>
      </c>
      <c r="Q16" s="168">
        <v>0</v>
      </c>
      <c r="R16" s="168">
        <v>0</v>
      </c>
    </row>
    <row r="17" spans="1:18" ht="12.75" customHeight="1">
      <c r="A17" s="263" t="s">
        <v>100</v>
      </c>
      <c r="B17" s="263"/>
      <c r="C17" s="263"/>
      <c r="D17" s="263"/>
      <c r="E17" s="263"/>
      <c r="F17" s="57"/>
      <c r="G17" s="153">
        <v>10559</v>
      </c>
      <c r="H17" s="168">
        <v>6398</v>
      </c>
      <c r="I17" s="168">
        <v>164</v>
      </c>
      <c r="J17" s="168">
        <v>101</v>
      </c>
      <c r="K17" s="168">
        <v>695</v>
      </c>
      <c r="L17" s="168">
        <v>415</v>
      </c>
      <c r="M17" s="168">
        <v>1010</v>
      </c>
      <c r="N17" s="168">
        <v>622</v>
      </c>
      <c r="O17" s="168">
        <v>132</v>
      </c>
      <c r="P17" s="168">
        <v>68</v>
      </c>
      <c r="Q17" s="168">
        <v>129</v>
      </c>
      <c r="R17" s="168">
        <v>64</v>
      </c>
    </row>
    <row r="18" spans="1:18" ht="12.75" customHeight="1">
      <c r="A18" s="263" t="s">
        <v>101</v>
      </c>
      <c r="B18" s="263"/>
      <c r="C18" s="263"/>
      <c r="D18" s="263"/>
      <c r="E18" s="263"/>
      <c r="F18" s="57"/>
      <c r="G18" s="153">
        <v>18338</v>
      </c>
      <c r="H18" s="168">
        <v>10895</v>
      </c>
      <c r="I18" s="168">
        <v>191</v>
      </c>
      <c r="J18" s="168">
        <v>118</v>
      </c>
      <c r="K18" s="168">
        <v>1251</v>
      </c>
      <c r="L18" s="168">
        <v>659</v>
      </c>
      <c r="M18" s="168">
        <v>1569</v>
      </c>
      <c r="N18" s="168">
        <v>1045</v>
      </c>
      <c r="O18" s="168">
        <v>296</v>
      </c>
      <c r="P18" s="168">
        <v>212</v>
      </c>
      <c r="Q18" s="168">
        <v>138</v>
      </c>
      <c r="R18" s="168">
        <v>93</v>
      </c>
    </row>
    <row r="19" spans="1:18" ht="12.75" customHeight="1">
      <c r="A19" s="263" t="s">
        <v>102</v>
      </c>
      <c r="B19" s="263"/>
      <c r="C19" s="263"/>
      <c r="D19" s="263"/>
      <c r="E19" s="263"/>
      <c r="F19" s="57"/>
      <c r="G19" s="153">
        <v>24290</v>
      </c>
      <c r="H19" s="168">
        <v>13828</v>
      </c>
      <c r="I19" s="168">
        <v>374</v>
      </c>
      <c r="J19" s="168">
        <v>244</v>
      </c>
      <c r="K19" s="168">
        <v>1971</v>
      </c>
      <c r="L19" s="168">
        <v>1086</v>
      </c>
      <c r="M19" s="168">
        <v>2500</v>
      </c>
      <c r="N19" s="168">
        <v>1369</v>
      </c>
      <c r="O19" s="168">
        <v>539</v>
      </c>
      <c r="P19" s="168">
        <v>283</v>
      </c>
      <c r="Q19" s="168">
        <v>669</v>
      </c>
      <c r="R19" s="168">
        <v>368</v>
      </c>
    </row>
    <row r="20" spans="1:18" ht="12.75" customHeight="1">
      <c r="A20" s="270" t="s">
        <v>47</v>
      </c>
      <c r="B20" s="270"/>
      <c r="C20" s="270"/>
      <c r="D20" s="270"/>
      <c r="E20" s="270"/>
      <c r="F20" s="57"/>
      <c r="G20" s="152">
        <v>199888</v>
      </c>
      <c r="H20" s="167">
        <v>104322</v>
      </c>
      <c r="I20" s="65">
        <v>1827</v>
      </c>
      <c r="J20" s="65">
        <v>1085</v>
      </c>
      <c r="K20" s="65">
        <v>13448</v>
      </c>
      <c r="L20" s="65">
        <v>6589</v>
      </c>
      <c r="M20" s="65">
        <v>28583</v>
      </c>
      <c r="N20" s="65">
        <v>15213</v>
      </c>
      <c r="O20" s="65">
        <v>3131</v>
      </c>
      <c r="P20" s="65">
        <v>1686</v>
      </c>
      <c r="Q20" s="65">
        <v>3828</v>
      </c>
      <c r="R20" s="65">
        <v>1989</v>
      </c>
    </row>
    <row r="21" spans="1:18" ht="24.75" customHeight="1">
      <c r="A21" s="269" t="s">
        <v>66</v>
      </c>
      <c r="B21" s="269"/>
      <c r="C21" s="269"/>
      <c r="D21" s="269"/>
      <c r="E21" s="269"/>
      <c r="F21" s="269"/>
      <c r="G21" s="269"/>
      <c r="H21" s="269"/>
      <c r="I21" s="269"/>
      <c r="J21" s="269"/>
      <c r="K21" s="269"/>
      <c r="L21" s="269"/>
      <c r="M21" s="269"/>
      <c r="N21" s="269"/>
      <c r="O21" s="269"/>
      <c r="P21" s="269"/>
      <c r="Q21" s="269"/>
      <c r="R21" s="269"/>
    </row>
    <row r="22" spans="1:18" ht="12.75" customHeight="1">
      <c r="A22" s="263" t="s">
        <v>7</v>
      </c>
      <c r="B22" s="263"/>
      <c r="C22" s="263"/>
      <c r="D22" s="263"/>
      <c r="E22" s="263"/>
      <c r="F22" s="57" t="s">
        <v>1</v>
      </c>
      <c r="G22" s="153">
        <v>328</v>
      </c>
      <c r="H22" s="168">
        <v>136</v>
      </c>
      <c r="I22" s="168">
        <v>9</v>
      </c>
      <c r="J22" s="168">
        <v>4</v>
      </c>
      <c r="K22" s="168">
        <v>87</v>
      </c>
      <c r="L22" s="168">
        <v>39</v>
      </c>
      <c r="M22" s="168">
        <v>39</v>
      </c>
      <c r="N22" s="168">
        <v>9</v>
      </c>
      <c r="O22" s="168">
        <v>2</v>
      </c>
      <c r="P22" s="168">
        <v>1</v>
      </c>
      <c r="Q22" s="168">
        <v>5</v>
      </c>
      <c r="R22" s="168">
        <v>3</v>
      </c>
    </row>
    <row r="23" spans="1:18" ht="12.75" customHeight="1">
      <c r="A23" s="263" t="s">
        <v>8</v>
      </c>
      <c r="B23" s="263"/>
      <c r="C23" s="263"/>
      <c r="D23" s="263"/>
      <c r="E23" s="263"/>
      <c r="F23" s="57" t="s">
        <v>1</v>
      </c>
      <c r="G23" s="153">
        <v>129</v>
      </c>
      <c r="H23" s="168">
        <v>62</v>
      </c>
      <c r="I23" s="168">
        <v>0</v>
      </c>
      <c r="J23" s="168">
        <v>0</v>
      </c>
      <c r="K23" s="168">
        <v>4</v>
      </c>
      <c r="L23" s="168">
        <v>1</v>
      </c>
      <c r="M23" s="168">
        <v>9</v>
      </c>
      <c r="N23" s="168">
        <v>3</v>
      </c>
      <c r="O23" s="168">
        <v>2</v>
      </c>
      <c r="P23" s="168">
        <v>1</v>
      </c>
      <c r="Q23" s="168">
        <v>1</v>
      </c>
      <c r="R23" s="168">
        <v>0</v>
      </c>
    </row>
    <row r="24" spans="1:18" ht="12.75" customHeight="1">
      <c r="A24" s="270" t="s">
        <v>47</v>
      </c>
      <c r="B24" s="270"/>
      <c r="C24" s="270"/>
      <c r="D24" s="270"/>
      <c r="E24" s="270"/>
      <c r="F24" s="62" t="s">
        <v>1</v>
      </c>
      <c r="G24" s="152">
        <v>457</v>
      </c>
      <c r="H24" s="167">
        <v>198</v>
      </c>
      <c r="I24" s="167">
        <v>9</v>
      </c>
      <c r="J24" s="167">
        <v>4</v>
      </c>
      <c r="K24" s="167">
        <v>91</v>
      </c>
      <c r="L24" s="167">
        <v>40</v>
      </c>
      <c r="M24" s="167">
        <v>48</v>
      </c>
      <c r="N24" s="167">
        <v>12</v>
      </c>
      <c r="O24" s="167">
        <v>4</v>
      </c>
      <c r="P24" s="167">
        <v>2</v>
      </c>
      <c r="Q24" s="167">
        <v>6</v>
      </c>
      <c r="R24" s="167">
        <v>3</v>
      </c>
    </row>
    <row r="25" spans="1:18" ht="24.75" customHeight="1">
      <c r="A25" s="271" t="s">
        <v>63</v>
      </c>
      <c r="B25" s="271"/>
      <c r="C25" s="271"/>
      <c r="D25" s="271"/>
      <c r="E25" s="271"/>
      <c r="F25" s="271"/>
      <c r="G25" s="271"/>
      <c r="H25" s="271"/>
      <c r="I25" s="271"/>
      <c r="J25" s="271"/>
      <c r="K25" s="271"/>
      <c r="L25" s="271"/>
      <c r="M25" s="271"/>
      <c r="N25" s="271"/>
      <c r="O25" s="271"/>
      <c r="P25" s="271"/>
      <c r="Q25" s="271"/>
      <c r="R25" s="271"/>
    </row>
    <row r="26" spans="1:18" ht="12.75" customHeight="1">
      <c r="A26" s="263" t="s">
        <v>105</v>
      </c>
      <c r="B26" s="263"/>
      <c r="C26" s="263"/>
      <c r="D26" s="263"/>
      <c r="E26" s="263"/>
      <c r="F26" s="57"/>
      <c r="G26" s="153">
        <v>507</v>
      </c>
      <c r="H26" s="168">
        <v>312</v>
      </c>
      <c r="I26" s="168">
        <v>0</v>
      </c>
      <c r="J26" s="168">
        <v>0</v>
      </c>
      <c r="K26" s="168">
        <v>1</v>
      </c>
      <c r="L26" s="168">
        <v>1</v>
      </c>
      <c r="M26" s="168">
        <v>166</v>
      </c>
      <c r="N26" s="168">
        <v>115</v>
      </c>
      <c r="O26" s="168">
        <v>1</v>
      </c>
      <c r="P26" s="168">
        <v>0</v>
      </c>
      <c r="Q26" s="168">
        <v>1</v>
      </c>
      <c r="R26" s="168">
        <v>0</v>
      </c>
    </row>
    <row r="27" spans="1:18" ht="12.75" customHeight="1">
      <c r="A27" s="263" t="s">
        <v>106</v>
      </c>
      <c r="B27" s="263"/>
      <c r="C27" s="263"/>
      <c r="D27" s="263"/>
      <c r="E27" s="263"/>
      <c r="F27" s="57"/>
      <c r="G27" s="153">
        <v>264</v>
      </c>
      <c r="H27" s="168">
        <v>145</v>
      </c>
      <c r="I27" s="168">
        <v>0</v>
      </c>
      <c r="J27" s="168">
        <v>0</v>
      </c>
      <c r="K27" s="168">
        <v>0</v>
      </c>
      <c r="L27" s="168">
        <v>0</v>
      </c>
      <c r="M27" s="168">
        <v>63</v>
      </c>
      <c r="N27" s="168">
        <v>43</v>
      </c>
      <c r="O27" s="168">
        <v>0</v>
      </c>
      <c r="P27" s="168">
        <v>0</v>
      </c>
      <c r="Q27" s="168">
        <v>0</v>
      </c>
      <c r="R27" s="168">
        <v>0</v>
      </c>
    </row>
    <row r="28" spans="1:18" ht="12.75" customHeight="1">
      <c r="A28" s="263" t="s">
        <v>9</v>
      </c>
      <c r="B28" s="263"/>
      <c r="C28" s="263"/>
      <c r="D28" s="263"/>
      <c r="E28" s="263"/>
      <c r="F28" s="57"/>
      <c r="G28" s="153">
        <v>685</v>
      </c>
      <c r="H28" s="168">
        <v>367</v>
      </c>
      <c r="I28" s="168">
        <v>13</v>
      </c>
      <c r="J28" s="168">
        <v>6</v>
      </c>
      <c r="K28" s="168">
        <v>25</v>
      </c>
      <c r="L28" s="168">
        <v>14</v>
      </c>
      <c r="M28" s="168">
        <v>359</v>
      </c>
      <c r="N28" s="168">
        <v>189</v>
      </c>
      <c r="O28" s="168">
        <v>10</v>
      </c>
      <c r="P28" s="168">
        <v>1</v>
      </c>
      <c r="Q28" s="168">
        <v>18</v>
      </c>
      <c r="R28" s="168">
        <v>8</v>
      </c>
    </row>
    <row r="29" spans="1:18" ht="12.75" customHeight="1">
      <c r="A29" s="263" t="s">
        <v>10</v>
      </c>
      <c r="B29" s="263"/>
      <c r="C29" s="263"/>
      <c r="D29" s="263"/>
      <c r="E29" s="263"/>
      <c r="F29" s="57"/>
      <c r="G29" s="153">
        <v>234</v>
      </c>
      <c r="H29" s="168">
        <v>132</v>
      </c>
      <c r="I29" s="168">
        <v>0</v>
      </c>
      <c r="J29" s="168">
        <v>0</v>
      </c>
      <c r="K29" s="168">
        <v>3</v>
      </c>
      <c r="L29" s="168">
        <v>1</v>
      </c>
      <c r="M29" s="168">
        <v>129</v>
      </c>
      <c r="N29" s="168">
        <v>85</v>
      </c>
      <c r="O29" s="168">
        <v>0</v>
      </c>
      <c r="P29" s="168">
        <v>0</v>
      </c>
      <c r="Q29" s="168">
        <v>4</v>
      </c>
      <c r="R29" s="168">
        <v>2</v>
      </c>
    </row>
    <row r="30" spans="1:18" ht="12.75" customHeight="1">
      <c r="A30" s="263" t="s">
        <v>17</v>
      </c>
      <c r="B30" s="263"/>
      <c r="C30" s="263"/>
      <c r="D30" s="263"/>
      <c r="E30" s="263"/>
      <c r="F30" s="57"/>
      <c r="G30" s="153">
        <v>398</v>
      </c>
      <c r="H30" s="168">
        <v>176</v>
      </c>
      <c r="I30" s="168">
        <v>0</v>
      </c>
      <c r="J30" s="168">
        <v>0</v>
      </c>
      <c r="K30" s="168">
        <v>1</v>
      </c>
      <c r="L30" s="168">
        <v>0</v>
      </c>
      <c r="M30" s="168">
        <v>114</v>
      </c>
      <c r="N30" s="168">
        <v>64</v>
      </c>
      <c r="O30" s="168">
        <v>1</v>
      </c>
      <c r="P30" s="168">
        <v>0</v>
      </c>
      <c r="Q30" s="168">
        <v>0</v>
      </c>
      <c r="R30" s="168">
        <v>0</v>
      </c>
    </row>
    <row r="31" spans="1:18" ht="12.75" customHeight="1">
      <c r="A31" s="263" t="s">
        <v>107</v>
      </c>
      <c r="B31" s="263"/>
      <c r="C31" s="263"/>
      <c r="D31" s="263"/>
      <c r="E31" s="263"/>
      <c r="F31" s="57"/>
      <c r="G31" s="153">
        <v>20</v>
      </c>
      <c r="H31" s="168">
        <v>8</v>
      </c>
      <c r="I31" s="168">
        <v>1</v>
      </c>
      <c r="J31" s="168">
        <v>0</v>
      </c>
      <c r="K31" s="168">
        <v>3</v>
      </c>
      <c r="L31" s="168">
        <v>1</v>
      </c>
      <c r="M31" s="168">
        <v>8</v>
      </c>
      <c r="N31" s="168">
        <v>6</v>
      </c>
      <c r="O31" s="168">
        <v>0</v>
      </c>
      <c r="P31" s="168">
        <v>0</v>
      </c>
      <c r="Q31" s="168">
        <v>3</v>
      </c>
      <c r="R31" s="168">
        <v>2</v>
      </c>
    </row>
    <row r="32" spans="1:18" ht="12.75" customHeight="1">
      <c r="A32" s="57" t="s">
        <v>108</v>
      </c>
      <c r="B32" s="57"/>
      <c r="C32" s="57"/>
      <c r="D32" s="57"/>
      <c r="E32" s="57"/>
      <c r="F32" s="57"/>
      <c r="G32" s="153"/>
      <c r="H32" s="168"/>
      <c r="I32" s="168"/>
      <c r="J32" s="168"/>
      <c r="K32" s="168"/>
      <c r="L32" s="168"/>
      <c r="M32" s="168"/>
      <c r="N32" s="168"/>
      <c r="O32" s="168"/>
      <c r="P32" s="168"/>
      <c r="Q32" s="168"/>
      <c r="R32" s="168"/>
    </row>
    <row r="33" spans="1:18" ht="12.75" customHeight="1">
      <c r="A33" s="57"/>
      <c r="B33" s="272" t="s">
        <v>77</v>
      </c>
      <c r="C33" s="272"/>
      <c r="D33" s="272"/>
      <c r="E33" s="272"/>
      <c r="F33" s="57"/>
      <c r="G33" s="153">
        <v>69</v>
      </c>
      <c r="H33" s="168">
        <v>31</v>
      </c>
      <c r="I33" s="168">
        <v>0</v>
      </c>
      <c r="J33" s="168">
        <v>0</v>
      </c>
      <c r="K33" s="168">
        <v>0</v>
      </c>
      <c r="L33" s="168">
        <v>0</v>
      </c>
      <c r="M33" s="168">
        <v>20</v>
      </c>
      <c r="N33" s="168">
        <v>9</v>
      </c>
      <c r="O33" s="168">
        <v>0</v>
      </c>
      <c r="P33" s="168">
        <v>0</v>
      </c>
      <c r="Q33" s="168">
        <v>0</v>
      </c>
      <c r="R33" s="168">
        <v>0</v>
      </c>
    </row>
    <row r="34" spans="1:22" ht="12.75" customHeight="1">
      <c r="A34" s="263" t="s">
        <v>11</v>
      </c>
      <c r="B34" s="263"/>
      <c r="C34" s="263"/>
      <c r="D34" s="263"/>
      <c r="E34" s="263"/>
      <c r="F34" s="57"/>
      <c r="G34" s="153">
        <v>308</v>
      </c>
      <c r="H34" s="168">
        <v>139</v>
      </c>
      <c r="I34" s="168">
        <v>0</v>
      </c>
      <c r="J34" s="168">
        <v>0</v>
      </c>
      <c r="K34" s="168">
        <v>48</v>
      </c>
      <c r="L34" s="168">
        <v>25</v>
      </c>
      <c r="M34" s="168">
        <v>58</v>
      </c>
      <c r="N34" s="168">
        <v>36</v>
      </c>
      <c r="O34" s="168">
        <v>0</v>
      </c>
      <c r="P34" s="168">
        <v>0</v>
      </c>
      <c r="Q34" s="168">
        <v>10</v>
      </c>
      <c r="R34" s="168">
        <v>7</v>
      </c>
      <c r="V34" s="168"/>
    </row>
    <row r="35" spans="1:18" ht="12.75" customHeight="1">
      <c r="A35" s="57"/>
      <c r="B35" s="57"/>
      <c r="C35" s="57"/>
      <c r="D35" s="57"/>
      <c r="E35" s="164" t="s">
        <v>47</v>
      </c>
      <c r="F35" s="62" t="s">
        <v>1</v>
      </c>
      <c r="G35" s="152">
        <v>2485</v>
      </c>
      <c r="H35" s="167">
        <v>1310</v>
      </c>
      <c r="I35" s="167">
        <v>14</v>
      </c>
      <c r="J35" s="167">
        <v>6</v>
      </c>
      <c r="K35" s="167">
        <v>81</v>
      </c>
      <c r="L35" s="167">
        <v>42</v>
      </c>
      <c r="M35" s="167">
        <v>917</v>
      </c>
      <c r="N35" s="167">
        <v>547</v>
      </c>
      <c r="O35" s="167">
        <v>12</v>
      </c>
      <c r="P35" s="167">
        <v>1</v>
      </c>
      <c r="Q35" s="167">
        <v>36</v>
      </c>
      <c r="R35" s="167">
        <v>19</v>
      </c>
    </row>
    <row r="36" spans="1:18" ht="24.75" customHeight="1">
      <c r="A36" s="269" t="s">
        <v>48</v>
      </c>
      <c r="B36" s="269"/>
      <c r="C36" s="269"/>
      <c r="D36" s="269"/>
      <c r="E36" s="269"/>
      <c r="F36" s="269"/>
      <c r="G36" s="269"/>
      <c r="H36" s="269"/>
      <c r="I36" s="269"/>
      <c r="J36" s="269"/>
      <c r="K36" s="269"/>
      <c r="L36" s="269"/>
      <c r="M36" s="269"/>
      <c r="N36" s="269"/>
      <c r="O36" s="269"/>
      <c r="P36" s="269"/>
      <c r="Q36" s="269"/>
      <c r="R36" s="269"/>
    </row>
    <row r="37" spans="1:18" ht="12.75" customHeight="1">
      <c r="A37" s="219" t="s">
        <v>124</v>
      </c>
      <c r="B37" s="219"/>
      <c r="C37" s="219"/>
      <c r="D37" s="219"/>
      <c r="E37" s="219"/>
      <c r="F37" s="75"/>
      <c r="G37" s="153">
        <v>2943</v>
      </c>
      <c r="H37" s="168">
        <v>909</v>
      </c>
      <c r="I37" s="168">
        <v>11</v>
      </c>
      <c r="J37" s="168">
        <v>5</v>
      </c>
      <c r="K37" s="168">
        <v>128</v>
      </c>
      <c r="L37" s="168">
        <v>41</v>
      </c>
      <c r="M37" s="168">
        <v>114</v>
      </c>
      <c r="N37" s="168">
        <v>42</v>
      </c>
      <c r="O37" s="168">
        <v>11</v>
      </c>
      <c r="P37" s="168">
        <v>3</v>
      </c>
      <c r="Q37" s="168">
        <v>11</v>
      </c>
      <c r="R37" s="168">
        <v>3</v>
      </c>
    </row>
    <row r="38" spans="1:18" ht="12.75" customHeight="1">
      <c r="A38" s="219" t="s">
        <v>125</v>
      </c>
      <c r="B38" s="219"/>
      <c r="C38" s="219"/>
      <c r="D38" s="219"/>
      <c r="E38" s="219"/>
      <c r="F38" s="75"/>
      <c r="G38" s="153">
        <v>2378</v>
      </c>
      <c r="H38" s="168">
        <v>1005</v>
      </c>
      <c r="I38" s="168">
        <v>21</v>
      </c>
      <c r="J38" s="168">
        <v>9</v>
      </c>
      <c r="K38" s="168">
        <v>55</v>
      </c>
      <c r="L38" s="168">
        <v>14</v>
      </c>
      <c r="M38" s="168">
        <v>220</v>
      </c>
      <c r="N38" s="168">
        <v>121</v>
      </c>
      <c r="O38" s="168">
        <v>9</v>
      </c>
      <c r="P38" s="168">
        <v>3</v>
      </c>
      <c r="Q38" s="168">
        <v>11</v>
      </c>
      <c r="R38" s="168">
        <v>5</v>
      </c>
    </row>
    <row r="39" spans="1:18" ht="12.75" customHeight="1">
      <c r="A39" s="219" t="s">
        <v>20</v>
      </c>
      <c r="B39" s="219"/>
      <c r="C39" s="219"/>
      <c r="D39" s="219"/>
      <c r="E39" s="219"/>
      <c r="F39" s="75"/>
      <c r="G39" s="153">
        <v>2778</v>
      </c>
      <c r="H39" s="168">
        <v>1085</v>
      </c>
      <c r="I39" s="168">
        <v>1</v>
      </c>
      <c r="J39" s="168">
        <v>0</v>
      </c>
      <c r="K39" s="168">
        <v>137</v>
      </c>
      <c r="L39" s="168">
        <v>47</v>
      </c>
      <c r="M39" s="168">
        <v>236</v>
      </c>
      <c r="N39" s="168">
        <v>109</v>
      </c>
      <c r="O39" s="168">
        <v>19</v>
      </c>
      <c r="P39" s="168">
        <v>12</v>
      </c>
      <c r="Q39" s="168">
        <v>8</v>
      </c>
      <c r="R39" s="168">
        <v>4</v>
      </c>
    </row>
    <row r="40" spans="1:18" ht="12.75" customHeight="1">
      <c r="A40" s="219" t="s">
        <v>21</v>
      </c>
      <c r="B40" s="219"/>
      <c r="C40" s="219"/>
      <c r="D40" s="219"/>
      <c r="E40" s="219"/>
      <c r="F40" s="75"/>
      <c r="G40" s="153">
        <v>4834</v>
      </c>
      <c r="H40" s="168">
        <v>1625</v>
      </c>
      <c r="I40" s="168">
        <v>24</v>
      </c>
      <c r="J40" s="168">
        <v>4</v>
      </c>
      <c r="K40" s="168">
        <v>265</v>
      </c>
      <c r="L40" s="168">
        <v>93</v>
      </c>
      <c r="M40" s="168">
        <v>634</v>
      </c>
      <c r="N40" s="168">
        <v>262</v>
      </c>
      <c r="O40" s="168">
        <v>99</v>
      </c>
      <c r="P40" s="168">
        <v>42</v>
      </c>
      <c r="Q40" s="168">
        <v>35</v>
      </c>
      <c r="R40" s="168">
        <v>9</v>
      </c>
    </row>
    <row r="41" spans="1:18" ht="12.75" customHeight="1">
      <c r="A41" s="219" t="s">
        <v>22</v>
      </c>
      <c r="B41" s="219"/>
      <c r="C41" s="219"/>
      <c r="D41" s="219"/>
      <c r="E41" s="219"/>
      <c r="F41" s="75"/>
      <c r="G41" s="153">
        <v>4233</v>
      </c>
      <c r="H41" s="168">
        <v>2104</v>
      </c>
      <c r="I41" s="168">
        <v>7</v>
      </c>
      <c r="J41" s="168">
        <v>3</v>
      </c>
      <c r="K41" s="168">
        <v>185</v>
      </c>
      <c r="L41" s="168">
        <v>78</v>
      </c>
      <c r="M41" s="168">
        <v>395</v>
      </c>
      <c r="N41" s="168">
        <v>162</v>
      </c>
      <c r="O41" s="168">
        <v>18</v>
      </c>
      <c r="P41" s="168">
        <v>11</v>
      </c>
      <c r="Q41" s="168">
        <v>20</v>
      </c>
      <c r="R41" s="168">
        <v>11</v>
      </c>
    </row>
    <row r="42" spans="1:18" ht="12.75" customHeight="1">
      <c r="A42" s="219" t="s">
        <v>126</v>
      </c>
      <c r="B42" s="219"/>
      <c r="C42" s="219"/>
      <c r="D42" s="219"/>
      <c r="E42" s="219"/>
      <c r="F42" s="75"/>
      <c r="G42" s="153">
        <v>4537</v>
      </c>
      <c r="H42" s="168">
        <v>1639</v>
      </c>
      <c r="I42" s="168">
        <v>107</v>
      </c>
      <c r="J42" s="168">
        <v>87</v>
      </c>
      <c r="K42" s="168">
        <v>284</v>
      </c>
      <c r="L42" s="168">
        <v>150</v>
      </c>
      <c r="M42" s="168">
        <v>559</v>
      </c>
      <c r="N42" s="168">
        <v>230</v>
      </c>
      <c r="O42" s="168">
        <v>165</v>
      </c>
      <c r="P42" s="168">
        <v>71</v>
      </c>
      <c r="Q42" s="168">
        <v>174</v>
      </c>
      <c r="R42" s="168">
        <v>73</v>
      </c>
    </row>
    <row r="43" spans="1:18" ht="12.75" customHeight="1">
      <c r="A43" s="219" t="s">
        <v>23</v>
      </c>
      <c r="B43" s="219"/>
      <c r="C43" s="219"/>
      <c r="D43" s="219"/>
      <c r="E43" s="219"/>
      <c r="F43" s="75"/>
      <c r="G43" s="153">
        <v>2703</v>
      </c>
      <c r="H43" s="168">
        <v>1239</v>
      </c>
      <c r="I43" s="168">
        <v>28</v>
      </c>
      <c r="J43" s="168">
        <v>16</v>
      </c>
      <c r="K43" s="168">
        <v>140</v>
      </c>
      <c r="L43" s="168">
        <v>61</v>
      </c>
      <c r="M43" s="168">
        <v>363</v>
      </c>
      <c r="N43" s="168">
        <v>148</v>
      </c>
      <c r="O43" s="168">
        <v>61</v>
      </c>
      <c r="P43" s="168">
        <v>14</v>
      </c>
      <c r="Q43" s="168">
        <v>70</v>
      </c>
      <c r="R43" s="168">
        <v>19</v>
      </c>
    </row>
    <row r="44" spans="1:18" ht="12.75" customHeight="1">
      <c r="A44" s="219" t="s">
        <v>78</v>
      </c>
      <c r="B44" s="219"/>
      <c r="C44" s="219"/>
      <c r="D44" s="219"/>
      <c r="E44" s="219"/>
      <c r="F44" s="75"/>
      <c r="G44" s="153">
        <v>4002</v>
      </c>
      <c r="H44" s="168">
        <v>1249</v>
      </c>
      <c r="I44" s="168">
        <v>50</v>
      </c>
      <c r="J44" s="168">
        <v>22</v>
      </c>
      <c r="K44" s="168">
        <v>259</v>
      </c>
      <c r="L44" s="168">
        <v>80</v>
      </c>
      <c r="M44" s="168">
        <v>704</v>
      </c>
      <c r="N44" s="168">
        <v>227</v>
      </c>
      <c r="O44" s="168">
        <v>108</v>
      </c>
      <c r="P44" s="168">
        <v>36</v>
      </c>
      <c r="Q44" s="168">
        <v>129</v>
      </c>
      <c r="R44" s="168">
        <v>39</v>
      </c>
    </row>
    <row r="45" spans="1:18" ht="12.75" customHeight="1">
      <c r="A45" s="219" t="s">
        <v>24</v>
      </c>
      <c r="B45" s="219"/>
      <c r="C45" s="219"/>
      <c r="D45" s="219"/>
      <c r="E45" s="219"/>
      <c r="F45" s="75"/>
      <c r="G45" s="153">
        <v>4895</v>
      </c>
      <c r="H45" s="168">
        <v>1832</v>
      </c>
      <c r="I45" s="168">
        <v>19</v>
      </c>
      <c r="J45" s="168">
        <v>11</v>
      </c>
      <c r="K45" s="168">
        <v>169</v>
      </c>
      <c r="L45" s="168">
        <v>36</v>
      </c>
      <c r="M45" s="168">
        <v>400</v>
      </c>
      <c r="N45" s="168">
        <v>153</v>
      </c>
      <c r="O45" s="168">
        <v>36</v>
      </c>
      <c r="P45" s="168">
        <v>13</v>
      </c>
      <c r="Q45" s="168">
        <v>26</v>
      </c>
      <c r="R45" s="168">
        <v>7</v>
      </c>
    </row>
    <row r="46" spans="1:18" ht="12.75" customHeight="1">
      <c r="A46" s="219" t="s">
        <v>25</v>
      </c>
      <c r="B46" s="219"/>
      <c r="C46" s="219"/>
      <c r="D46" s="219"/>
      <c r="E46" s="219"/>
      <c r="F46" s="75"/>
      <c r="G46" s="153">
        <v>4399</v>
      </c>
      <c r="H46" s="168">
        <v>1590</v>
      </c>
      <c r="I46" s="168">
        <v>17</v>
      </c>
      <c r="J46" s="168">
        <v>3</v>
      </c>
      <c r="K46" s="168">
        <v>225</v>
      </c>
      <c r="L46" s="168">
        <v>78</v>
      </c>
      <c r="M46" s="168">
        <v>392</v>
      </c>
      <c r="N46" s="168">
        <v>156</v>
      </c>
      <c r="O46" s="168">
        <v>17</v>
      </c>
      <c r="P46" s="168">
        <v>5</v>
      </c>
      <c r="Q46" s="168">
        <v>14</v>
      </c>
      <c r="R46" s="168">
        <v>2</v>
      </c>
    </row>
    <row r="47" spans="1:18" ht="12.75" customHeight="1">
      <c r="A47" s="219" t="s">
        <v>26</v>
      </c>
      <c r="B47" s="219"/>
      <c r="C47" s="219"/>
      <c r="D47" s="219"/>
      <c r="E47" s="219"/>
      <c r="F47" s="75"/>
      <c r="G47" s="153">
        <v>14537</v>
      </c>
      <c r="H47" s="168">
        <v>5513</v>
      </c>
      <c r="I47" s="168">
        <v>461</v>
      </c>
      <c r="J47" s="168">
        <v>215</v>
      </c>
      <c r="K47" s="168">
        <v>1335</v>
      </c>
      <c r="L47" s="168">
        <v>444</v>
      </c>
      <c r="M47" s="168">
        <v>2053</v>
      </c>
      <c r="N47" s="168">
        <v>867</v>
      </c>
      <c r="O47" s="168">
        <v>200</v>
      </c>
      <c r="P47" s="168">
        <v>96</v>
      </c>
      <c r="Q47" s="168">
        <v>217</v>
      </c>
      <c r="R47" s="168">
        <v>91</v>
      </c>
    </row>
    <row r="48" spans="1:18" ht="12.75" customHeight="1">
      <c r="A48" s="219" t="s">
        <v>27</v>
      </c>
      <c r="B48" s="219"/>
      <c r="C48" s="219"/>
      <c r="D48" s="219"/>
      <c r="E48" s="219"/>
      <c r="F48" s="75"/>
      <c r="G48" s="153">
        <v>3404</v>
      </c>
      <c r="H48" s="168">
        <v>1771</v>
      </c>
      <c r="I48" s="168">
        <v>249</v>
      </c>
      <c r="J48" s="168">
        <v>135</v>
      </c>
      <c r="K48" s="168">
        <v>436</v>
      </c>
      <c r="L48" s="168">
        <v>204</v>
      </c>
      <c r="M48" s="168">
        <v>334</v>
      </c>
      <c r="N48" s="168">
        <v>195</v>
      </c>
      <c r="O48" s="168">
        <v>81</v>
      </c>
      <c r="P48" s="168">
        <v>59</v>
      </c>
      <c r="Q48" s="168">
        <v>100</v>
      </c>
      <c r="R48" s="168">
        <v>70</v>
      </c>
    </row>
    <row r="49" spans="1:18" ht="12.75" customHeight="1">
      <c r="A49" s="219" t="s">
        <v>79</v>
      </c>
      <c r="B49" s="219"/>
      <c r="C49" s="219"/>
      <c r="D49" s="219"/>
      <c r="E49" s="219"/>
      <c r="F49" s="75"/>
      <c r="G49" s="153">
        <v>10512</v>
      </c>
      <c r="H49" s="168">
        <v>4141</v>
      </c>
      <c r="I49" s="168">
        <v>90</v>
      </c>
      <c r="J49" s="168">
        <v>38</v>
      </c>
      <c r="K49" s="168">
        <v>567</v>
      </c>
      <c r="L49" s="168">
        <v>195</v>
      </c>
      <c r="M49" s="168">
        <v>1125</v>
      </c>
      <c r="N49" s="168">
        <v>540</v>
      </c>
      <c r="O49" s="168">
        <v>108</v>
      </c>
      <c r="P49" s="168">
        <v>47</v>
      </c>
      <c r="Q49" s="168">
        <v>88</v>
      </c>
      <c r="R49" s="168">
        <v>34</v>
      </c>
    </row>
    <row r="50" spans="1:18" ht="12.75" customHeight="1">
      <c r="A50" s="219" t="s">
        <v>80</v>
      </c>
      <c r="B50" s="219"/>
      <c r="C50" s="219"/>
      <c r="D50" s="219"/>
      <c r="E50" s="219"/>
      <c r="F50" s="75"/>
      <c r="G50" s="153">
        <v>9246</v>
      </c>
      <c r="H50" s="168">
        <v>3393</v>
      </c>
      <c r="I50" s="168">
        <v>233</v>
      </c>
      <c r="J50" s="168">
        <v>112</v>
      </c>
      <c r="K50" s="168">
        <v>881</v>
      </c>
      <c r="L50" s="168">
        <v>330</v>
      </c>
      <c r="M50" s="168">
        <v>822</v>
      </c>
      <c r="N50" s="168">
        <v>361</v>
      </c>
      <c r="O50" s="168">
        <v>184</v>
      </c>
      <c r="P50" s="168">
        <v>84</v>
      </c>
      <c r="Q50" s="168">
        <v>219</v>
      </c>
      <c r="R50" s="168">
        <v>101</v>
      </c>
    </row>
    <row r="51" spans="1:18" ht="12.75" customHeight="1">
      <c r="A51" s="219" t="s">
        <v>28</v>
      </c>
      <c r="B51" s="219"/>
      <c r="C51" s="219"/>
      <c r="D51" s="219"/>
      <c r="E51" s="219"/>
      <c r="F51" s="75"/>
      <c r="G51" s="153">
        <v>4726</v>
      </c>
      <c r="H51" s="168">
        <v>1583</v>
      </c>
      <c r="I51" s="168">
        <v>2</v>
      </c>
      <c r="J51" s="168">
        <v>0</v>
      </c>
      <c r="K51" s="168">
        <v>109</v>
      </c>
      <c r="L51" s="168">
        <v>21</v>
      </c>
      <c r="M51" s="168">
        <v>496</v>
      </c>
      <c r="N51" s="168">
        <v>221</v>
      </c>
      <c r="O51" s="168">
        <v>27</v>
      </c>
      <c r="P51" s="168">
        <v>7</v>
      </c>
      <c r="Q51" s="168">
        <v>30</v>
      </c>
      <c r="R51" s="168">
        <v>3</v>
      </c>
    </row>
    <row r="52" spans="1:18" ht="12.75" customHeight="1">
      <c r="A52" s="219" t="s">
        <v>109</v>
      </c>
      <c r="B52" s="219"/>
      <c r="C52" s="219"/>
      <c r="D52" s="219"/>
      <c r="E52" s="219"/>
      <c r="F52" s="75"/>
      <c r="G52" s="153">
        <v>5380</v>
      </c>
      <c r="H52" s="168">
        <v>2261</v>
      </c>
      <c r="I52" s="168">
        <v>2</v>
      </c>
      <c r="J52" s="168">
        <v>0</v>
      </c>
      <c r="K52" s="168">
        <v>75</v>
      </c>
      <c r="L52" s="168">
        <v>25</v>
      </c>
      <c r="M52" s="168">
        <v>366</v>
      </c>
      <c r="N52" s="168">
        <v>164</v>
      </c>
      <c r="O52" s="168">
        <v>92</v>
      </c>
      <c r="P52" s="168">
        <v>37</v>
      </c>
      <c r="Q52" s="168">
        <v>78</v>
      </c>
      <c r="R52" s="168">
        <v>29</v>
      </c>
    </row>
    <row r="53" spans="1:18" ht="12.75" customHeight="1">
      <c r="A53" s="199" t="s">
        <v>29</v>
      </c>
      <c r="B53" s="199"/>
      <c r="C53" s="199"/>
      <c r="D53" s="199"/>
      <c r="E53" s="199"/>
      <c r="F53" s="73"/>
      <c r="G53" s="153">
        <v>7510</v>
      </c>
      <c r="H53" s="168">
        <v>3084</v>
      </c>
      <c r="I53" s="168">
        <v>20</v>
      </c>
      <c r="J53" s="168">
        <v>12</v>
      </c>
      <c r="K53" s="168">
        <v>203</v>
      </c>
      <c r="L53" s="168">
        <v>82</v>
      </c>
      <c r="M53" s="168">
        <v>551</v>
      </c>
      <c r="N53" s="168">
        <v>256</v>
      </c>
      <c r="O53" s="168">
        <v>59</v>
      </c>
      <c r="P53" s="168">
        <v>40</v>
      </c>
      <c r="Q53" s="168">
        <v>69</v>
      </c>
      <c r="R53" s="168">
        <v>44</v>
      </c>
    </row>
    <row r="54" spans="1:18" ht="12.75" customHeight="1">
      <c r="A54" s="219" t="s">
        <v>12</v>
      </c>
      <c r="B54" s="219"/>
      <c r="C54" s="219"/>
      <c r="D54" s="219"/>
      <c r="E54" s="219"/>
      <c r="F54" s="75"/>
      <c r="G54" s="153">
        <v>1956</v>
      </c>
      <c r="H54" s="168">
        <v>1584</v>
      </c>
      <c r="I54" s="168">
        <v>9</v>
      </c>
      <c r="J54" s="168">
        <v>8</v>
      </c>
      <c r="K54" s="168">
        <v>80</v>
      </c>
      <c r="L54" s="168">
        <v>66</v>
      </c>
      <c r="M54" s="168">
        <v>210</v>
      </c>
      <c r="N54" s="168">
        <v>190</v>
      </c>
      <c r="O54" s="168">
        <v>31</v>
      </c>
      <c r="P54" s="168">
        <v>29</v>
      </c>
      <c r="Q54" s="168">
        <v>36</v>
      </c>
      <c r="R54" s="168">
        <v>34</v>
      </c>
    </row>
    <row r="55" spans="1:18" ht="15" customHeight="1">
      <c r="A55" s="250" t="s">
        <v>537</v>
      </c>
      <c r="B55" s="250"/>
      <c r="C55" s="250"/>
      <c r="D55" s="250"/>
      <c r="E55" s="250"/>
      <c r="F55" s="250"/>
      <c r="G55" s="250"/>
      <c r="H55" s="250"/>
      <c r="I55" s="250"/>
      <c r="J55" s="250"/>
      <c r="K55" s="250"/>
      <c r="L55" s="250"/>
      <c r="M55" s="250"/>
      <c r="N55" s="250"/>
      <c r="O55" s="250"/>
      <c r="P55" s="250"/>
      <c r="Q55" s="250"/>
      <c r="R55" s="250"/>
    </row>
    <row r="56" spans="1:19" ht="13.5" customHeight="1">
      <c r="A56" s="251" t="s">
        <v>146</v>
      </c>
      <c r="B56" s="251"/>
      <c r="C56" s="251"/>
      <c r="D56" s="251"/>
      <c r="E56" s="251"/>
      <c r="F56" s="252"/>
      <c r="G56" s="256" t="s">
        <v>58</v>
      </c>
      <c r="H56" s="257"/>
      <c r="I56" s="257"/>
      <c r="J56" s="257"/>
      <c r="K56" s="257"/>
      <c r="L56" s="257"/>
      <c r="M56" s="258" t="s">
        <v>142</v>
      </c>
      <c r="N56" s="259"/>
      <c r="O56" s="259"/>
      <c r="P56" s="259"/>
      <c r="Q56" s="259"/>
      <c r="R56" s="259"/>
      <c r="S56" s="59"/>
    </row>
    <row r="57" spans="1:19" ht="13.5" customHeight="1">
      <c r="A57" s="253"/>
      <c r="B57" s="253"/>
      <c r="C57" s="253"/>
      <c r="D57" s="253"/>
      <c r="E57" s="253"/>
      <c r="F57" s="252"/>
      <c r="G57" s="260" t="s">
        <v>62</v>
      </c>
      <c r="H57" s="260" t="s">
        <v>61</v>
      </c>
      <c r="I57" s="258" t="s">
        <v>143</v>
      </c>
      <c r="J57" s="259"/>
      <c r="K57" s="259"/>
      <c r="L57" s="259"/>
      <c r="M57" s="260" t="s">
        <v>62</v>
      </c>
      <c r="N57" s="260" t="s">
        <v>61</v>
      </c>
      <c r="O57" s="258" t="s">
        <v>143</v>
      </c>
      <c r="P57" s="259"/>
      <c r="Q57" s="259"/>
      <c r="R57" s="259"/>
      <c r="S57" s="59"/>
    </row>
    <row r="58" spans="1:19" ht="11.25" customHeight="1">
      <c r="A58" s="253"/>
      <c r="B58" s="253"/>
      <c r="C58" s="253"/>
      <c r="D58" s="253"/>
      <c r="E58" s="253"/>
      <c r="F58" s="252"/>
      <c r="G58" s="261"/>
      <c r="H58" s="261"/>
      <c r="I58" s="264" t="s">
        <v>172</v>
      </c>
      <c r="J58" s="265"/>
      <c r="K58" s="264" t="s">
        <v>170</v>
      </c>
      <c r="L58" s="266"/>
      <c r="M58" s="261"/>
      <c r="N58" s="261"/>
      <c r="O58" s="264" t="s">
        <v>172</v>
      </c>
      <c r="P58" s="265"/>
      <c r="Q58" s="264" t="s">
        <v>170</v>
      </c>
      <c r="R58" s="265"/>
      <c r="S58" s="59"/>
    </row>
    <row r="59" spans="1:19" ht="11.25" customHeight="1">
      <c r="A59" s="253"/>
      <c r="B59" s="253"/>
      <c r="C59" s="253"/>
      <c r="D59" s="253"/>
      <c r="E59" s="253"/>
      <c r="F59" s="252"/>
      <c r="G59" s="261"/>
      <c r="H59" s="261"/>
      <c r="I59" s="256"/>
      <c r="J59" s="257"/>
      <c r="K59" s="256"/>
      <c r="L59" s="267"/>
      <c r="M59" s="261"/>
      <c r="N59" s="261"/>
      <c r="O59" s="256"/>
      <c r="P59" s="257"/>
      <c r="Q59" s="256"/>
      <c r="R59" s="257"/>
      <c r="S59" s="59"/>
    </row>
    <row r="60" spans="1:19" ht="12.75" customHeight="1">
      <c r="A60" s="254"/>
      <c r="B60" s="254"/>
      <c r="C60" s="254"/>
      <c r="D60" s="254"/>
      <c r="E60" s="254"/>
      <c r="F60" s="255"/>
      <c r="G60" s="262"/>
      <c r="H60" s="262"/>
      <c r="I60" s="165" t="s">
        <v>62</v>
      </c>
      <c r="J60" s="165" t="s">
        <v>61</v>
      </c>
      <c r="K60" s="165" t="s">
        <v>62</v>
      </c>
      <c r="L60" s="165" t="s">
        <v>61</v>
      </c>
      <c r="M60" s="262"/>
      <c r="N60" s="262"/>
      <c r="O60" s="165" t="s">
        <v>62</v>
      </c>
      <c r="P60" s="165" t="s">
        <v>61</v>
      </c>
      <c r="Q60" s="165" t="s">
        <v>62</v>
      </c>
      <c r="R60" s="165" t="s">
        <v>61</v>
      </c>
      <c r="S60" s="59"/>
    </row>
    <row r="61" spans="1:19" ht="24.75" customHeight="1">
      <c r="A61" s="273" t="s">
        <v>262</v>
      </c>
      <c r="B61" s="273"/>
      <c r="C61" s="273"/>
      <c r="D61" s="273"/>
      <c r="E61" s="273"/>
      <c r="F61" s="273"/>
      <c r="G61" s="273"/>
      <c r="H61" s="273"/>
      <c r="I61" s="273"/>
      <c r="J61" s="273"/>
      <c r="K61" s="273"/>
      <c r="L61" s="273"/>
      <c r="M61" s="273"/>
      <c r="N61" s="273"/>
      <c r="O61" s="273"/>
      <c r="P61" s="273"/>
      <c r="Q61" s="273"/>
      <c r="R61" s="273"/>
      <c r="S61" s="59"/>
    </row>
    <row r="62" spans="1:18" ht="12.75" customHeight="1">
      <c r="A62" s="219" t="s">
        <v>110</v>
      </c>
      <c r="B62" s="219"/>
      <c r="C62" s="219"/>
      <c r="D62" s="219"/>
      <c r="E62" s="219"/>
      <c r="F62" s="75"/>
      <c r="G62" s="153">
        <v>1287</v>
      </c>
      <c r="H62" s="168">
        <v>1030</v>
      </c>
      <c r="I62" s="168">
        <v>0</v>
      </c>
      <c r="J62" s="168">
        <v>0</v>
      </c>
      <c r="K62" s="168">
        <v>27</v>
      </c>
      <c r="L62" s="168">
        <v>21</v>
      </c>
      <c r="M62" s="168">
        <v>27</v>
      </c>
      <c r="N62" s="168">
        <v>20</v>
      </c>
      <c r="O62" s="168">
        <v>1</v>
      </c>
      <c r="P62" s="168">
        <v>1</v>
      </c>
      <c r="Q62" s="168">
        <v>2</v>
      </c>
      <c r="R62" s="168">
        <v>2</v>
      </c>
    </row>
    <row r="63" spans="1:31" ht="12.75" customHeight="1">
      <c r="A63" s="223" t="s">
        <v>81</v>
      </c>
      <c r="B63" s="223"/>
      <c r="C63" s="223"/>
      <c r="D63" s="223"/>
      <c r="E63" s="223"/>
      <c r="F63" s="77"/>
      <c r="G63" s="153"/>
      <c r="H63" s="168"/>
      <c r="I63" s="168"/>
      <c r="J63" s="168"/>
      <c r="K63" s="168"/>
      <c r="L63" s="168"/>
      <c r="M63" s="168"/>
      <c r="N63" s="168"/>
      <c r="O63" s="168"/>
      <c r="P63" s="168"/>
      <c r="Q63" s="168"/>
      <c r="R63" s="168"/>
      <c r="T63" s="63"/>
      <c r="U63" s="63"/>
      <c r="V63" s="63"/>
      <c r="W63" s="63"/>
      <c r="X63" s="63"/>
      <c r="Y63" s="63"/>
      <c r="Z63" s="63"/>
      <c r="AA63" s="63"/>
      <c r="AB63" s="63"/>
      <c r="AC63" s="63"/>
      <c r="AD63" s="63"/>
      <c r="AE63" s="63"/>
    </row>
    <row r="64" spans="1:18" ht="12.75" customHeight="1">
      <c r="A64" s="156"/>
      <c r="B64" s="219" t="s">
        <v>82</v>
      </c>
      <c r="C64" s="219"/>
      <c r="D64" s="219"/>
      <c r="E64" s="219"/>
      <c r="F64" s="75"/>
      <c r="G64" s="153">
        <v>2551</v>
      </c>
      <c r="H64" s="168">
        <v>1343</v>
      </c>
      <c r="I64" s="168">
        <v>59</v>
      </c>
      <c r="J64" s="168">
        <v>27</v>
      </c>
      <c r="K64" s="168">
        <v>152</v>
      </c>
      <c r="L64" s="168">
        <v>75</v>
      </c>
      <c r="M64" s="168">
        <v>159</v>
      </c>
      <c r="N64" s="168">
        <v>93</v>
      </c>
      <c r="O64" s="168">
        <v>4</v>
      </c>
      <c r="P64" s="168">
        <v>2</v>
      </c>
      <c r="Q64" s="168">
        <v>4</v>
      </c>
      <c r="R64" s="168">
        <v>2</v>
      </c>
    </row>
    <row r="65" spans="1:32" ht="12.75" customHeight="1">
      <c r="A65" s="219" t="s">
        <v>83</v>
      </c>
      <c r="B65" s="219"/>
      <c r="C65" s="219"/>
      <c r="D65" s="219"/>
      <c r="E65" s="219"/>
      <c r="F65" s="75"/>
      <c r="G65" s="153">
        <v>405</v>
      </c>
      <c r="H65" s="168">
        <v>164</v>
      </c>
      <c r="I65" s="168">
        <v>12</v>
      </c>
      <c r="J65" s="168">
        <v>5</v>
      </c>
      <c r="K65" s="168">
        <v>18</v>
      </c>
      <c r="L65" s="168">
        <v>8</v>
      </c>
      <c r="M65" s="168">
        <v>179</v>
      </c>
      <c r="N65" s="168">
        <v>100</v>
      </c>
      <c r="O65" s="168">
        <v>4</v>
      </c>
      <c r="P65" s="168">
        <v>1</v>
      </c>
      <c r="Q65" s="168">
        <v>3</v>
      </c>
      <c r="R65" s="168">
        <v>0</v>
      </c>
      <c r="X65" s="63"/>
      <c r="Y65" s="63"/>
      <c r="Z65" s="63"/>
      <c r="AB65" s="63"/>
      <c r="AC65" s="63"/>
      <c r="AD65" s="63"/>
      <c r="AE65" s="63"/>
      <c r="AF65" s="63"/>
    </row>
    <row r="66" spans="1:31" ht="12.75" customHeight="1">
      <c r="A66" s="223" t="s">
        <v>84</v>
      </c>
      <c r="B66" s="223"/>
      <c r="C66" s="223"/>
      <c r="D66" s="223"/>
      <c r="E66" s="223"/>
      <c r="F66" s="77"/>
      <c r="G66" s="153"/>
      <c r="H66" s="168"/>
      <c r="I66" s="168"/>
      <c r="J66" s="168"/>
      <c r="K66" s="168"/>
      <c r="L66" s="168"/>
      <c r="M66" s="168"/>
      <c r="N66" s="168"/>
      <c r="O66" s="168"/>
      <c r="P66" s="168"/>
      <c r="Q66" s="168"/>
      <c r="R66" s="168"/>
      <c r="T66" s="63"/>
      <c r="U66" s="63"/>
      <c r="V66" s="63"/>
      <c r="W66" s="63"/>
      <c r="X66" s="63"/>
      <c r="Y66" s="63"/>
      <c r="Z66" s="63"/>
      <c r="AA66" s="63"/>
      <c r="AB66" s="63"/>
      <c r="AC66" s="63"/>
      <c r="AD66" s="63"/>
      <c r="AE66" s="63"/>
    </row>
    <row r="67" spans="1:18" ht="12.75" customHeight="1">
      <c r="A67" s="156"/>
      <c r="B67" s="219" t="s">
        <v>111</v>
      </c>
      <c r="C67" s="219"/>
      <c r="D67" s="219"/>
      <c r="E67" s="219"/>
      <c r="F67" s="75"/>
      <c r="G67" s="153">
        <v>1511</v>
      </c>
      <c r="H67" s="168">
        <v>904</v>
      </c>
      <c r="I67" s="168">
        <v>61</v>
      </c>
      <c r="J67" s="168">
        <v>39</v>
      </c>
      <c r="K67" s="168">
        <v>108</v>
      </c>
      <c r="L67" s="168">
        <v>63</v>
      </c>
      <c r="M67" s="168">
        <v>74</v>
      </c>
      <c r="N67" s="168">
        <v>44</v>
      </c>
      <c r="O67" s="168">
        <v>10</v>
      </c>
      <c r="P67" s="168">
        <v>5</v>
      </c>
      <c r="Q67" s="168">
        <v>13</v>
      </c>
      <c r="R67" s="168">
        <v>8</v>
      </c>
    </row>
    <row r="68" spans="1:18" ht="12.75" customHeight="1">
      <c r="A68" s="221" t="s">
        <v>112</v>
      </c>
      <c r="B68" s="221"/>
      <c r="C68" s="221"/>
      <c r="D68" s="221"/>
      <c r="E68" s="221"/>
      <c r="F68" s="78"/>
      <c r="G68" s="153"/>
      <c r="H68" s="168"/>
      <c r="I68" s="168"/>
      <c r="J68" s="168"/>
      <c r="K68" s="168"/>
      <c r="L68" s="168"/>
      <c r="M68" s="168"/>
      <c r="N68" s="168"/>
      <c r="O68" s="168"/>
      <c r="P68" s="168"/>
      <c r="Q68" s="168"/>
      <c r="R68" s="168"/>
    </row>
    <row r="69" spans="1:31" ht="12.75" customHeight="1">
      <c r="A69" s="156"/>
      <c r="B69" s="219" t="s">
        <v>113</v>
      </c>
      <c r="C69" s="219"/>
      <c r="D69" s="219"/>
      <c r="E69" s="219"/>
      <c r="F69" s="75"/>
      <c r="G69" s="153">
        <v>1793</v>
      </c>
      <c r="H69" s="168">
        <v>971</v>
      </c>
      <c r="I69" s="168">
        <v>56</v>
      </c>
      <c r="J69" s="168">
        <v>34</v>
      </c>
      <c r="K69" s="168">
        <v>189</v>
      </c>
      <c r="L69" s="168">
        <v>119</v>
      </c>
      <c r="M69" s="168">
        <v>239</v>
      </c>
      <c r="N69" s="168">
        <v>163</v>
      </c>
      <c r="O69" s="168">
        <v>23</v>
      </c>
      <c r="P69" s="168">
        <v>12</v>
      </c>
      <c r="Q69" s="168">
        <v>47</v>
      </c>
      <c r="R69" s="168">
        <v>31</v>
      </c>
      <c r="T69" s="63"/>
      <c r="U69" s="63"/>
      <c r="V69" s="63"/>
      <c r="W69" s="63"/>
      <c r="X69" s="63"/>
      <c r="Y69" s="63"/>
      <c r="Z69" s="63"/>
      <c r="AA69" s="63"/>
      <c r="AB69" s="63"/>
      <c r="AC69" s="63"/>
      <c r="AD69" s="63"/>
      <c r="AE69" s="63"/>
    </row>
    <row r="70" spans="1:18" ht="12.75" customHeight="1">
      <c r="A70" s="199" t="s">
        <v>114</v>
      </c>
      <c r="B70" s="199"/>
      <c r="C70" s="199"/>
      <c r="D70" s="199"/>
      <c r="E70" s="199"/>
      <c r="F70" s="73"/>
      <c r="G70" s="153">
        <v>421</v>
      </c>
      <c r="H70" s="168">
        <v>228</v>
      </c>
      <c r="I70" s="168">
        <v>11</v>
      </c>
      <c r="J70" s="168">
        <v>5</v>
      </c>
      <c r="K70" s="168">
        <v>48</v>
      </c>
      <c r="L70" s="168">
        <v>25</v>
      </c>
      <c r="M70" s="168">
        <v>85</v>
      </c>
      <c r="N70" s="168">
        <v>58</v>
      </c>
      <c r="O70" s="168">
        <v>11</v>
      </c>
      <c r="P70" s="168">
        <v>5</v>
      </c>
      <c r="Q70" s="168">
        <v>17</v>
      </c>
      <c r="R70" s="168">
        <v>10</v>
      </c>
    </row>
    <row r="71" spans="1:18" ht="12.75" customHeight="1">
      <c r="A71" s="223" t="s">
        <v>115</v>
      </c>
      <c r="B71" s="223"/>
      <c r="C71" s="223"/>
      <c r="D71" s="223"/>
      <c r="E71" s="223"/>
      <c r="F71" s="77"/>
      <c r="G71" s="153"/>
      <c r="H71" s="168"/>
      <c r="I71" s="168"/>
      <c r="J71" s="168"/>
      <c r="K71" s="168"/>
      <c r="L71" s="168"/>
      <c r="M71" s="168"/>
      <c r="N71" s="168"/>
      <c r="O71" s="168"/>
      <c r="P71" s="168"/>
      <c r="Q71" s="168"/>
      <c r="R71" s="168"/>
    </row>
    <row r="72" spans="1:18" ht="12.75" customHeight="1">
      <c r="A72" s="156"/>
      <c r="B72" s="219" t="s">
        <v>85</v>
      </c>
      <c r="C72" s="219"/>
      <c r="D72" s="219"/>
      <c r="E72" s="219"/>
      <c r="F72" s="75"/>
      <c r="G72" s="153">
        <v>190</v>
      </c>
      <c r="H72" s="168">
        <v>139</v>
      </c>
      <c r="I72" s="168">
        <v>0</v>
      </c>
      <c r="J72" s="168">
        <v>0</v>
      </c>
      <c r="K72" s="168">
        <v>0</v>
      </c>
      <c r="L72" s="168">
        <v>0</v>
      </c>
      <c r="M72" s="168">
        <v>126</v>
      </c>
      <c r="N72" s="168">
        <v>102</v>
      </c>
      <c r="O72" s="168">
        <v>3</v>
      </c>
      <c r="P72" s="168">
        <v>1</v>
      </c>
      <c r="Q72" s="168">
        <v>5</v>
      </c>
      <c r="R72" s="168">
        <v>3</v>
      </c>
    </row>
    <row r="73" spans="1:18" ht="12.75" customHeight="1">
      <c r="A73" s="221" t="s">
        <v>116</v>
      </c>
      <c r="B73" s="221"/>
      <c r="C73" s="221"/>
      <c r="D73" s="221"/>
      <c r="E73" s="221"/>
      <c r="F73" s="78"/>
      <c r="G73" s="153"/>
      <c r="H73" s="168"/>
      <c r="I73" s="168"/>
      <c r="J73" s="168"/>
      <c r="K73" s="168"/>
      <c r="L73" s="168"/>
      <c r="M73" s="168"/>
      <c r="N73" s="168"/>
      <c r="O73" s="168"/>
      <c r="P73" s="168"/>
      <c r="Q73" s="168"/>
      <c r="R73" s="168"/>
    </row>
    <row r="74" spans="1:18" ht="12.75" customHeight="1">
      <c r="A74" s="74"/>
      <c r="B74" s="199" t="s">
        <v>263</v>
      </c>
      <c r="C74" s="199"/>
      <c r="D74" s="199"/>
      <c r="E74" s="199"/>
      <c r="F74" s="73"/>
      <c r="G74" s="153">
        <v>235</v>
      </c>
      <c r="H74" s="168">
        <v>130</v>
      </c>
      <c r="I74" s="168">
        <v>0</v>
      </c>
      <c r="J74" s="168">
        <v>0</v>
      </c>
      <c r="K74" s="168">
        <v>8</v>
      </c>
      <c r="L74" s="168">
        <v>7</v>
      </c>
      <c r="M74" s="168">
        <v>14</v>
      </c>
      <c r="N74" s="168">
        <v>9</v>
      </c>
      <c r="O74" s="168">
        <v>0</v>
      </c>
      <c r="P74" s="168">
        <v>0</v>
      </c>
      <c r="Q74" s="168">
        <v>0</v>
      </c>
      <c r="R74" s="168">
        <v>0</v>
      </c>
    </row>
    <row r="75" spans="1:18" ht="12.75" customHeight="1">
      <c r="A75" s="219" t="s">
        <v>148</v>
      </c>
      <c r="B75" s="219"/>
      <c r="C75" s="219"/>
      <c r="D75" s="219"/>
      <c r="E75" s="219"/>
      <c r="F75" s="75"/>
      <c r="G75" s="153">
        <v>91</v>
      </c>
      <c r="H75" s="168">
        <v>61</v>
      </c>
      <c r="I75" s="168">
        <v>3</v>
      </c>
      <c r="J75" s="168">
        <v>1</v>
      </c>
      <c r="K75" s="168">
        <v>6</v>
      </c>
      <c r="L75" s="168">
        <v>3</v>
      </c>
      <c r="M75" s="168">
        <v>8</v>
      </c>
      <c r="N75" s="168">
        <v>6</v>
      </c>
      <c r="O75" s="168">
        <v>4</v>
      </c>
      <c r="P75" s="168">
        <v>2</v>
      </c>
      <c r="Q75" s="168">
        <v>4</v>
      </c>
      <c r="R75" s="168">
        <v>2</v>
      </c>
    </row>
    <row r="76" spans="1:19" ht="12.75" customHeight="1">
      <c r="A76" s="223" t="s">
        <v>255</v>
      </c>
      <c r="B76" s="223"/>
      <c r="C76" s="223"/>
      <c r="D76" s="223"/>
      <c r="E76" s="223"/>
      <c r="F76" s="77"/>
      <c r="G76" s="153"/>
      <c r="H76" s="168"/>
      <c r="I76" s="168"/>
      <c r="J76" s="168"/>
      <c r="K76" s="168"/>
      <c r="L76" s="168"/>
      <c r="M76" s="168"/>
      <c r="N76" s="168"/>
      <c r="O76" s="168"/>
      <c r="P76" s="168"/>
      <c r="Q76" s="168"/>
      <c r="R76" s="168"/>
      <c r="S76" s="57"/>
    </row>
    <row r="77" spans="1:19" ht="12.75" customHeight="1">
      <c r="A77" s="64"/>
      <c r="B77" s="219" t="s">
        <v>111</v>
      </c>
      <c r="C77" s="219"/>
      <c r="D77" s="219"/>
      <c r="E77" s="219"/>
      <c r="F77" s="77"/>
      <c r="G77" s="153">
        <v>290</v>
      </c>
      <c r="H77" s="168">
        <v>252</v>
      </c>
      <c r="I77" s="168">
        <v>11</v>
      </c>
      <c r="J77" s="168">
        <v>8</v>
      </c>
      <c r="K77" s="168">
        <v>22</v>
      </c>
      <c r="L77" s="168">
        <v>17</v>
      </c>
      <c r="M77" s="168">
        <v>44</v>
      </c>
      <c r="N77" s="168">
        <v>39</v>
      </c>
      <c r="O77" s="168">
        <v>0</v>
      </c>
      <c r="P77" s="168">
        <v>0</v>
      </c>
      <c r="Q77" s="168">
        <v>0</v>
      </c>
      <c r="R77" s="168">
        <v>0</v>
      </c>
      <c r="S77" s="65"/>
    </row>
    <row r="78" spans="1:19" ht="12.75" customHeight="1">
      <c r="A78" s="221" t="s">
        <v>530</v>
      </c>
      <c r="B78" s="221"/>
      <c r="C78" s="221"/>
      <c r="D78" s="221"/>
      <c r="E78" s="221"/>
      <c r="F78" s="78"/>
      <c r="G78" s="153"/>
      <c r="H78" s="168"/>
      <c r="I78" s="168"/>
      <c r="J78" s="168"/>
      <c r="K78" s="168"/>
      <c r="L78" s="168"/>
      <c r="M78" s="168"/>
      <c r="N78" s="168"/>
      <c r="O78" s="168"/>
      <c r="P78" s="168"/>
      <c r="Q78" s="168"/>
      <c r="R78" s="168"/>
      <c r="S78" s="57"/>
    </row>
    <row r="79" spans="1:19" ht="12.75" customHeight="1">
      <c r="A79" s="76"/>
      <c r="B79" s="219" t="s">
        <v>538</v>
      </c>
      <c r="C79" s="219"/>
      <c r="D79" s="219"/>
      <c r="E79" s="219"/>
      <c r="F79" s="77"/>
      <c r="G79" s="153">
        <v>133</v>
      </c>
      <c r="H79" s="168">
        <v>43</v>
      </c>
      <c r="I79" s="168">
        <v>0</v>
      </c>
      <c r="J79" s="168">
        <v>0</v>
      </c>
      <c r="K79" s="168">
        <v>0</v>
      </c>
      <c r="L79" s="168">
        <v>0</v>
      </c>
      <c r="M79" s="168">
        <v>11</v>
      </c>
      <c r="N79" s="168">
        <v>4</v>
      </c>
      <c r="O79" s="168">
        <v>0</v>
      </c>
      <c r="P79" s="168">
        <v>0</v>
      </c>
      <c r="Q79" s="168">
        <v>0</v>
      </c>
      <c r="R79" s="168">
        <v>0</v>
      </c>
      <c r="S79" s="65"/>
    </row>
    <row r="80" spans="1:18" ht="12.75" customHeight="1">
      <c r="A80" s="57"/>
      <c r="B80" s="57"/>
      <c r="C80" s="57"/>
      <c r="D80" s="57"/>
      <c r="E80" s="164" t="s">
        <v>47</v>
      </c>
      <c r="F80" s="62" t="s">
        <v>1</v>
      </c>
      <c r="G80" s="152">
        <v>103459</v>
      </c>
      <c r="H80" s="167">
        <v>42644</v>
      </c>
      <c r="I80" s="167">
        <v>1553</v>
      </c>
      <c r="J80" s="167">
        <v>794</v>
      </c>
      <c r="K80" s="167">
        <v>6063</v>
      </c>
      <c r="L80" s="167">
        <v>2358</v>
      </c>
      <c r="M80" s="167">
        <v>10855</v>
      </c>
      <c r="N80" s="167">
        <v>4984</v>
      </c>
      <c r="O80" s="167">
        <v>1374</v>
      </c>
      <c r="P80" s="167">
        <v>633</v>
      </c>
      <c r="Q80" s="167">
        <v>1413</v>
      </c>
      <c r="R80" s="167">
        <v>626</v>
      </c>
    </row>
    <row r="81" spans="1:18" ht="24.75" customHeight="1">
      <c r="A81" s="269" t="s">
        <v>55</v>
      </c>
      <c r="B81" s="269"/>
      <c r="C81" s="269"/>
      <c r="D81" s="269"/>
      <c r="E81" s="269"/>
      <c r="F81" s="269"/>
      <c r="G81" s="269"/>
      <c r="H81" s="269"/>
      <c r="I81" s="269"/>
      <c r="J81" s="269"/>
      <c r="K81" s="269"/>
      <c r="L81" s="269"/>
      <c r="M81" s="269"/>
      <c r="N81" s="269"/>
      <c r="O81" s="269"/>
      <c r="P81" s="269"/>
      <c r="Q81" s="269"/>
      <c r="R81" s="269"/>
    </row>
    <row r="82" spans="1:18" ht="12.75" customHeight="1">
      <c r="A82" s="57" t="s">
        <v>533</v>
      </c>
      <c r="B82" s="57"/>
      <c r="C82" s="57"/>
      <c r="D82" s="57"/>
      <c r="E82" s="57"/>
      <c r="F82" s="66"/>
      <c r="G82" s="60"/>
      <c r="H82" s="61"/>
      <c r="I82" s="61"/>
      <c r="J82" s="61"/>
      <c r="K82" s="61"/>
      <c r="L82" s="61"/>
      <c r="M82" s="61"/>
      <c r="N82" s="61"/>
      <c r="O82" s="61"/>
      <c r="P82" s="61"/>
      <c r="Q82" s="61"/>
      <c r="R82" s="61"/>
    </row>
    <row r="83" spans="1:18" ht="12.75" customHeight="1">
      <c r="A83" s="57"/>
      <c r="B83" s="272" t="s">
        <v>534</v>
      </c>
      <c r="C83" s="272"/>
      <c r="D83" s="272"/>
      <c r="E83" s="272"/>
      <c r="F83" s="57" t="s">
        <v>1</v>
      </c>
      <c r="G83" s="153">
        <v>4206</v>
      </c>
      <c r="H83" s="168">
        <v>2090</v>
      </c>
      <c r="I83" s="168">
        <v>160</v>
      </c>
      <c r="J83" s="168">
        <v>28</v>
      </c>
      <c r="K83" s="168">
        <v>306</v>
      </c>
      <c r="L83" s="168">
        <v>118</v>
      </c>
      <c r="M83" s="168">
        <v>11</v>
      </c>
      <c r="N83" s="168">
        <v>3</v>
      </c>
      <c r="O83" s="168">
        <v>0</v>
      </c>
      <c r="P83" s="168">
        <v>0</v>
      </c>
      <c r="Q83" s="168">
        <v>0</v>
      </c>
      <c r="R83" s="168">
        <v>0</v>
      </c>
    </row>
    <row r="84" spans="1:18" s="102" customFormat="1" ht="12.75" customHeight="1">
      <c r="A84" s="62"/>
      <c r="B84" s="62"/>
      <c r="C84" s="62"/>
      <c r="D84" s="62"/>
      <c r="E84" s="164" t="s">
        <v>47</v>
      </c>
      <c r="F84" s="62" t="s">
        <v>1</v>
      </c>
      <c r="G84" s="152">
        <v>4206</v>
      </c>
      <c r="H84" s="167">
        <v>2090</v>
      </c>
      <c r="I84" s="167">
        <v>160</v>
      </c>
      <c r="J84" s="167">
        <v>28</v>
      </c>
      <c r="K84" s="167">
        <v>306</v>
      </c>
      <c r="L84" s="167">
        <v>118</v>
      </c>
      <c r="M84" s="167">
        <v>11</v>
      </c>
      <c r="N84" s="167">
        <v>3</v>
      </c>
      <c r="O84" s="167">
        <v>0</v>
      </c>
      <c r="P84" s="167">
        <v>0</v>
      </c>
      <c r="Q84" s="167">
        <v>0</v>
      </c>
      <c r="R84" s="167">
        <v>0</v>
      </c>
    </row>
    <row r="85" spans="1:18" ht="24.75" customHeight="1">
      <c r="A85" s="269" t="s">
        <v>56</v>
      </c>
      <c r="B85" s="269"/>
      <c r="C85" s="269"/>
      <c r="D85" s="269"/>
      <c r="E85" s="269"/>
      <c r="F85" s="269"/>
      <c r="G85" s="269"/>
      <c r="H85" s="269"/>
      <c r="I85" s="269"/>
      <c r="J85" s="269"/>
      <c r="K85" s="269"/>
      <c r="L85" s="269"/>
      <c r="M85" s="269"/>
      <c r="N85" s="269"/>
      <c r="O85" s="269"/>
      <c r="P85" s="269"/>
      <c r="Q85" s="269"/>
      <c r="R85" s="269"/>
    </row>
    <row r="86" spans="1:18" ht="12.75" customHeight="1">
      <c r="A86" s="57"/>
      <c r="B86" s="57"/>
      <c r="C86" s="57"/>
      <c r="D86" s="57"/>
      <c r="E86" s="164" t="s">
        <v>57</v>
      </c>
      <c r="F86" s="57" t="s">
        <v>1</v>
      </c>
      <c r="G86" s="152">
        <v>310495</v>
      </c>
      <c r="H86" s="167">
        <v>150564</v>
      </c>
      <c r="I86" s="167">
        <v>3563</v>
      </c>
      <c r="J86" s="167">
        <v>1917</v>
      </c>
      <c r="K86" s="167">
        <v>19989</v>
      </c>
      <c r="L86" s="167">
        <v>9147</v>
      </c>
      <c r="M86" s="167">
        <v>40414</v>
      </c>
      <c r="N86" s="167">
        <v>20759</v>
      </c>
      <c r="O86" s="167">
        <v>4521</v>
      </c>
      <c r="P86" s="167">
        <v>2322</v>
      </c>
      <c r="Q86" s="167">
        <v>5283</v>
      </c>
      <c r="R86" s="167">
        <v>2637</v>
      </c>
    </row>
  </sheetData>
  <sheetProtection/>
  <mergeCells count="96">
    <mergeCell ref="B79:E79"/>
    <mergeCell ref="A81:R81"/>
    <mergeCell ref="B83:E83"/>
    <mergeCell ref="A85:R85"/>
    <mergeCell ref="A73:E73"/>
    <mergeCell ref="B74:E74"/>
    <mergeCell ref="A75:E75"/>
    <mergeCell ref="A76:E76"/>
    <mergeCell ref="B77:E77"/>
    <mergeCell ref="A78:E78"/>
    <mergeCell ref="B72:E72"/>
    <mergeCell ref="A61:R61"/>
    <mergeCell ref="A62:E62"/>
    <mergeCell ref="A63:E63"/>
    <mergeCell ref="B64:E64"/>
    <mergeCell ref="A65:E65"/>
    <mergeCell ref="A66:E66"/>
    <mergeCell ref="B67:E67"/>
    <mergeCell ref="A68:E68"/>
    <mergeCell ref="B69:E69"/>
    <mergeCell ref="A70:E70"/>
    <mergeCell ref="A71:E71"/>
    <mergeCell ref="A53:E53"/>
    <mergeCell ref="A54:E54"/>
    <mergeCell ref="A55:R55"/>
    <mergeCell ref="A56:F60"/>
    <mergeCell ref="G56:L56"/>
    <mergeCell ref="M56:R56"/>
    <mergeCell ref="G57:G60"/>
    <mergeCell ref="H57:H60"/>
    <mergeCell ref="I57:L57"/>
    <mergeCell ref="M57:M60"/>
    <mergeCell ref="N57:N60"/>
    <mergeCell ref="O57:R57"/>
    <mergeCell ref="I58:J59"/>
    <mergeCell ref="K58:L59"/>
    <mergeCell ref="O58:P59"/>
    <mergeCell ref="Q58:R59"/>
    <mergeCell ref="A52:E52"/>
    <mergeCell ref="A41:E41"/>
    <mergeCell ref="A42:E42"/>
    <mergeCell ref="A43:E43"/>
    <mergeCell ref="A44:E44"/>
    <mergeCell ref="A45:E45"/>
    <mergeCell ref="A46:E46"/>
    <mergeCell ref="A47:E47"/>
    <mergeCell ref="A48:E48"/>
    <mergeCell ref="A49:E49"/>
    <mergeCell ref="A50:E50"/>
    <mergeCell ref="A51:E51"/>
    <mergeCell ref="A40:E40"/>
    <mergeCell ref="A27:E27"/>
    <mergeCell ref="A28:E28"/>
    <mergeCell ref="A29:E29"/>
    <mergeCell ref="A30:E30"/>
    <mergeCell ref="A31:E31"/>
    <mergeCell ref="B33:E33"/>
    <mergeCell ref="A34:E34"/>
    <mergeCell ref="A15:E15"/>
    <mergeCell ref="A16:E16"/>
    <mergeCell ref="A17:E17"/>
    <mergeCell ref="A18:E18"/>
    <mergeCell ref="A19:E19"/>
    <mergeCell ref="A25:R25"/>
    <mergeCell ref="A36:R36"/>
    <mergeCell ref="A37:E37"/>
    <mergeCell ref="A38:E38"/>
    <mergeCell ref="A39:E39"/>
    <mergeCell ref="A26:E26"/>
    <mergeCell ref="A20:E20"/>
    <mergeCell ref="A21:R21"/>
    <mergeCell ref="A22:E22"/>
    <mergeCell ref="A23:E23"/>
    <mergeCell ref="A24:E24"/>
    <mergeCell ref="A14:E14"/>
    <mergeCell ref="I4:J5"/>
    <mergeCell ref="K4:L5"/>
    <mergeCell ref="O4:P5"/>
    <mergeCell ref="Q4:R5"/>
    <mergeCell ref="A7:R7"/>
    <mergeCell ref="A8:E8"/>
    <mergeCell ref="A9:E9"/>
    <mergeCell ref="A10:E10"/>
    <mergeCell ref="A11:E11"/>
    <mergeCell ref="N3:N6"/>
    <mergeCell ref="O3:R3"/>
    <mergeCell ref="A12:E12"/>
    <mergeCell ref="A13:E13"/>
    <mergeCell ref="A1:R1"/>
    <mergeCell ref="A2:F6"/>
    <mergeCell ref="G2:L2"/>
    <mergeCell ref="M2:R2"/>
    <mergeCell ref="G3:G6"/>
    <mergeCell ref="H3:H6"/>
    <mergeCell ref="I3:L3"/>
    <mergeCell ref="M3:M6"/>
  </mergeCells>
  <printOptions/>
  <pageMargins left="0.31496062992125984" right="0.31496062992125984" top="0.5905511811023623" bottom="0.7874015748031497" header="0.2755905511811024" footer="0.5118110236220472"/>
  <pageSetup firstPageNumber="12" useFirstPageNumber="1" horizontalDpi="600" verticalDpi="600" orientation="portrait" paperSize="9" r:id="rId1"/>
  <headerFooter alignWithMargins="0">
    <oddFooter>&amp;C&amp;8- &amp;P -</oddFooter>
  </headerFooter>
  <rowBreaks count="1" manualBreakCount="1">
    <brk id="54" max="255" man="1"/>
  </rowBreaks>
</worksheet>
</file>

<file path=xl/worksheets/sheet7.xml><?xml version="1.0" encoding="utf-8"?>
<worksheet xmlns="http://schemas.openxmlformats.org/spreadsheetml/2006/main" xmlns:r="http://schemas.openxmlformats.org/officeDocument/2006/relationships">
  <dimension ref="A1:N2250"/>
  <sheetViews>
    <sheetView zoomScalePageLayoutView="0" workbookViewId="0" topLeftCell="A1">
      <selection activeCell="R67" sqref="R67"/>
    </sheetView>
  </sheetViews>
  <sheetFormatPr defaultColWidth="8.57421875" defaultRowHeight="12.75"/>
  <cols>
    <col min="1" max="2" width="9.7109375" style="55" customWidth="1"/>
    <col min="3" max="3" width="7.7109375" style="55" customWidth="1"/>
    <col min="4" max="4" width="8.7109375" style="55" customWidth="1"/>
    <col min="5" max="5" width="7.28125" style="55" customWidth="1"/>
    <col min="6" max="6" width="8.7109375" style="55" customWidth="1"/>
    <col min="7" max="7" width="6.421875" style="55" customWidth="1"/>
    <col min="8" max="8" width="8.00390625" style="55" customWidth="1"/>
    <col min="9" max="9" width="1.1484375" style="55" customWidth="1"/>
    <col min="10" max="10" width="8.7109375" style="55" customWidth="1"/>
    <col min="11" max="11" width="1.1484375" style="55" customWidth="1"/>
    <col min="12" max="12" width="7.7109375" style="55" customWidth="1"/>
    <col min="13" max="13" width="8.00390625" style="55" customWidth="1"/>
    <col min="14" max="14" width="1.1484375" style="55" customWidth="1"/>
    <col min="15" max="253" width="8.57421875" style="55" customWidth="1"/>
    <col min="254" max="255" width="9.7109375" style="55" customWidth="1"/>
    <col min="256" max="16384" width="7.7109375" style="55" customWidth="1"/>
  </cols>
  <sheetData>
    <row r="1" spans="1:14" s="79" customFormat="1" ht="15" customHeight="1">
      <c r="A1" s="274" t="s">
        <v>149</v>
      </c>
      <c r="B1" s="274"/>
      <c r="C1" s="274"/>
      <c r="D1" s="274"/>
      <c r="E1" s="274"/>
      <c r="F1" s="274"/>
      <c r="G1" s="274"/>
      <c r="H1" s="274"/>
      <c r="I1" s="274"/>
      <c r="J1" s="274"/>
      <c r="K1" s="274"/>
      <c r="L1" s="274"/>
      <c r="M1" s="274"/>
      <c r="N1" s="274"/>
    </row>
    <row r="2" spans="1:14" s="79" customFormat="1" ht="15" customHeight="1">
      <c r="A2" s="275" t="s">
        <v>150</v>
      </c>
      <c r="B2" s="275"/>
      <c r="C2" s="275"/>
      <c r="D2" s="275"/>
      <c r="E2" s="275"/>
      <c r="F2" s="275"/>
      <c r="G2" s="275"/>
      <c r="H2" s="275"/>
      <c r="I2" s="275"/>
      <c r="J2" s="275"/>
      <c r="K2" s="275"/>
      <c r="L2" s="275"/>
      <c r="M2" s="275"/>
      <c r="N2" s="275"/>
    </row>
    <row r="3" spans="1:14" s="80" customFormat="1" ht="12.75" customHeight="1">
      <c r="A3" s="276" t="s">
        <v>151</v>
      </c>
      <c r="B3" s="277"/>
      <c r="C3" s="282" t="s">
        <v>152</v>
      </c>
      <c r="D3" s="283"/>
      <c r="E3" s="283"/>
      <c r="F3" s="283"/>
      <c r="G3" s="283"/>
      <c r="H3" s="283"/>
      <c r="I3" s="283"/>
      <c r="J3" s="283"/>
      <c r="K3" s="284"/>
      <c r="L3" s="282" t="s">
        <v>153</v>
      </c>
      <c r="M3" s="283"/>
      <c r="N3" s="283"/>
    </row>
    <row r="4" spans="1:14" s="80" customFormat="1" ht="12.75" customHeight="1">
      <c r="A4" s="278"/>
      <c r="B4" s="279"/>
      <c r="C4" s="291" t="s">
        <v>59</v>
      </c>
      <c r="D4" s="292"/>
      <c r="E4" s="287" t="s">
        <v>154</v>
      </c>
      <c r="F4" s="277"/>
      <c r="G4" s="290" t="s">
        <v>155</v>
      </c>
      <c r="H4" s="287" t="s">
        <v>156</v>
      </c>
      <c r="I4" s="294"/>
      <c r="J4" s="287" t="s">
        <v>157</v>
      </c>
      <c r="K4" s="294"/>
      <c r="L4" s="285" t="s">
        <v>158</v>
      </c>
      <c r="M4" s="287" t="s">
        <v>159</v>
      </c>
      <c r="N4" s="276"/>
    </row>
    <row r="5" spans="1:14" s="80" customFormat="1" ht="12.75" customHeight="1">
      <c r="A5" s="278"/>
      <c r="B5" s="279"/>
      <c r="C5" s="293"/>
      <c r="D5" s="280"/>
      <c r="E5" s="293"/>
      <c r="F5" s="281"/>
      <c r="G5" s="261"/>
      <c r="H5" s="285"/>
      <c r="I5" s="295"/>
      <c r="J5" s="285"/>
      <c r="K5" s="295"/>
      <c r="L5" s="285"/>
      <c r="M5" s="285"/>
      <c r="N5" s="288"/>
    </row>
    <row r="6" spans="1:14" s="80" customFormat="1" ht="12.75" customHeight="1">
      <c r="A6" s="278"/>
      <c r="B6" s="279"/>
      <c r="C6" s="287" t="s">
        <v>158</v>
      </c>
      <c r="D6" s="287" t="s">
        <v>160</v>
      </c>
      <c r="E6" s="290" t="s">
        <v>158</v>
      </c>
      <c r="F6" s="290" t="s">
        <v>160</v>
      </c>
      <c r="G6" s="261"/>
      <c r="H6" s="285"/>
      <c r="I6" s="295"/>
      <c r="J6" s="285"/>
      <c r="K6" s="295"/>
      <c r="L6" s="285"/>
      <c r="M6" s="285"/>
      <c r="N6" s="288"/>
    </row>
    <row r="7" spans="1:14" s="80" customFormat="1" ht="12.75" customHeight="1">
      <c r="A7" s="278"/>
      <c r="B7" s="279"/>
      <c r="C7" s="286"/>
      <c r="D7" s="286"/>
      <c r="E7" s="262"/>
      <c r="F7" s="262"/>
      <c r="G7" s="261"/>
      <c r="H7" s="285"/>
      <c r="I7" s="295"/>
      <c r="J7" s="285"/>
      <c r="K7" s="295"/>
      <c r="L7" s="286"/>
      <c r="M7" s="286"/>
      <c r="N7" s="289"/>
    </row>
    <row r="8" spans="1:14" s="80" customFormat="1" ht="12.75" customHeight="1">
      <c r="A8" s="280"/>
      <c r="B8" s="281"/>
      <c r="C8" s="282" t="s">
        <v>161</v>
      </c>
      <c r="D8" s="283"/>
      <c r="E8" s="283"/>
      <c r="F8" s="284"/>
      <c r="G8" s="262"/>
      <c r="H8" s="286"/>
      <c r="I8" s="296"/>
      <c r="J8" s="286"/>
      <c r="K8" s="296"/>
      <c r="L8" s="282" t="s">
        <v>162</v>
      </c>
      <c r="M8" s="283"/>
      <c r="N8" s="283"/>
    </row>
    <row r="9" spans="1:14" ht="18.75" customHeight="1" hidden="1">
      <c r="A9" s="81">
        <v>1985</v>
      </c>
      <c r="B9" s="82" t="s">
        <v>0</v>
      </c>
      <c r="C9" s="83">
        <v>142623</v>
      </c>
      <c r="D9" s="83">
        <v>2260</v>
      </c>
      <c r="E9" s="83">
        <v>437</v>
      </c>
      <c r="F9" s="83">
        <v>0</v>
      </c>
      <c r="G9" s="83">
        <v>2193</v>
      </c>
      <c r="H9" s="83">
        <v>44202</v>
      </c>
      <c r="I9" s="83"/>
      <c r="J9" s="83">
        <f>SUM(C9:H9)</f>
        <v>191715</v>
      </c>
      <c r="K9" s="83"/>
      <c r="L9" s="83" t="e">
        <f>SUM(C9+E9+#REF!)</f>
        <v>#REF!</v>
      </c>
      <c r="M9" s="84"/>
      <c r="N9" s="84" t="e">
        <f>SUM(D9+F9+#REF!+H9)</f>
        <v>#REF!</v>
      </c>
    </row>
    <row r="10" spans="1:14" ht="12.75" customHeight="1" hidden="1">
      <c r="A10" s="81"/>
      <c r="B10" s="82" t="s">
        <v>136</v>
      </c>
      <c r="C10" s="83">
        <v>59417</v>
      </c>
      <c r="D10" s="83">
        <v>1006</v>
      </c>
      <c r="E10" s="83">
        <v>147</v>
      </c>
      <c r="F10" s="83">
        <v>0</v>
      </c>
      <c r="G10" s="83">
        <v>1043</v>
      </c>
      <c r="H10" s="83">
        <v>12584</v>
      </c>
      <c r="I10" s="83"/>
      <c r="J10" s="83">
        <f>SUM(C10:H10)</f>
        <v>74197</v>
      </c>
      <c r="K10" s="83"/>
      <c r="L10" s="83" t="e">
        <f>SUM(C10+E10+#REF!)</f>
        <v>#REF!</v>
      </c>
      <c r="M10" s="84"/>
      <c r="N10" s="84" t="e">
        <f>SUM(D10+F10+#REF!+H10)</f>
        <v>#REF!</v>
      </c>
    </row>
    <row r="11" spans="1:14" s="87" customFormat="1" ht="9.75" customHeight="1">
      <c r="A11" s="85"/>
      <c r="B11" s="86"/>
      <c r="C11" s="84"/>
      <c r="D11" s="84"/>
      <c r="E11" s="84"/>
      <c r="F11" s="84"/>
      <c r="G11" s="84"/>
      <c r="H11" s="84"/>
      <c r="I11" s="84"/>
      <c r="J11" s="84"/>
      <c r="K11" s="84"/>
      <c r="L11" s="84"/>
      <c r="M11" s="84"/>
      <c r="N11" s="84"/>
    </row>
    <row r="12" spans="1:14" s="82" customFormat="1" ht="14.25" customHeight="1">
      <c r="A12" s="81">
        <v>1989</v>
      </c>
      <c r="B12" s="82" t="s">
        <v>0</v>
      </c>
      <c r="C12" s="153">
        <v>165264</v>
      </c>
      <c r="D12" s="168">
        <v>1878</v>
      </c>
      <c r="E12" s="168">
        <v>647</v>
      </c>
      <c r="F12" s="168">
        <v>112</v>
      </c>
      <c r="G12" s="168">
        <v>2376</v>
      </c>
      <c r="H12" s="168">
        <v>50932</v>
      </c>
      <c r="I12" s="168"/>
      <c r="J12" s="168">
        <v>221209</v>
      </c>
      <c r="K12" s="168"/>
      <c r="L12" s="168">
        <v>165911</v>
      </c>
      <c r="M12" s="168">
        <v>52922</v>
      </c>
      <c r="N12" s="84"/>
    </row>
    <row r="13" spans="1:14" s="82" customFormat="1" ht="14.25" customHeight="1">
      <c r="A13" s="81"/>
      <c r="B13" s="82" t="s">
        <v>136</v>
      </c>
      <c r="C13" s="153">
        <v>70673</v>
      </c>
      <c r="D13" s="168">
        <v>906</v>
      </c>
      <c r="E13" s="168">
        <v>201</v>
      </c>
      <c r="F13" s="168">
        <v>81</v>
      </c>
      <c r="G13" s="168">
        <v>1239</v>
      </c>
      <c r="H13" s="168">
        <v>14740</v>
      </c>
      <c r="I13" s="168"/>
      <c r="J13" s="168">
        <v>87840</v>
      </c>
      <c r="K13" s="168"/>
      <c r="L13" s="168">
        <v>70874</v>
      </c>
      <c r="M13" s="168">
        <v>15727</v>
      </c>
      <c r="N13" s="84"/>
    </row>
    <row r="14" spans="1:14" s="82" customFormat="1" ht="19.5" customHeight="1">
      <c r="A14" s="81">
        <v>1990</v>
      </c>
      <c r="B14" s="82" t="s">
        <v>0</v>
      </c>
      <c r="C14" s="153">
        <v>171824</v>
      </c>
      <c r="D14" s="168">
        <v>1926</v>
      </c>
      <c r="E14" s="168">
        <v>639</v>
      </c>
      <c r="F14" s="168">
        <v>112</v>
      </c>
      <c r="G14" s="168">
        <v>2336</v>
      </c>
      <c r="H14" s="168">
        <v>54233</v>
      </c>
      <c r="I14" s="168"/>
      <c r="J14" s="168">
        <v>231070</v>
      </c>
      <c r="K14" s="168"/>
      <c r="L14" s="168">
        <v>172463</v>
      </c>
      <c r="M14" s="168">
        <v>56271</v>
      </c>
      <c r="N14" s="84"/>
    </row>
    <row r="15" spans="1:14" s="82" customFormat="1" ht="14.25" customHeight="1">
      <c r="A15" s="81"/>
      <c r="B15" s="82" t="s">
        <v>136</v>
      </c>
      <c r="C15" s="153">
        <v>73658</v>
      </c>
      <c r="D15" s="168">
        <v>928</v>
      </c>
      <c r="E15" s="168">
        <v>204</v>
      </c>
      <c r="F15" s="168">
        <v>82</v>
      </c>
      <c r="G15" s="168">
        <v>1239</v>
      </c>
      <c r="H15" s="168">
        <v>15600</v>
      </c>
      <c r="I15" s="168"/>
      <c r="J15" s="168">
        <v>91711</v>
      </c>
      <c r="K15" s="168"/>
      <c r="L15" s="168">
        <v>73862</v>
      </c>
      <c r="M15" s="168">
        <v>16610</v>
      </c>
      <c r="N15" s="84"/>
    </row>
    <row r="16" spans="1:14" s="82" customFormat="1" ht="19.5" customHeight="1">
      <c r="A16" s="81">
        <v>1991</v>
      </c>
      <c r="B16" s="82" t="s">
        <v>0</v>
      </c>
      <c r="C16" s="153">
        <v>179885</v>
      </c>
      <c r="D16" s="168">
        <v>2154</v>
      </c>
      <c r="E16" s="168">
        <v>683</v>
      </c>
      <c r="F16" s="168">
        <v>109</v>
      </c>
      <c r="G16" s="168">
        <v>2325</v>
      </c>
      <c r="H16" s="168">
        <v>57454</v>
      </c>
      <c r="I16" s="168"/>
      <c r="J16" s="168">
        <v>242610</v>
      </c>
      <c r="K16" s="168"/>
      <c r="L16" s="168">
        <v>180568</v>
      </c>
      <c r="M16" s="168">
        <v>59717</v>
      </c>
      <c r="N16" s="84"/>
    </row>
    <row r="17" spans="1:14" s="82" customFormat="1" ht="14.25" customHeight="1">
      <c r="A17" s="81"/>
      <c r="B17" s="82" t="s">
        <v>136</v>
      </c>
      <c r="C17" s="153">
        <v>77190</v>
      </c>
      <c r="D17" s="168">
        <v>1033</v>
      </c>
      <c r="E17" s="168">
        <v>220</v>
      </c>
      <c r="F17" s="168">
        <v>79</v>
      </c>
      <c r="G17" s="168">
        <v>1222</v>
      </c>
      <c r="H17" s="168">
        <v>16580</v>
      </c>
      <c r="I17" s="168"/>
      <c r="J17" s="168">
        <v>96324</v>
      </c>
      <c r="K17" s="168"/>
      <c r="L17" s="168">
        <v>77410</v>
      </c>
      <c r="M17" s="168">
        <v>17692</v>
      </c>
      <c r="N17" s="84"/>
    </row>
    <row r="18" spans="1:14" s="82" customFormat="1" ht="19.5" customHeight="1">
      <c r="A18" s="81">
        <v>1992</v>
      </c>
      <c r="B18" s="82" t="s">
        <v>0</v>
      </c>
      <c r="C18" s="153">
        <v>185170</v>
      </c>
      <c r="D18" s="168">
        <v>2131</v>
      </c>
      <c r="E18" s="168">
        <v>662</v>
      </c>
      <c r="F18" s="168">
        <v>105</v>
      </c>
      <c r="G18" s="168">
        <v>2305</v>
      </c>
      <c r="H18" s="168">
        <v>57719</v>
      </c>
      <c r="I18" s="168"/>
      <c r="J18" s="168">
        <v>248092</v>
      </c>
      <c r="K18" s="168"/>
      <c r="L18" s="168">
        <v>185832</v>
      </c>
      <c r="M18" s="168">
        <v>59955</v>
      </c>
      <c r="N18" s="84"/>
    </row>
    <row r="19" spans="1:14" s="82" customFormat="1" ht="14.25" customHeight="1">
      <c r="A19" s="81"/>
      <c r="B19" s="82" t="s">
        <v>136</v>
      </c>
      <c r="C19" s="153">
        <v>80163</v>
      </c>
      <c r="D19" s="168">
        <v>1003</v>
      </c>
      <c r="E19" s="168">
        <v>209</v>
      </c>
      <c r="F19" s="168">
        <v>78</v>
      </c>
      <c r="G19" s="168">
        <v>1205</v>
      </c>
      <c r="H19" s="168">
        <v>16574</v>
      </c>
      <c r="I19" s="168"/>
      <c r="J19" s="168">
        <v>99232</v>
      </c>
      <c r="K19" s="168"/>
      <c r="L19" s="168">
        <v>80372</v>
      </c>
      <c r="M19" s="168">
        <v>17655</v>
      </c>
      <c r="N19" s="84"/>
    </row>
    <row r="20" spans="1:14" s="82" customFormat="1" ht="19.5" customHeight="1">
      <c r="A20" s="81" t="s">
        <v>163</v>
      </c>
      <c r="B20" s="82" t="s">
        <v>0</v>
      </c>
      <c r="C20" s="153">
        <v>185077</v>
      </c>
      <c r="D20" s="168">
        <v>2355</v>
      </c>
      <c r="E20" s="168">
        <v>675</v>
      </c>
      <c r="F20" s="168">
        <v>100</v>
      </c>
      <c r="G20" s="168">
        <v>2212</v>
      </c>
      <c r="H20" s="168">
        <v>58238</v>
      </c>
      <c r="I20" s="168"/>
      <c r="J20" s="168">
        <v>248657</v>
      </c>
      <c r="K20" s="168"/>
      <c r="L20" s="168">
        <v>185752</v>
      </c>
      <c r="M20" s="168">
        <v>60693</v>
      </c>
      <c r="N20" s="84"/>
    </row>
    <row r="21" spans="1:14" s="82" customFormat="1" ht="14.25" customHeight="1">
      <c r="A21" s="81"/>
      <c r="B21" s="82" t="s">
        <v>136</v>
      </c>
      <c r="C21" s="153">
        <v>80723</v>
      </c>
      <c r="D21" s="168">
        <v>1036</v>
      </c>
      <c r="E21" s="168">
        <v>232</v>
      </c>
      <c r="F21" s="168">
        <v>77</v>
      </c>
      <c r="G21" s="168">
        <v>1126</v>
      </c>
      <c r="H21" s="168">
        <v>17093</v>
      </c>
      <c r="I21" s="168"/>
      <c r="J21" s="168">
        <v>100287</v>
      </c>
      <c r="K21" s="168"/>
      <c r="L21" s="168">
        <v>80955</v>
      </c>
      <c r="M21" s="168">
        <v>18206</v>
      </c>
      <c r="N21" s="84"/>
    </row>
    <row r="22" spans="1:14" s="82" customFormat="1" ht="19.5" customHeight="1">
      <c r="A22" s="81">
        <v>1996</v>
      </c>
      <c r="B22" s="82" t="s">
        <v>0</v>
      </c>
      <c r="C22" s="153">
        <v>171096</v>
      </c>
      <c r="D22" s="168">
        <v>2012</v>
      </c>
      <c r="E22" s="168">
        <v>627</v>
      </c>
      <c r="F22" s="168">
        <v>102</v>
      </c>
      <c r="G22" s="168">
        <v>2210</v>
      </c>
      <c r="H22" s="168">
        <v>53201</v>
      </c>
      <c r="I22" s="168"/>
      <c r="J22" s="168">
        <v>229248</v>
      </c>
      <c r="K22" s="168"/>
      <c r="L22" s="168">
        <v>171723</v>
      </c>
      <c r="M22" s="168">
        <v>55315</v>
      </c>
      <c r="N22" s="84"/>
    </row>
    <row r="23" spans="2:14" s="82" customFormat="1" ht="14.25" customHeight="1">
      <c r="B23" s="82" t="s">
        <v>136</v>
      </c>
      <c r="C23" s="153">
        <v>78760</v>
      </c>
      <c r="D23" s="168">
        <v>890</v>
      </c>
      <c r="E23" s="168">
        <v>234</v>
      </c>
      <c r="F23" s="168">
        <v>74</v>
      </c>
      <c r="G23" s="168">
        <v>1125</v>
      </c>
      <c r="H23" s="168">
        <v>16990</v>
      </c>
      <c r="I23" s="168"/>
      <c r="J23" s="168">
        <v>98073</v>
      </c>
      <c r="K23" s="168"/>
      <c r="L23" s="168">
        <v>78994</v>
      </c>
      <c r="M23" s="168">
        <v>17954</v>
      </c>
      <c r="N23" s="84"/>
    </row>
    <row r="24" spans="1:14" s="82" customFormat="1" ht="19.5" customHeight="1">
      <c r="A24" s="81">
        <v>1997</v>
      </c>
      <c r="B24" s="82" t="s">
        <v>0</v>
      </c>
      <c r="C24" s="153">
        <f>SUM(171288-1937)</f>
        <v>169351</v>
      </c>
      <c r="D24" s="168">
        <v>1937</v>
      </c>
      <c r="E24" s="168">
        <v>599</v>
      </c>
      <c r="F24" s="168">
        <v>0</v>
      </c>
      <c r="G24" s="168">
        <v>2284</v>
      </c>
      <c r="H24" s="168">
        <f>SUM(47746+3162)</f>
        <v>50908</v>
      </c>
      <c r="I24" s="168"/>
      <c r="J24" s="168">
        <v>225079</v>
      </c>
      <c r="K24" s="168"/>
      <c r="L24" s="168">
        <v>169950</v>
      </c>
      <c r="M24" s="168">
        <v>52845</v>
      </c>
      <c r="N24" s="84"/>
    </row>
    <row r="25" spans="2:14" s="82" customFormat="1" ht="14.25" customHeight="1">
      <c r="B25" s="82" t="s">
        <v>136</v>
      </c>
      <c r="C25" s="153">
        <f>SUM(80600-859)</f>
        <v>79741</v>
      </c>
      <c r="D25" s="168">
        <v>859</v>
      </c>
      <c r="E25" s="168">
        <v>232</v>
      </c>
      <c r="F25" s="168">
        <v>0</v>
      </c>
      <c r="G25" s="168">
        <v>1205</v>
      </c>
      <c r="H25" s="168">
        <f>SUM(15872+1030)</f>
        <v>16902</v>
      </c>
      <c r="I25" s="168"/>
      <c r="J25" s="168">
        <v>98939</v>
      </c>
      <c r="K25" s="168"/>
      <c r="L25" s="168">
        <v>79973</v>
      </c>
      <c r="M25" s="168">
        <v>17761</v>
      </c>
      <c r="N25" s="84"/>
    </row>
    <row r="26" spans="1:14" s="82" customFormat="1" ht="19.5" customHeight="1">
      <c r="A26" s="81">
        <v>1998</v>
      </c>
      <c r="B26" s="86" t="s">
        <v>0</v>
      </c>
      <c r="C26" s="153">
        <f>168079-1887</f>
        <v>166192</v>
      </c>
      <c r="D26" s="168">
        <v>1887</v>
      </c>
      <c r="E26" s="168">
        <v>655</v>
      </c>
      <c r="F26" s="168">
        <v>0</v>
      </c>
      <c r="G26" s="168">
        <v>2375</v>
      </c>
      <c r="H26" s="168">
        <f>47326+2620</f>
        <v>49946</v>
      </c>
      <c r="I26" s="168"/>
      <c r="J26" s="168">
        <v>221055</v>
      </c>
      <c r="K26" s="168"/>
      <c r="L26" s="168">
        <v>166847</v>
      </c>
      <c r="M26" s="168">
        <v>51833</v>
      </c>
      <c r="N26" s="84"/>
    </row>
    <row r="27" spans="2:14" s="82" customFormat="1" ht="14.25" customHeight="1">
      <c r="B27" s="86" t="s">
        <v>136</v>
      </c>
      <c r="C27" s="153">
        <f>80461-864</f>
        <v>79597</v>
      </c>
      <c r="D27" s="168">
        <v>864</v>
      </c>
      <c r="E27" s="168">
        <v>273</v>
      </c>
      <c r="F27" s="168">
        <v>0</v>
      </c>
      <c r="G27" s="168">
        <v>1271</v>
      </c>
      <c r="H27" s="168">
        <f>16275+811</f>
        <v>17086</v>
      </c>
      <c r="I27" s="168"/>
      <c r="J27" s="168">
        <v>99091</v>
      </c>
      <c r="K27" s="168"/>
      <c r="L27" s="168">
        <v>79870</v>
      </c>
      <c r="M27" s="168">
        <v>17950</v>
      </c>
      <c r="N27" s="84"/>
    </row>
    <row r="28" spans="1:14" s="82" customFormat="1" ht="19.5" customHeight="1">
      <c r="A28" s="81">
        <v>1999</v>
      </c>
      <c r="B28" s="86" t="s">
        <v>0</v>
      </c>
      <c r="C28" s="153">
        <f>145569-D28</f>
        <v>143697</v>
      </c>
      <c r="D28" s="168">
        <v>1872</v>
      </c>
      <c r="E28" s="168">
        <v>671</v>
      </c>
      <c r="F28" s="168">
        <v>0</v>
      </c>
      <c r="G28" s="168">
        <v>2338</v>
      </c>
      <c r="H28" s="168">
        <f>46869+2264</f>
        <v>49133</v>
      </c>
      <c r="I28" s="168"/>
      <c r="J28" s="168">
        <v>197711</v>
      </c>
      <c r="K28" s="168"/>
      <c r="L28" s="168">
        <v>144368</v>
      </c>
      <c r="M28" s="168">
        <v>51005</v>
      </c>
      <c r="N28" s="84"/>
    </row>
    <row r="29" spans="1:14" s="82" customFormat="1" ht="14.25" customHeight="1">
      <c r="A29" s="81"/>
      <c r="B29" s="86" t="s">
        <v>136</v>
      </c>
      <c r="C29" s="153">
        <f>71087-D29</f>
        <v>70200</v>
      </c>
      <c r="D29" s="168">
        <v>887</v>
      </c>
      <c r="E29" s="168">
        <v>270</v>
      </c>
      <c r="F29" s="168">
        <v>0</v>
      </c>
      <c r="G29" s="168">
        <v>1272</v>
      </c>
      <c r="H29" s="168">
        <f>16869+728</f>
        <v>17597</v>
      </c>
      <c r="I29" s="168"/>
      <c r="J29" s="168">
        <v>90226</v>
      </c>
      <c r="K29" s="168"/>
      <c r="L29" s="168">
        <v>70470</v>
      </c>
      <c r="M29" s="168">
        <v>18484</v>
      </c>
      <c r="N29" s="84"/>
    </row>
    <row r="30" spans="1:14" s="82" customFormat="1" ht="19.5" customHeight="1">
      <c r="A30" s="81">
        <v>2000</v>
      </c>
      <c r="B30" s="86" t="s">
        <v>0</v>
      </c>
      <c r="C30" s="153">
        <f>141282-D30</f>
        <v>139426</v>
      </c>
      <c r="D30" s="168">
        <v>1856</v>
      </c>
      <c r="E30" s="168">
        <v>710</v>
      </c>
      <c r="F30" s="168">
        <v>0</v>
      </c>
      <c r="G30" s="168">
        <v>2720</v>
      </c>
      <c r="H30" s="168">
        <f>47740+2881</f>
        <v>50621</v>
      </c>
      <c r="I30" s="168"/>
      <c r="J30" s="168">
        <v>195333</v>
      </c>
      <c r="K30" s="168"/>
      <c r="L30" s="168">
        <v>140136</v>
      </c>
      <c r="M30" s="168">
        <v>52477</v>
      </c>
      <c r="N30" s="84"/>
    </row>
    <row r="31" spans="2:14" s="82" customFormat="1" ht="14.25" customHeight="1">
      <c r="B31" s="86" t="s">
        <v>136</v>
      </c>
      <c r="C31" s="153">
        <v>69614</v>
      </c>
      <c r="D31" s="168">
        <v>890</v>
      </c>
      <c r="E31" s="168">
        <v>301</v>
      </c>
      <c r="F31" s="168">
        <v>0</v>
      </c>
      <c r="G31" s="168">
        <v>1484</v>
      </c>
      <c r="H31" s="168">
        <f>17488+958</f>
        <v>18446</v>
      </c>
      <c r="I31" s="168"/>
      <c r="J31" s="168">
        <v>90735</v>
      </c>
      <c r="K31" s="168"/>
      <c r="L31" s="168">
        <v>69915</v>
      </c>
      <c r="M31" s="168">
        <v>19336</v>
      </c>
      <c r="N31" s="84"/>
    </row>
    <row r="32" spans="1:14" s="82" customFormat="1" ht="19.5" customHeight="1">
      <c r="A32" s="81">
        <v>2001</v>
      </c>
      <c r="B32" s="86" t="s">
        <v>0</v>
      </c>
      <c r="C32" s="153">
        <v>138037</v>
      </c>
      <c r="D32" s="168">
        <v>1804</v>
      </c>
      <c r="E32" s="168">
        <v>570</v>
      </c>
      <c r="F32" s="168">
        <v>0</v>
      </c>
      <c r="G32" s="168">
        <v>2831</v>
      </c>
      <c r="H32" s="168">
        <f>49866+3965</f>
        <v>53831</v>
      </c>
      <c r="I32" s="168"/>
      <c r="J32" s="168">
        <v>197073</v>
      </c>
      <c r="K32" s="168"/>
      <c r="L32" s="168">
        <v>138607</v>
      </c>
      <c r="M32" s="168">
        <v>55635</v>
      </c>
      <c r="N32" s="84"/>
    </row>
    <row r="33" spans="2:14" s="82" customFormat="1" ht="14.25" customHeight="1">
      <c r="B33" s="86" t="s">
        <v>136</v>
      </c>
      <c r="C33" s="153">
        <v>70729</v>
      </c>
      <c r="D33" s="168">
        <v>898</v>
      </c>
      <c r="E33" s="168">
        <v>251</v>
      </c>
      <c r="F33" s="168">
        <v>0</v>
      </c>
      <c r="G33" s="168">
        <v>1553</v>
      </c>
      <c r="H33" s="168">
        <v>19984</v>
      </c>
      <c r="I33" s="168"/>
      <c r="J33" s="168">
        <v>93415</v>
      </c>
      <c r="K33" s="168"/>
      <c r="L33" s="168">
        <v>70980</v>
      </c>
      <c r="M33" s="168">
        <v>20882</v>
      </c>
      <c r="N33" s="84"/>
    </row>
    <row r="34" spans="1:14" s="82" customFormat="1" ht="19.5" customHeight="1">
      <c r="A34" s="81">
        <v>2002</v>
      </c>
      <c r="B34" s="86" t="s">
        <v>0</v>
      </c>
      <c r="C34" s="153">
        <v>144129</v>
      </c>
      <c r="D34" s="168">
        <v>1740</v>
      </c>
      <c r="E34" s="168">
        <v>607</v>
      </c>
      <c r="F34" s="168">
        <v>0</v>
      </c>
      <c r="G34" s="168">
        <v>2925</v>
      </c>
      <c r="H34" s="168">
        <v>55781</v>
      </c>
      <c r="I34" s="168"/>
      <c r="J34" s="168">
        <v>205182</v>
      </c>
      <c r="K34" s="168"/>
      <c r="L34" s="168">
        <v>144736</v>
      </c>
      <c r="M34" s="168">
        <v>57521</v>
      </c>
      <c r="N34" s="84"/>
    </row>
    <row r="35" spans="2:14" s="82" customFormat="1" ht="14.25" customHeight="1">
      <c r="B35" s="86" t="s">
        <v>136</v>
      </c>
      <c r="C35" s="153">
        <v>74584</v>
      </c>
      <c r="D35" s="168">
        <v>860</v>
      </c>
      <c r="E35" s="168">
        <v>258</v>
      </c>
      <c r="F35" s="168">
        <v>0</v>
      </c>
      <c r="G35" s="168">
        <v>1625</v>
      </c>
      <c r="H35" s="168">
        <v>21290</v>
      </c>
      <c r="I35" s="168"/>
      <c r="J35" s="168">
        <v>98617</v>
      </c>
      <c r="K35" s="168"/>
      <c r="L35" s="168">
        <v>74842</v>
      </c>
      <c r="M35" s="168">
        <v>22150</v>
      </c>
      <c r="N35" s="84"/>
    </row>
    <row r="36" spans="1:14" s="82" customFormat="1" ht="19.5" customHeight="1">
      <c r="A36" s="81">
        <v>2003</v>
      </c>
      <c r="B36" s="86" t="s">
        <v>0</v>
      </c>
      <c r="C36" s="153">
        <f>155446-D36</f>
        <v>153797</v>
      </c>
      <c r="D36" s="168">
        <v>1649</v>
      </c>
      <c r="E36" s="168">
        <v>592</v>
      </c>
      <c r="F36" s="168">
        <v>0</v>
      </c>
      <c r="G36" s="168">
        <v>3169</v>
      </c>
      <c r="H36" s="168">
        <f>55755+3613</f>
        <v>59368</v>
      </c>
      <c r="I36" s="168"/>
      <c r="J36" s="168">
        <v>218575</v>
      </c>
      <c r="K36" s="168"/>
      <c r="L36" s="168">
        <v>154389</v>
      </c>
      <c r="M36" s="168">
        <v>61017</v>
      </c>
      <c r="N36" s="84"/>
    </row>
    <row r="37" spans="2:14" s="82" customFormat="1" ht="14.25" customHeight="1">
      <c r="B37" s="86" t="s">
        <v>136</v>
      </c>
      <c r="C37" s="153">
        <f>81476-D37</f>
        <v>80590</v>
      </c>
      <c r="D37" s="168">
        <v>886</v>
      </c>
      <c r="E37" s="168">
        <v>258</v>
      </c>
      <c r="F37" s="168">
        <v>0</v>
      </c>
      <c r="G37" s="168">
        <v>1746</v>
      </c>
      <c r="H37" s="168">
        <f>21240+1757</f>
        <v>22997</v>
      </c>
      <c r="I37" s="168"/>
      <c r="J37" s="168">
        <v>106477</v>
      </c>
      <c r="K37" s="168"/>
      <c r="L37" s="168">
        <v>80848</v>
      </c>
      <c r="M37" s="168">
        <v>23883</v>
      </c>
      <c r="N37" s="84"/>
    </row>
    <row r="38" spans="1:14" s="82" customFormat="1" ht="19.5" customHeight="1">
      <c r="A38" s="81">
        <v>2004</v>
      </c>
      <c r="B38" s="86" t="s">
        <v>0</v>
      </c>
      <c r="C38" s="153">
        <f>163686-D38</f>
        <v>162049</v>
      </c>
      <c r="D38" s="168">
        <v>1637</v>
      </c>
      <c r="E38" s="168">
        <v>664</v>
      </c>
      <c r="F38" s="168">
        <v>0</v>
      </c>
      <c r="G38" s="168">
        <v>3192</v>
      </c>
      <c r="H38" s="168">
        <f>59506+3741</f>
        <v>63247</v>
      </c>
      <c r="I38" s="168"/>
      <c r="J38" s="168">
        <v>230789</v>
      </c>
      <c r="K38" s="168"/>
      <c r="L38" s="168">
        <v>162713</v>
      </c>
      <c r="M38" s="168">
        <v>64884</v>
      </c>
      <c r="N38" s="84"/>
    </row>
    <row r="39" spans="2:14" s="82" customFormat="1" ht="14.25" customHeight="1">
      <c r="B39" s="86" t="s">
        <v>136</v>
      </c>
      <c r="C39" s="153">
        <f>86421-D39</f>
        <v>85503</v>
      </c>
      <c r="D39" s="168">
        <v>918</v>
      </c>
      <c r="E39" s="168">
        <v>308</v>
      </c>
      <c r="F39" s="168">
        <v>0</v>
      </c>
      <c r="G39" s="168">
        <v>1787</v>
      </c>
      <c r="H39" s="168">
        <f>22373+1833</f>
        <v>24206</v>
      </c>
      <c r="I39" s="168"/>
      <c r="J39" s="168">
        <v>112722</v>
      </c>
      <c r="K39" s="168"/>
      <c r="L39" s="168">
        <v>85811</v>
      </c>
      <c r="M39" s="168">
        <v>25124</v>
      </c>
      <c r="N39" s="84"/>
    </row>
    <row r="40" spans="1:14" s="82" customFormat="1" ht="19.5" customHeight="1">
      <c r="A40" s="81">
        <v>2005</v>
      </c>
      <c r="B40" s="86" t="s">
        <v>0</v>
      </c>
      <c r="C40" s="153">
        <v>162966</v>
      </c>
      <c r="D40" s="168">
        <v>1685</v>
      </c>
      <c r="E40" s="168">
        <v>649</v>
      </c>
      <c r="F40" s="168">
        <v>0</v>
      </c>
      <c r="G40" s="168">
        <v>3137</v>
      </c>
      <c r="H40" s="168">
        <v>65414</v>
      </c>
      <c r="I40" s="168"/>
      <c r="J40" s="168">
        <v>233851</v>
      </c>
      <c r="K40" s="168"/>
      <c r="L40" s="168">
        <v>163615</v>
      </c>
      <c r="M40" s="168">
        <v>67099</v>
      </c>
      <c r="N40" s="84"/>
    </row>
    <row r="41" spans="1:14" s="82" customFormat="1" ht="14.25" customHeight="1">
      <c r="A41" s="88"/>
      <c r="B41" s="86" t="s">
        <v>136</v>
      </c>
      <c r="C41" s="153">
        <v>87266</v>
      </c>
      <c r="D41" s="168">
        <v>961</v>
      </c>
      <c r="E41" s="168">
        <v>315</v>
      </c>
      <c r="F41" s="168">
        <v>0</v>
      </c>
      <c r="G41" s="168">
        <v>1771</v>
      </c>
      <c r="H41" s="168">
        <v>24858</v>
      </c>
      <c r="I41" s="168"/>
      <c r="J41" s="168">
        <v>115171</v>
      </c>
      <c r="K41" s="168"/>
      <c r="L41" s="168">
        <v>87581</v>
      </c>
      <c r="M41" s="168">
        <v>25819</v>
      </c>
      <c r="N41" s="84"/>
    </row>
    <row r="42" spans="1:14" s="82" customFormat="1" ht="19.5" customHeight="1">
      <c r="A42" s="81">
        <v>2006</v>
      </c>
      <c r="B42" s="86" t="s">
        <v>0</v>
      </c>
      <c r="C42" s="153">
        <v>164995</v>
      </c>
      <c r="D42" s="168">
        <v>1559</v>
      </c>
      <c r="E42" s="168">
        <v>600</v>
      </c>
      <c r="F42" s="168">
        <v>0</v>
      </c>
      <c r="G42" s="168">
        <v>3056</v>
      </c>
      <c r="H42" s="168">
        <v>65933</v>
      </c>
      <c r="I42" s="168"/>
      <c r="J42" s="168">
        <v>236143</v>
      </c>
      <c r="K42" s="168"/>
      <c r="L42" s="168">
        <v>165595</v>
      </c>
      <c r="M42" s="168">
        <v>67492</v>
      </c>
      <c r="N42" s="84"/>
    </row>
    <row r="43" spans="1:14" s="82" customFormat="1" ht="14.25" customHeight="1">
      <c r="A43" s="88" t="s">
        <v>1</v>
      </c>
      <c r="B43" s="86" t="s">
        <v>136</v>
      </c>
      <c r="C43" s="153">
        <v>89089</v>
      </c>
      <c r="D43" s="168">
        <v>850</v>
      </c>
      <c r="E43" s="168">
        <v>268</v>
      </c>
      <c r="F43" s="168">
        <v>0</v>
      </c>
      <c r="G43" s="168">
        <v>1701</v>
      </c>
      <c r="H43" s="168">
        <v>24482</v>
      </c>
      <c r="I43" s="168"/>
      <c r="J43" s="168">
        <v>116390</v>
      </c>
      <c r="K43" s="168"/>
      <c r="L43" s="168">
        <v>89357</v>
      </c>
      <c r="M43" s="168">
        <v>25332</v>
      </c>
      <c r="N43" s="84"/>
    </row>
    <row r="44" spans="1:14" s="82" customFormat="1" ht="19.5" customHeight="1">
      <c r="A44" s="81">
        <v>2007</v>
      </c>
      <c r="B44" s="89" t="s">
        <v>0</v>
      </c>
      <c r="C44" s="153">
        <v>159815</v>
      </c>
      <c r="D44" s="168">
        <v>1480</v>
      </c>
      <c r="E44" s="168">
        <v>596</v>
      </c>
      <c r="F44" s="168">
        <v>0</v>
      </c>
      <c r="G44" s="168">
        <v>2878</v>
      </c>
      <c r="H44" s="168">
        <f>62947+2432</f>
        <v>65379</v>
      </c>
      <c r="I44" s="168"/>
      <c r="J44" s="168">
        <v>230148</v>
      </c>
      <c r="K44" s="168"/>
      <c r="L44" s="168">
        <v>160411</v>
      </c>
      <c r="M44" s="168">
        <v>66859</v>
      </c>
      <c r="N44" s="90"/>
    </row>
    <row r="45" spans="1:14" s="82" customFormat="1" ht="14.25" customHeight="1">
      <c r="A45" s="88"/>
      <c r="B45" s="89" t="s">
        <v>136</v>
      </c>
      <c r="C45" s="153">
        <v>86275</v>
      </c>
      <c r="D45" s="168">
        <v>739</v>
      </c>
      <c r="E45" s="168">
        <v>277</v>
      </c>
      <c r="F45" s="168">
        <v>0</v>
      </c>
      <c r="G45" s="168">
        <v>1622</v>
      </c>
      <c r="H45" s="168">
        <f>23056+874</f>
        <v>23930</v>
      </c>
      <c r="I45" s="168"/>
      <c r="J45" s="168">
        <v>112843</v>
      </c>
      <c r="K45" s="168"/>
      <c r="L45" s="168">
        <v>86552</v>
      </c>
      <c r="M45" s="168">
        <v>24669</v>
      </c>
      <c r="N45" s="90"/>
    </row>
    <row r="46" spans="1:14" s="82" customFormat="1" ht="19.5" customHeight="1">
      <c r="A46" s="81">
        <v>2008</v>
      </c>
      <c r="B46" s="89" t="s">
        <v>0</v>
      </c>
      <c r="C46" s="153">
        <v>161003</v>
      </c>
      <c r="D46" s="168">
        <v>1396</v>
      </c>
      <c r="E46" s="168">
        <v>570</v>
      </c>
      <c r="F46" s="168">
        <v>0</v>
      </c>
      <c r="G46" s="168">
        <v>2892</v>
      </c>
      <c r="H46" s="168">
        <f>66087+2602</f>
        <v>68689</v>
      </c>
      <c r="I46" s="168"/>
      <c r="J46" s="168">
        <v>234550</v>
      </c>
      <c r="K46" s="168"/>
      <c r="L46" s="168">
        <v>161573</v>
      </c>
      <c r="M46" s="168">
        <v>70085</v>
      </c>
      <c r="N46" s="90"/>
    </row>
    <row r="47" spans="1:14" s="82" customFormat="1" ht="14.25" customHeight="1">
      <c r="A47" s="88"/>
      <c r="B47" s="89" t="s">
        <v>136</v>
      </c>
      <c r="C47" s="153">
        <v>86651</v>
      </c>
      <c r="D47" s="168">
        <v>605</v>
      </c>
      <c r="E47" s="168">
        <v>255</v>
      </c>
      <c r="F47" s="168">
        <v>0</v>
      </c>
      <c r="G47" s="168">
        <v>1654</v>
      </c>
      <c r="H47" s="168">
        <f>24402+1042</f>
        <v>25444</v>
      </c>
      <c r="I47" s="168"/>
      <c r="J47" s="168">
        <v>114609</v>
      </c>
      <c r="K47" s="168"/>
      <c r="L47" s="168">
        <v>86906</v>
      </c>
      <c r="M47" s="168">
        <v>26049</v>
      </c>
      <c r="N47" s="90"/>
    </row>
    <row r="48" spans="1:14" s="82" customFormat="1" ht="19.5" customHeight="1">
      <c r="A48" s="81">
        <v>2009</v>
      </c>
      <c r="B48" s="89" t="s">
        <v>0</v>
      </c>
      <c r="C48" s="153">
        <f>163203-D48</f>
        <v>161915</v>
      </c>
      <c r="D48" s="168">
        <v>1288</v>
      </c>
      <c r="E48" s="168">
        <v>597</v>
      </c>
      <c r="F48" s="168">
        <v>0</v>
      </c>
      <c r="G48" s="168">
        <v>3024</v>
      </c>
      <c r="H48" s="168">
        <f>71679+2633</f>
        <v>74312</v>
      </c>
      <c r="I48" s="168"/>
      <c r="J48" s="168">
        <v>241136</v>
      </c>
      <c r="K48" s="168"/>
      <c r="L48" s="168">
        <v>162512</v>
      </c>
      <c r="M48" s="168">
        <v>75600</v>
      </c>
      <c r="N48" s="90"/>
    </row>
    <row r="49" spans="1:14" s="82" customFormat="1" ht="14.25" customHeight="1">
      <c r="A49" s="88"/>
      <c r="B49" s="89" t="s">
        <v>136</v>
      </c>
      <c r="C49" s="153">
        <f>87778-D49</f>
        <v>87318</v>
      </c>
      <c r="D49" s="168">
        <v>460</v>
      </c>
      <c r="E49" s="168">
        <v>255</v>
      </c>
      <c r="F49" s="168">
        <v>0</v>
      </c>
      <c r="G49" s="168">
        <v>1706</v>
      </c>
      <c r="H49" s="168">
        <f>27230+1099</f>
        <v>28329</v>
      </c>
      <c r="I49" s="168"/>
      <c r="J49" s="168">
        <v>118068</v>
      </c>
      <c r="K49" s="168"/>
      <c r="L49" s="168">
        <v>87573</v>
      </c>
      <c r="M49" s="168">
        <v>28789</v>
      </c>
      <c r="N49" s="90"/>
    </row>
    <row r="50" spans="1:14" s="79" customFormat="1" ht="15" customHeight="1">
      <c r="A50" s="274" t="s">
        <v>164</v>
      </c>
      <c r="B50" s="274"/>
      <c r="C50" s="274"/>
      <c r="D50" s="274"/>
      <c r="E50" s="274"/>
      <c r="F50" s="274"/>
      <c r="G50" s="274"/>
      <c r="H50" s="274"/>
      <c r="I50" s="274"/>
      <c r="J50" s="274"/>
      <c r="K50" s="274"/>
      <c r="L50" s="274"/>
      <c r="M50" s="274"/>
      <c r="N50" s="274"/>
    </row>
    <row r="51" spans="1:14" s="79" customFormat="1" ht="15" customHeight="1">
      <c r="A51" s="275" t="s">
        <v>150</v>
      </c>
      <c r="B51" s="275"/>
      <c r="C51" s="275"/>
      <c r="D51" s="275"/>
      <c r="E51" s="275"/>
      <c r="F51" s="275"/>
      <c r="G51" s="275"/>
      <c r="H51" s="275"/>
      <c r="I51" s="275"/>
      <c r="J51" s="275"/>
      <c r="K51" s="275"/>
      <c r="L51" s="275"/>
      <c r="M51" s="275"/>
      <c r="N51" s="275"/>
    </row>
    <row r="52" spans="1:14" s="80" customFormat="1" ht="12.75" customHeight="1">
      <c r="A52" s="276" t="s">
        <v>151</v>
      </c>
      <c r="B52" s="277"/>
      <c r="C52" s="282" t="s">
        <v>152</v>
      </c>
      <c r="D52" s="283"/>
      <c r="E52" s="283"/>
      <c r="F52" s="283"/>
      <c r="G52" s="283"/>
      <c r="H52" s="283"/>
      <c r="I52" s="283"/>
      <c r="J52" s="283"/>
      <c r="K52" s="284"/>
      <c r="L52" s="282" t="s">
        <v>153</v>
      </c>
      <c r="M52" s="283"/>
      <c r="N52" s="283"/>
    </row>
    <row r="53" spans="1:14" s="80" customFormat="1" ht="12.75" customHeight="1">
      <c r="A53" s="278"/>
      <c r="B53" s="279"/>
      <c r="C53" s="291" t="s">
        <v>59</v>
      </c>
      <c r="D53" s="292"/>
      <c r="E53" s="287" t="s">
        <v>154</v>
      </c>
      <c r="F53" s="277"/>
      <c r="G53" s="290" t="s">
        <v>155</v>
      </c>
      <c r="H53" s="287" t="s">
        <v>156</v>
      </c>
      <c r="I53" s="294"/>
      <c r="J53" s="287" t="s">
        <v>157</v>
      </c>
      <c r="K53" s="294"/>
      <c r="L53" s="285" t="s">
        <v>158</v>
      </c>
      <c r="M53" s="287" t="s">
        <v>159</v>
      </c>
      <c r="N53" s="276"/>
    </row>
    <row r="54" spans="1:14" s="80" customFormat="1" ht="12.75" customHeight="1">
      <c r="A54" s="278"/>
      <c r="B54" s="279"/>
      <c r="C54" s="293"/>
      <c r="D54" s="280"/>
      <c r="E54" s="293"/>
      <c r="F54" s="281"/>
      <c r="G54" s="261"/>
      <c r="H54" s="285"/>
      <c r="I54" s="295"/>
      <c r="J54" s="285"/>
      <c r="K54" s="295"/>
      <c r="L54" s="285"/>
      <c r="M54" s="285"/>
      <c r="N54" s="288"/>
    </row>
    <row r="55" spans="1:14" s="80" customFormat="1" ht="12.75" customHeight="1">
      <c r="A55" s="278"/>
      <c r="B55" s="279"/>
      <c r="C55" s="287" t="s">
        <v>158</v>
      </c>
      <c r="D55" s="287" t="s">
        <v>160</v>
      </c>
      <c r="E55" s="290" t="s">
        <v>158</v>
      </c>
      <c r="F55" s="290" t="s">
        <v>160</v>
      </c>
      <c r="G55" s="261"/>
      <c r="H55" s="285"/>
      <c r="I55" s="295"/>
      <c r="J55" s="285"/>
      <c r="K55" s="295"/>
      <c r="L55" s="285"/>
      <c r="M55" s="285"/>
      <c r="N55" s="288"/>
    </row>
    <row r="56" spans="1:14" s="80" customFormat="1" ht="12.75" customHeight="1">
      <c r="A56" s="278"/>
      <c r="B56" s="279"/>
      <c r="C56" s="286"/>
      <c r="D56" s="286"/>
      <c r="E56" s="262"/>
      <c r="F56" s="262"/>
      <c r="G56" s="261"/>
      <c r="H56" s="285"/>
      <c r="I56" s="295"/>
      <c r="J56" s="285"/>
      <c r="K56" s="295"/>
      <c r="L56" s="286"/>
      <c r="M56" s="286"/>
      <c r="N56" s="289"/>
    </row>
    <row r="57" spans="1:14" s="80" customFormat="1" ht="12.75" customHeight="1">
      <c r="A57" s="280"/>
      <c r="B57" s="281"/>
      <c r="C57" s="282" t="s">
        <v>161</v>
      </c>
      <c r="D57" s="283"/>
      <c r="E57" s="282" t="s">
        <v>161</v>
      </c>
      <c r="F57" s="284"/>
      <c r="G57" s="262"/>
      <c r="H57" s="286"/>
      <c r="I57" s="296"/>
      <c r="J57" s="286"/>
      <c r="K57" s="296"/>
      <c r="L57" s="282" t="s">
        <v>162</v>
      </c>
      <c r="M57" s="283"/>
      <c r="N57" s="283"/>
    </row>
    <row r="58" spans="1:14" ht="18.75" customHeight="1" hidden="1">
      <c r="A58" s="81">
        <v>1985</v>
      </c>
      <c r="B58" s="82" t="s">
        <v>0</v>
      </c>
      <c r="C58" s="83">
        <v>142623</v>
      </c>
      <c r="D58" s="83">
        <v>2260</v>
      </c>
      <c r="E58" s="83">
        <v>437</v>
      </c>
      <c r="F58" s="83">
        <v>0</v>
      </c>
      <c r="G58" s="83">
        <v>2193</v>
      </c>
      <c r="H58" s="83">
        <v>44202</v>
      </c>
      <c r="I58" s="83"/>
      <c r="J58" s="83">
        <f>SUM(C58:H58)</f>
        <v>191715</v>
      </c>
      <c r="K58" s="83"/>
      <c r="L58" s="83" t="e">
        <f>SUM(C58+E58+#REF!)</f>
        <v>#REF!</v>
      </c>
      <c r="M58" s="84"/>
      <c r="N58" s="84" t="e">
        <f>SUM(D58+F58+#REF!+H58)</f>
        <v>#REF!</v>
      </c>
    </row>
    <row r="59" spans="1:14" ht="12.75" customHeight="1" hidden="1">
      <c r="A59" s="81"/>
      <c r="B59" s="82" t="s">
        <v>136</v>
      </c>
      <c r="C59" s="83">
        <v>59417</v>
      </c>
      <c r="D59" s="83">
        <v>1006</v>
      </c>
      <c r="E59" s="83">
        <v>147</v>
      </c>
      <c r="F59" s="83">
        <v>0</v>
      </c>
      <c r="G59" s="83">
        <v>1043</v>
      </c>
      <c r="H59" s="83">
        <v>12584</v>
      </c>
      <c r="I59" s="83"/>
      <c r="J59" s="83">
        <f>SUM(C59:H59)</f>
        <v>74197</v>
      </c>
      <c r="K59" s="83"/>
      <c r="L59" s="83" t="e">
        <f>SUM(C59+E59+#REF!)</f>
        <v>#REF!</v>
      </c>
      <c r="M59" s="84"/>
      <c r="N59" s="84" t="e">
        <f>SUM(D59+F59+#REF!+H59)</f>
        <v>#REF!</v>
      </c>
    </row>
    <row r="60" spans="1:14" s="87" customFormat="1" ht="9.75" customHeight="1">
      <c r="A60" s="85"/>
      <c r="B60" s="86"/>
      <c r="C60" s="84"/>
      <c r="D60" s="84"/>
      <c r="E60" s="84"/>
      <c r="F60" s="84"/>
      <c r="G60" s="84"/>
      <c r="H60" s="84"/>
      <c r="I60" s="84"/>
      <c r="J60" s="84"/>
      <c r="K60" s="84"/>
      <c r="L60" s="84"/>
      <c r="M60" s="84"/>
      <c r="N60" s="84"/>
    </row>
    <row r="61" spans="1:14" s="82" customFormat="1" ht="19.5" customHeight="1">
      <c r="A61" s="81">
        <v>2010</v>
      </c>
      <c r="B61" s="89" t="s">
        <v>0</v>
      </c>
      <c r="C61" s="153">
        <v>168503</v>
      </c>
      <c r="D61" s="168">
        <v>1249</v>
      </c>
      <c r="E61" s="168">
        <v>603</v>
      </c>
      <c r="F61" s="168">
        <v>0</v>
      </c>
      <c r="G61" s="168">
        <v>3011</v>
      </c>
      <c r="H61" s="168">
        <v>81189</v>
      </c>
      <c r="I61" s="168"/>
      <c r="J61" s="168">
        <v>254555</v>
      </c>
      <c r="K61" s="168"/>
      <c r="L61" s="168">
        <v>169106</v>
      </c>
      <c r="M61" s="168">
        <v>82438</v>
      </c>
      <c r="N61" s="90"/>
    </row>
    <row r="62" spans="1:14" s="82" customFormat="1" ht="14.25" customHeight="1">
      <c r="A62" s="88"/>
      <c r="B62" s="89" t="s">
        <v>136</v>
      </c>
      <c r="C62" s="153">
        <v>91234</v>
      </c>
      <c r="D62" s="168">
        <v>434</v>
      </c>
      <c r="E62" s="168">
        <v>257</v>
      </c>
      <c r="F62" s="168">
        <v>0</v>
      </c>
      <c r="G62" s="168">
        <v>1711</v>
      </c>
      <c r="H62" s="168">
        <v>31245</v>
      </c>
      <c r="I62" s="168"/>
      <c r="J62" s="168">
        <v>124881</v>
      </c>
      <c r="K62" s="168"/>
      <c r="L62" s="168">
        <v>91491</v>
      </c>
      <c r="M62" s="168">
        <v>31679</v>
      </c>
      <c r="N62" s="90"/>
    </row>
    <row r="63" spans="1:14" s="82" customFormat="1" ht="19.5" customHeight="1">
      <c r="A63" s="81">
        <v>2011</v>
      </c>
      <c r="B63" s="89" t="s">
        <v>0</v>
      </c>
      <c r="C63" s="153">
        <v>183784</v>
      </c>
      <c r="D63" s="168">
        <v>1219</v>
      </c>
      <c r="E63" s="168">
        <v>537</v>
      </c>
      <c r="F63" s="168">
        <v>0</v>
      </c>
      <c r="G63" s="168">
        <v>3046</v>
      </c>
      <c r="H63" s="168">
        <v>89029</v>
      </c>
      <c r="I63" s="168"/>
      <c r="J63" s="168">
        <v>277615</v>
      </c>
      <c r="K63" s="168"/>
      <c r="L63" s="168">
        <v>184321</v>
      </c>
      <c r="M63" s="168">
        <v>90248</v>
      </c>
      <c r="N63" s="90"/>
    </row>
    <row r="64" spans="1:14" s="82" customFormat="1" ht="14.25" customHeight="1">
      <c r="A64" s="88"/>
      <c r="B64" s="89" t="s">
        <v>136</v>
      </c>
      <c r="C64" s="153">
        <v>98745</v>
      </c>
      <c r="D64" s="168">
        <v>433</v>
      </c>
      <c r="E64" s="168">
        <v>218</v>
      </c>
      <c r="F64" s="168">
        <v>0</v>
      </c>
      <c r="G64" s="168">
        <v>1724</v>
      </c>
      <c r="H64" s="168">
        <v>34372</v>
      </c>
      <c r="I64" s="168"/>
      <c r="J64" s="168">
        <v>135492</v>
      </c>
      <c r="K64" s="168"/>
      <c r="L64" s="168">
        <v>98963</v>
      </c>
      <c r="M64" s="168">
        <v>34805</v>
      </c>
      <c r="N64" s="90"/>
    </row>
    <row r="65" spans="1:14" s="82" customFormat="1" ht="19.5" customHeight="1">
      <c r="A65" s="81">
        <v>2012</v>
      </c>
      <c r="B65" s="89" t="s">
        <v>0</v>
      </c>
      <c r="C65" s="153">
        <v>198172</v>
      </c>
      <c r="D65" s="168">
        <v>1304</v>
      </c>
      <c r="E65" s="168">
        <v>546</v>
      </c>
      <c r="F65" s="168">
        <v>0</v>
      </c>
      <c r="G65" s="168">
        <v>3170</v>
      </c>
      <c r="H65" s="168">
        <v>96944</v>
      </c>
      <c r="I65" s="168"/>
      <c r="J65" s="168">
        <v>300136</v>
      </c>
      <c r="K65" s="168"/>
      <c r="L65" s="168">
        <v>198718</v>
      </c>
      <c r="M65" s="168">
        <v>98248</v>
      </c>
      <c r="N65" s="90"/>
    </row>
    <row r="66" spans="1:14" s="82" customFormat="1" ht="14.25" customHeight="1">
      <c r="A66" s="88"/>
      <c r="B66" s="89" t="s">
        <v>136</v>
      </c>
      <c r="C66" s="153">
        <v>104954</v>
      </c>
      <c r="D66" s="168">
        <v>492</v>
      </c>
      <c r="E66" s="168">
        <v>224</v>
      </c>
      <c r="F66" s="168">
        <v>0</v>
      </c>
      <c r="G66" s="168">
        <v>1785</v>
      </c>
      <c r="H66" s="168">
        <v>37870</v>
      </c>
      <c r="I66" s="168"/>
      <c r="J66" s="168">
        <v>145325</v>
      </c>
      <c r="K66" s="168"/>
      <c r="L66" s="168">
        <v>105178</v>
      </c>
      <c r="M66" s="168">
        <v>38362</v>
      </c>
      <c r="N66" s="90"/>
    </row>
    <row r="67" spans="1:14" s="82" customFormat="1" ht="19.5" customHeight="1">
      <c r="A67" s="81">
        <v>2013</v>
      </c>
      <c r="B67" s="89" t="s">
        <v>0</v>
      </c>
      <c r="C67" s="153">
        <v>202514</v>
      </c>
      <c r="D67" s="168">
        <v>1309</v>
      </c>
      <c r="E67" s="168">
        <v>515</v>
      </c>
      <c r="F67" s="168">
        <v>0</v>
      </c>
      <c r="G67" s="168">
        <v>3230</v>
      </c>
      <c r="H67" s="168">
        <v>103976</v>
      </c>
      <c r="I67" s="168" t="s">
        <v>165</v>
      </c>
      <c r="J67" s="168">
        <v>311544</v>
      </c>
      <c r="K67" s="168" t="s">
        <v>165</v>
      </c>
      <c r="L67" s="168">
        <v>203029</v>
      </c>
      <c r="M67" s="168">
        <v>105285</v>
      </c>
      <c r="N67" s="91" t="s">
        <v>165</v>
      </c>
    </row>
    <row r="68" spans="1:14" s="82" customFormat="1" ht="14.25" customHeight="1">
      <c r="A68" s="88"/>
      <c r="B68" s="89" t="s">
        <v>136</v>
      </c>
      <c r="C68" s="153">
        <v>107022</v>
      </c>
      <c r="D68" s="168">
        <v>610</v>
      </c>
      <c r="E68" s="168">
        <v>219</v>
      </c>
      <c r="F68" s="168">
        <v>0</v>
      </c>
      <c r="G68" s="168">
        <v>1797</v>
      </c>
      <c r="H68" s="168">
        <v>41593</v>
      </c>
      <c r="I68" s="168" t="s">
        <v>165</v>
      </c>
      <c r="J68" s="168">
        <v>151241</v>
      </c>
      <c r="K68" s="168" t="s">
        <v>165</v>
      </c>
      <c r="L68" s="168">
        <v>107241</v>
      </c>
      <c r="M68" s="168">
        <v>42203</v>
      </c>
      <c r="N68" s="91" t="s">
        <v>165</v>
      </c>
    </row>
    <row r="69" spans="1:14" s="82" customFormat="1" ht="19.5" customHeight="1">
      <c r="A69" s="81">
        <v>2014</v>
      </c>
      <c r="B69" s="89" t="s">
        <v>0</v>
      </c>
      <c r="C69" s="153">
        <v>219882</v>
      </c>
      <c r="D69" s="168">
        <v>1355</v>
      </c>
      <c r="E69" s="168">
        <v>502</v>
      </c>
      <c r="F69" s="168">
        <v>0</v>
      </c>
      <c r="G69" s="168">
        <v>3411</v>
      </c>
      <c r="H69" s="168">
        <v>111678</v>
      </c>
      <c r="I69" s="168"/>
      <c r="J69" s="168">
        <v>336828</v>
      </c>
      <c r="K69" s="168"/>
      <c r="L69" s="168">
        <v>220384</v>
      </c>
      <c r="M69" s="168">
        <v>113033</v>
      </c>
      <c r="N69" s="90"/>
    </row>
    <row r="70" spans="1:14" s="82" customFormat="1" ht="14.25" customHeight="1">
      <c r="A70" s="88"/>
      <c r="B70" s="89" t="s">
        <v>136</v>
      </c>
      <c r="C70" s="153">
        <v>115893</v>
      </c>
      <c r="D70" s="168">
        <v>610</v>
      </c>
      <c r="E70" s="168">
        <v>196</v>
      </c>
      <c r="F70" s="168">
        <v>0</v>
      </c>
      <c r="G70" s="168">
        <v>1875</v>
      </c>
      <c r="H70" s="168">
        <v>45376</v>
      </c>
      <c r="I70" s="168"/>
      <c r="J70" s="168">
        <v>163950</v>
      </c>
      <c r="K70" s="168"/>
      <c r="L70" s="168">
        <v>116089</v>
      </c>
      <c r="M70" s="168">
        <v>45986</v>
      </c>
      <c r="N70" s="90"/>
    </row>
    <row r="71" spans="1:14" s="82" customFormat="1" ht="19.5" customHeight="1">
      <c r="A71" s="81">
        <v>2015</v>
      </c>
      <c r="B71" s="89" t="s">
        <v>0</v>
      </c>
      <c r="C71" s="153">
        <v>224676</v>
      </c>
      <c r="D71" s="168">
        <v>1375</v>
      </c>
      <c r="E71" s="168">
        <v>506</v>
      </c>
      <c r="F71" s="168">
        <v>0</v>
      </c>
      <c r="G71" s="168">
        <v>3421</v>
      </c>
      <c r="H71" s="168">
        <v>116454</v>
      </c>
      <c r="I71" s="168"/>
      <c r="J71" s="168">
        <v>346432</v>
      </c>
      <c r="K71" s="168"/>
      <c r="L71" s="168">
        <v>225182</v>
      </c>
      <c r="M71" s="168">
        <v>117829</v>
      </c>
      <c r="N71" s="90"/>
    </row>
    <row r="72" spans="1:14" s="82" customFormat="1" ht="14.25" customHeight="1">
      <c r="A72" s="88"/>
      <c r="B72" s="89" t="s">
        <v>136</v>
      </c>
      <c r="C72" s="153">
        <v>117910</v>
      </c>
      <c r="D72" s="168">
        <v>617</v>
      </c>
      <c r="E72" s="168">
        <v>207</v>
      </c>
      <c r="F72" s="168">
        <v>0</v>
      </c>
      <c r="G72" s="168">
        <v>1870</v>
      </c>
      <c r="H72" s="168">
        <v>48102</v>
      </c>
      <c r="I72" s="168"/>
      <c r="J72" s="168">
        <v>168706</v>
      </c>
      <c r="K72" s="168"/>
      <c r="L72" s="168">
        <v>118117</v>
      </c>
      <c r="M72" s="168">
        <v>48719</v>
      </c>
      <c r="N72" s="90"/>
    </row>
    <row r="73" spans="1:14" s="82" customFormat="1" ht="19.5" customHeight="1">
      <c r="A73" s="81">
        <v>2016</v>
      </c>
      <c r="B73" s="89" t="s">
        <v>0</v>
      </c>
      <c r="C73" s="153">
        <v>227012</v>
      </c>
      <c r="D73" s="168">
        <v>1459</v>
      </c>
      <c r="E73" s="168">
        <v>505</v>
      </c>
      <c r="F73" s="168">
        <v>0</v>
      </c>
      <c r="G73" s="168">
        <v>3402</v>
      </c>
      <c r="H73" s="168">
        <v>118531</v>
      </c>
      <c r="I73" s="168"/>
      <c r="J73" s="168">
        <v>350909</v>
      </c>
      <c r="K73" s="168"/>
      <c r="L73" s="168">
        <v>227517</v>
      </c>
      <c r="M73" s="168">
        <v>119990</v>
      </c>
      <c r="N73" s="90"/>
    </row>
    <row r="74" spans="1:14" s="82" customFormat="1" ht="14.25" customHeight="1">
      <c r="A74" s="88"/>
      <c r="B74" s="89" t="s">
        <v>136</v>
      </c>
      <c r="C74" s="153">
        <v>118900</v>
      </c>
      <c r="D74" s="168">
        <v>635</v>
      </c>
      <c r="E74" s="168">
        <v>210</v>
      </c>
      <c r="F74" s="168">
        <v>0</v>
      </c>
      <c r="G74" s="168">
        <v>1857</v>
      </c>
      <c r="H74" s="168">
        <v>49721</v>
      </c>
      <c r="I74" s="168"/>
      <c r="J74" s="168">
        <v>171323</v>
      </c>
      <c r="K74" s="168"/>
      <c r="L74" s="168">
        <v>119110</v>
      </c>
      <c r="M74" s="168">
        <v>50356</v>
      </c>
      <c r="N74" s="90"/>
    </row>
    <row r="75" spans="1:14" s="56" customFormat="1" ht="9.75" customHeight="1">
      <c r="A75" s="67" t="s">
        <v>15</v>
      </c>
      <c r="B75" s="67"/>
      <c r="C75" s="67"/>
      <c r="D75" s="168"/>
      <c r="E75" s="168"/>
      <c r="F75" s="168"/>
      <c r="G75" s="168"/>
      <c r="H75" s="168"/>
      <c r="I75" s="168"/>
      <c r="J75" s="168"/>
      <c r="K75" s="168"/>
      <c r="L75" s="168"/>
      <c r="M75" s="168"/>
      <c r="N75" s="68"/>
    </row>
    <row r="76" spans="1:14" s="82" customFormat="1" ht="12" customHeight="1">
      <c r="A76" s="297" t="s">
        <v>166</v>
      </c>
      <c r="B76" s="297"/>
      <c r="C76" s="297"/>
      <c r="D76" s="297"/>
      <c r="E76" s="297"/>
      <c r="F76" s="297"/>
      <c r="G76" s="297"/>
      <c r="H76" s="297"/>
      <c r="I76" s="297"/>
      <c r="J76" s="297"/>
      <c r="K76" s="297"/>
      <c r="L76" s="297"/>
      <c r="M76" s="297"/>
      <c r="N76" s="297"/>
    </row>
    <row r="77" ht="12.75">
      <c r="N77" s="87"/>
    </row>
    <row r="78" ht="12.75">
      <c r="N78" s="87"/>
    </row>
    <row r="79" ht="12.75">
      <c r="N79" s="87"/>
    </row>
    <row r="80" ht="12.75">
      <c r="N80" s="87"/>
    </row>
    <row r="81" ht="12.75">
      <c r="N81" s="87"/>
    </row>
    <row r="82" ht="12.75">
      <c r="N82" s="87"/>
    </row>
    <row r="83" ht="12.75">
      <c r="N83" s="87"/>
    </row>
    <row r="84" ht="12.75">
      <c r="N84" s="87"/>
    </row>
    <row r="85" ht="12.75">
      <c r="N85" s="87"/>
    </row>
    <row r="86" ht="12.75">
      <c r="N86" s="87"/>
    </row>
    <row r="87" ht="12.75">
      <c r="N87" s="87"/>
    </row>
    <row r="88" ht="12.75">
      <c r="N88" s="87"/>
    </row>
    <row r="89" ht="12.75">
      <c r="N89" s="87"/>
    </row>
    <row r="90" ht="12.75">
      <c r="N90" s="87"/>
    </row>
    <row r="91" ht="12.75">
      <c r="N91" s="87"/>
    </row>
    <row r="92" ht="12.75">
      <c r="N92" s="87"/>
    </row>
    <row r="93" ht="12.75">
      <c r="N93" s="87"/>
    </row>
    <row r="94" ht="12.75">
      <c r="N94" s="87"/>
    </row>
    <row r="95" ht="12.75">
      <c r="N95" s="87"/>
    </row>
    <row r="96" ht="12.75">
      <c r="N96" s="87"/>
    </row>
    <row r="97" ht="12.75">
      <c r="N97" s="87"/>
    </row>
    <row r="98" ht="12.75">
      <c r="N98" s="87"/>
    </row>
    <row r="99" ht="12.75">
      <c r="N99" s="87"/>
    </row>
    <row r="100" ht="12.75">
      <c r="N100" s="87"/>
    </row>
    <row r="101" ht="12.75">
      <c r="N101" s="87"/>
    </row>
    <row r="102" ht="12.75">
      <c r="N102" s="87"/>
    </row>
    <row r="103" ht="12.75">
      <c r="N103" s="87"/>
    </row>
    <row r="104" ht="12.75">
      <c r="N104" s="87"/>
    </row>
    <row r="105" ht="12.75">
      <c r="N105" s="87"/>
    </row>
    <row r="106" ht="12.75">
      <c r="N106" s="87"/>
    </row>
    <row r="107" ht="12.75">
      <c r="N107" s="87"/>
    </row>
    <row r="108" ht="12.75">
      <c r="N108" s="87"/>
    </row>
    <row r="109" ht="12.75">
      <c r="N109" s="87"/>
    </row>
    <row r="110" ht="12.75">
      <c r="N110" s="87"/>
    </row>
    <row r="111" ht="12.75">
      <c r="N111" s="87"/>
    </row>
    <row r="112" ht="12.75">
      <c r="N112" s="87"/>
    </row>
    <row r="113" ht="12.75">
      <c r="N113" s="87"/>
    </row>
    <row r="114" ht="12.75">
      <c r="N114" s="87"/>
    </row>
    <row r="115" ht="12.75">
      <c r="N115" s="87"/>
    </row>
    <row r="116" ht="12.75">
      <c r="N116" s="87"/>
    </row>
    <row r="117" ht="12.75">
      <c r="N117" s="87"/>
    </row>
    <row r="118" ht="12.75">
      <c r="N118" s="87"/>
    </row>
    <row r="119" ht="12.75">
      <c r="N119" s="87"/>
    </row>
    <row r="120" ht="12.75">
      <c r="N120" s="87"/>
    </row>
    <row r="121" ht="12.75">
      <c r="N121" s="87"/>
    </row>
    <row r="122" ht="12.75">
      <c r="N122" s="87"/>
    </row>
    <row r="123" ht="12.75">
      <c r="N123" s="87"/>
    </row>
    <row r="124" ht="12.75">
      <c r="N124" s="87"/>
    </row>
    <row r="125" ht="12.75">
      <c r="N125" s="87"/>
    </row>
    <row r="126" ht="12.75">
      <c r="N126" s="87"/>
    </row>
    <row r="127" ht="12.75">
      <c r="N127" s="87"/>
    </row>
    <row r="128" ht="12.75">
      <c r="N128" s="87"/>
    </row>
    <row r="129" ht="12.75">
      <c r="N129" s="87"/>
    </row>
    <row r="130" ht="12.75">
      <c r="N130" s="87"/>
    </row>
    <row r="131" ht="12.75">
      <c r="N131" s="87"/>
    </row>
    <row r="132" ht="12.75">
      <c r="N132" s="87"/>
    </row>
    <row r="133" ht="12.75">
      <c r="N133" s="87"/>
    </row>
    <row r="134" ht="12.75">
      <c r="N134" s="87"/>
    </row>
    <row r="135" ht="12.75">
      <c r="N135" s="87"/>
    </row>
    <row r="136" ht="12.75">
      <c r="N136" s="87"/>
    </row>
    <row r="137" ht="12.75">
      <c r="N137" s="87"/>
    </row>
    <row r="138" ht="12.75">
      <c r="N138" s="87"/>
    </row>
    <row r="139" ht="12.75">
      <c r="N139" s="87"/>
    </row>
    <row r="140" ht="12.75">
      <c r="N140" s="87"/>
    </row>
    <row r="141" ht="12.75">
      <c r="N141" s="87"/>
    </row>
    <row r="142" ht="12.75">
      <c r="N142" s="87"/>
    </row>
    <row r="143" ht="12.75">
      <c r="N143" s="87"/>
    </row>
    <row r="144" ht="12.75">
      <c r="N144" s="87"/>
    </row>
    <row r="145" ht="12.75">
      <c r="N145" s="87"/>
    </row>
    <row r="146" ht="12.75">
      <c r="N146" s="87"/>
    </row>
    <row r="147" ht="12.75">
      <c r="N147" s="87"/>
    </row>
    <row r="148" ht="12.75">
      <c r="N148" s="87"/>
    </row>
    <row r="149" ht="12.75">
      <c r="N149" s="87"/>
    </row>
    <row r="150" ht="12.75">
      <c r="N150" s="87"/>
    </row>
    <row r="151" ht="12.75">
      <c r="N151" s="87"/>
    </row>
    <row r="152" ht="12.75">
      <c r="N152" s="87"/>
    </row>
    <row r="153" ht="12.75">
      <c r="N153" s="87"/>
    </row>
    <row r="154" ht="12.75">
      <c r="N154" s="87"/>
    </row>
    <row r="155" ht="12.75">
      <c r="N155" s="87"/>
    </row>
    <row r="156" ht="12.75">
      <c r="N156" s="87"/>
    </row>
    <row r="157" ht="12.75">
      <c r="N157" s="87"/>
    </row>
    <row r="158" ht="12.75">
      <c r="N158" s="87"/>
    </row>
    <row r="159" ht="12.75">
      <c r="N159" s="87"/>
    </row>
    <row r="160" ht="12.75">
      <c r="N160" s="87"/>
    </row>
    <row r="161" ht="12.75">
      <c r="N161" s="87"/>
    </row>
    <row r="162" ht="12.75">
      <c r="N162" s="87"/>
    </row>
    <row r="163" ht="12.75">
      <c r="N163" s="87"/>
    </row>
    <row r="164" ht="12.75">
      <c r="N164" s="87"/>
    </row>
    <row r="165" ht="12.75">
      <c r="N165" s="87"/>
    </row>
    <row r="166" ht="12.75">
      <c r="N166" s="87"/>
    </row>
    <row r="167" ht="12.75">
      <c r="N167" s="87"/>
    </row>
    <row r="168" ht="12.75">
      <c r="N168" s="87"/>
    </row>
    <row r="169" ht="12.75">
      <c r="N169" s="87"/>
    </row>
    <row r="170" ht="12.75">
      <c r="N170" s="87"/>
    </row>
    <row r="171" ht="12.75">
      <c r="N171" s="87"/>
    </row>
    <row r="172" ht="12.75">
      <c r="N172" s="87"/>
    </row>
    <row r="173" ht="12.75">
      <c r="N173" s="87"/>
    </row>
    <row r="174" ht="12.75">
      <c r="N174" s="87"/>
    </row>
    <row r="175" ht="12.75">
      <c r="N175" s="87"/>
    </row>
    <row r="176" ht="12.75">
      <c r="N176" s="87"/>
    </row>
    <row r="177" ht="12.75">
      <c r="N177" s="87"/>
    </row>
    <row r="178" ht="12.75">
      <c r="N178" s="87"/>
    </row>
    <row r="179" ht="12.75">
      <c r="N179" s="87"/>
    </row>
    <row r="180" ht="12.75">
      <c r="N180" s="87"/>
    </row>
    <row r="181" ht="12.75">
      <c r="N181" s="87"/>
    </row>
    <row r="182" ht="12.75">
      <c r="N182" s="87"/>
    </row>
    <row r="183" ht="12.75">
      <c r="N183" s="87"/>
    </row>
    <row r="184" ht="12.75">
      <c r="N184" s="87"/>
    </row>
    <row r="185" ht="12.75">
      <c r="N185" s="87"/>
    </row>
    <row r="186" ht="12.75">
      <c r="N186" s="87"/>
    </row>
    <row r="187" ht="12.75">
      <c r="N187" s="87"/>
    </row>
    <row r="188" ht="12.75">
      <c r="N188" s="87"/>
    </row>
    <row r="189" ht="12.75">
      <c r="N189" s="87"/>
    </row>
    <row r="190" ht="12.75">
      <c r="N190" s="87"/>
    </row>
    <row r="191" ht="12.75">
      <c r="N191" s="87"/>
    </row>
    <row r="192" ht="12.75">
      <c r="N192" s="87"/>
    </row>
    <row r="193" ht="12.75">
      <c r="N193" s="87"/>
    </row>
    <row r="194" ht="12.75">
      <c r="N194" s="87"/>
    </row>
    <row r="195" ht="12.75">
      <c r="N195" s="87"/>
    </row>
    <row r="196" ht="12.75">
      <c r="N196" s="87"/>
    </row>
    <row r="197" ht="12.75">
      <c r="N197" s="87"/>
    </row>
    <row r="198" ht="12.75">
      <c r="N198" s="87"/>
    </row>
    <row r="199" ht="12.75">
      <c r="N199" s="87"/>
    </row>
    <row r="200" ht="12.75">
      <c r="N200" s="87"/>
    </row>
    <row r="201" ht="12.75">
      <c r="N201" s="87"/>
    </row>
    <row r="202" ht="12.75">
      <c r="N202" s="87"/>
    </row>
    <row r="203" ht="12.75">
      <c r="N203" s="87"/>
    </row>
    <row r="204" ht="12.75">
      <c r="N204" s="87"/>
    </row>
    <row r="205" ht="12.75">
      <c r="N205" s="87"/>
    </row>
    <row r="206" ht="12.75">
      <c r="N206" s="87"/>
    </row>
    <row r="207" ht="12.75">
      <c r="N207" s="87"/>
    </row>
    <row r="208" ht="12.75">
      <c r="N208" s="87"/>
    </row>
    <row r="209" ht="12.75">
      <c r="N209" s="87"/>
    </row>
    <row r="210" ht="12.75">
      <c r="N210" s="87"/>
    </row>
    <row r="211" ht="12.75">
      <c r="N211" s="87"/>
    </row>
    <row r="212" ht="12.75">
      <c r="N212" s="87"/>
    </row>
    <row r="213" ht="12.75">
      <c r="N213" s="87"/>
    </row>
    <row r="214" ht="12.75">
      <c r="N214" s="87"/>
    </row>
    <row r="215" ht="12.75">
      <c r="N215" s="87"/>
    </row>
    <row r="216" ht="12.75">
      <c r="N216" s="87"/>
    </row>
    <row r="217" ht="12.75">
      <c r="N217" s="87"/>
    </row>
    <row r="218" ht="12.75">
      <c r="N218" s="87"/>
    </row>
    <row r="219" ht="12.75">
      <c r="N219" s="87"/>
    </row>
    <row r="220" ht="12.75">
      <c r="N220" s="87"/>
    </row>
    <row r="221" ht="12.75">
      <c r="N221" s="87"/>
    </row>
    <row r="222" ht="12.75">
      <c r="N222" s="87"/>
    </row>
    <row r="223" ht="12.75">
      <c r="N223" s="87"/>
    </row>
    <row r="224" ht="12.75">
      <c r="N224" s="87"/>
    </row>
    <row r="225" ht="12.75">
      <c r="N225" s="87"/>
    </row>
    <row r="226" ht="12.75">
      <c r="N226" s="87"/>
    </row>
    <row r="227" ht="12.75">
      <c r="N227" s="87"/>
    </row>
    <row r="228" ht="12.75">
      <c r="N228" s="87"/>
    </row>
    <row r="229" ht="12.75">
      <c r="N229" s="87"/>
    </row>
    <row r="230" ht="12.75">
      <c r="N230" s="87"/>
    </row>
    <row r="231" ht="12.75">
      <c r="N231" s="87"/>
    </row>
    <row r="232" ht="12.75">
      <c r="N232" s="87"/>
    </row>
    <row r="233" ht="12.75">
      <c r="N233" s="87"/>
    </row>
    <row r="234" ht="12.75">
      <c r="N234" s="87"/>
    </row>
    <row r="235" ht="12.75">
      <c r="N235" s="87"/>
    </row>
    <row r="236" ht="12.75">
      <c r="N236" s="87"/>
    </row>
    <row r="237" ht="12.75">
      <c r="N237" s="87"/>
    </row>
    <row r="238" ht="12.75">
      <c r="N238" s="87"/>
    </row>
    <row r="239" ht="12.75">
      <c r="N239" s="87"/>
    </row>
    <row r="240" ht="12.75">
      <c r="N240" s="87"/>
    </row>
    <row r="241" ht="12.75">
      <c r="N241" s="87"/>
    </row>
    <row r="242" ht="12.75">
      <c r="N242" s="87"/>
    </row>
    <row r="243" ht="12.75">
      <c r="N243" s="87"/>
    </row>
    <row r="244" ht="12.75">
      <c r="N244" s="87"/>
    </row>
    <row r="245" ht="12.75">
      <c r="N245" s="87"/>
    </row>
    <row r="246" ht="12.75">
      <c r="N246" s="87"/>
    </row>
    <row r="247" ht="12.75">
      <c r="N247" s="87"/>
    </row>
    <row r="248" ht="12.75">
      <c r="N248" s="87"/>
    </row>
    <row r="249" ht="12.75">
      <c r="N249" s="87"/>
    </row>
    <row r="250" ht="12.75">
      <c r="N250" s="87"/>
    </row>
    <row r="251" ht="12.75">
      <c r="N251" s="87"/>
    </row>
    <row r="252" ht="12.75">
      <c r="N252" s="87"/>
    </row>
    <row r="253" ht="12.75">
      <c r="N253" s="87"/>
    </row>
    <row r="254" ht="12.75">
      <c r="N254" s="87"/>
    </row>
    <row r="255" ht="12.75">
      <c r="N255" s="87"/>
    </row>
    <row r="256" ht="12.75">
      <c r="N256" s="87"/>
    </row>
    <row r="257" ht="12.75">
      <c r="N257" s="87"/>
    </row>
    <row r="258" ht="12.75">
      <c r="N258" s="87"/>
    </row>
    <row r="259" ht="12.75">
      <c r="N259" s="87"/>
    </row>
    <row r="260" ht="12.75">
      <c r="N260" s="87"/>
    </row>
    <row r="261" ht="12.75">
      <c r="N261" s="87"/>
    </row>
    <row r="262" ht="12.75">
      <c r="N262" s="87"/>
    </row>
    <row r="263" ht="12.75">
      <c r="N263" s="87"/>
    </row>
    <row r="264" ht="12.75">
      <c r="N264" s="87"/>
    </row>
    <row r="265" ht="12.75">
      <c r="N265" s="87"/>
    </row>
    <row r="266" ht="12.75">
      <c r="N266" s="87"/>
    </row>
    <row r="267" ht="12.75">
      <c r="N267" s="87"/>
    </row>
    <row r="268" ht="12.75">
      <c r="N268" s="87"/>
    </row>
    <row r="269" ht="12.75">
      <c r="N269" s="87"/>
    </row>
    <row r="270" ht="12.75">
      <c r="N270" s="87"/>
    </row>
    <row r="271" ht="12.75">
      <c r="N271" s="87"/>
    </row>
    <row r="272" ht="12.75">
      <c r="N272" s="87"/>
    </row>
    <row r="273" ht="12.75">
      <c r="N273" s="87"/>
    </row>
    <row r="274" ht="12.75">
      <c r="N274" s="87"/>
    </row>
    <row r="275" ht="12.75">
      <c r="N275" s="87"/>
    </row>
    <row r="276" ht="12.75">
      <c r="N276" s="87"/>
    </row>
    <row r="277" ht="12.75">
      <c r="N277" s="87"/>
    </row>
    <row r="278" ht="12.75">
      <c r="N278" s="87"/>
    </row>
    <row r="279" ht="12.75">
      <c r="N279" s="87"/>
    </row>
    <row r="280" ht="12.75">
      <c r="N280" s="87"/>
    </row>
    <row r="281" ht="12.75">
      <c r="N281" s="87"/>
    </row>
    <row r="282" ht="12.75">
      <c r="N282" s="87"/>
    </row>
    <row r="283" ht="12.75">
      <c r="N283" s="87"/>
    </row>
    <row r="284" ht="12.75">
      <c r="N284" s="87"/>
    </row>
    <row r="285" ht="12.75">
      <c r="N285" s="87"/>
    </row>
    <row r="286" ht="12.75">
      <c r="N286" s="87"/>
    </row>
    <row r="287" ht="12.75">
      <c r="N287" s="87"/>
    </row>
    <row r="288" ht="12.75">
      <c r="N288" s="87"/>
    </row>
    <row r="289" ht="12.75">
      <c r="N289" s="87"/>
    </row>
    <row r="290" ht="12.75">
      <c r="N290" s="87"/>
    </row>
    <row r="291" ht="12.75">
      <c r="N291" s="87"/>
    </row>
    <row r="292" ht="12.75">
      <c r="N292" s="87"/>
    </row>
    <row r="293" ht="12.75">
      <c r="N293" s="87"/>
    </row>
    <row r="294" ht="12.75">
      <c r="N294" s="87"/>
    </row>
    <row r="295" ht="12.75">
      <c r="N295" s="87"/>
    </row>
    <row r="296" ht="12.75">
      <c r="N296" s="87"/>
    </row>
    <row r="297" ht="12.75">
      <c r="N297" s="87"/>
    </row>
    <row r="298" ht="12.75">
      <c r="N298" s="87"/>
    </row>
    <row r="299" ht="12.75">
      <c r="N299" s="87"/>
    </row>
    <row r="300" ht="12.75">
      <c r="N300" s="87"/>
    </row>
    <row r="301" ht="12.75">
      <c r="N301" s="87"/>
    </row>
    <row r="302" ht="12.75">
      <c r="N302" s="87"/>
    </row>
    <row r="303" ht="12.75">
      <c r="N303" s="87"/>
    </row>
    <row r="304" ht="12.75">
      <c r="N304" s="87"/>
    </row>
    <row r="305" ht="12.75">
      <c r="N305" s="87"/>
    </row>
    <row r="306" ht="12.75">
      <c r="N306" s="87"/>
    </row>
    <row r="307" ht="12.75">
      <c r="N307" s="87"/>
    </row>
    <row r="308" ht="12.75">
      <c r="N308" s="87"/>
    </row>
    <row r="309" ht="12.75">
      <c r="N309" s="87"/>
    </row>
    <row r="310" ht="12.75">
      <c r="N310" s="87"/>
    </row>
    <row r="311" ht="12.75">
      <c r="N311" s="87"/>
    </row>
    <row r="312" ht="12.75">
      <c r="N312" s="87"/>
    </row>
    <row r="313" ht="12.75">
      <c r="N313" s="87"/>
    </row>
    <row r="314" ht="12.75">
      <c r="N314" s="87"/>
    </row>
    <row r="315" ht="12.75">
      <c r="N315" s="87"/>
    </row>
    <row r="316" ht="12.75">
      <c r="N316" s="87"/>
    </row>
    <row r="317" ht="12.75">
      <c r="N317" s="87"/>
    </row>
    <row r="318" ht="12.75">
      <c r="N318" s="87"/>
    </row>
    <row r="319" ht="12.75">
      <c r="N319" s="87"/>
    </row>
    <row r="320" ht="12.75">
      <c r="N320" s="87"/>
    </row>
    <row r="321" ht="12.75">
      <c r="N321" s="87"/>
    </row>
    <row r="322" ht="12.75">
      <c r="N322" s="87"/>
    </row>
    <row r="323" ht="12.75">
      <c r="N323" s="87"/>
    </row>
    <row r="324" ht="12.75">
      <c r="N324" s="87"/>
    </row>
    <row r="325" ht="12.75">
      <c r="N325" s="87"/>
    </row>
    <row r="326" ht="12.75">
      <c r="N326" s="87"/>
    </row>
    <row r="327" ht="12.75">
      <c r="N327" s="87"/>
    </row>
    <row r="328" ht="12.75">
      <c r="N328" s="87"/>
    </row>
    <row r="329" ht="12.75">
      <c r="N329" s="87"/>
    </row>
    <row r="330" ht="12.75">
      <c r="N330" s="87"/>
    </row>
    <row r="331" ht="12.75">
      <c r="N331" s="87"/>
    </row>
    <row r="332" ht="12.75">
      <c r="N332" s="87"/>
    </row>
    <row r="333" ht="12.75">
      <c r="N333" s="87"/>
    </row>
    <row r="334" ht="12.75">
      <c r="N334" s="87"/>
    </row>
    <row r="335" ht="12.75">
      <c r="N335" s="87"/>
    </row>
    <row r="336" ht="12.75">
      <c r="N336" s="87"/>
    </row>
    <row r="337" ht="12.75">
      <c r="N337" s="87"/>
    </row>
    <row r="338" ht="12.75">
      <c r="N338" s="87"/>
    </row>
    <row r="339" ht="12.75">
      <c r="N339" s="87"/>
    </row>
    <row r="340" ht="12.75">
      <c r="N340" s="87"/>
    </row>
    <row r="341" ht="12.75">
      <c r="N341" s="87"/>
    </row>
    <row r="342" ht="12.75">
      <c r="N342" s="87"/>
    </row>
    <row r="343" ht="12.75">
      <c r="N343" s="87"/>
    </row>
    <row r="344" ht="12.75">
      <c r="N344" s="87"/>
    </row>
    <row r="345" ht="12.75">
      <c r="N345" s="87"/>
    </row>
    <row r="346" ht="12.75">
      <c r="N346" s="87"/>
    </row>
    <row r="347" ht="12.75">
      <c r="N347" s="87"/>
    </row>
    <row r="348" ht="12.75">
      <c r="N348" s="87"/>
    </row>
    <row r="349" ht="12.75">
      <c r="N349" s="87"/>
    </row>
    <row r="350" ht="12.75">
      <c r="N350" s="87"/>
    </row>
    <row r="351" ht="12.75">
      <c r="N351" s="87"/>
    </row>
    <row r="352" ht="12.75">
      <c r="N352" s="87"/>
    </row>
    <row r="353" ht="12.75">
      <c r="N353" s="87"/>
    </row>
    <row r="354" ht="12.75">
      <c r="N354" s="87"/>
    </row>
    <row r="355" ht="12.75">
      <c r="N355" s="87"/>
    </row>
    <row r="356" ht="12.75">
      <c r="N356" s="87"/>
    </row>
    <row r="357" ht="12.75">
      <c r="N357" s="87"/>
    </row>
    <row r="358" ht="12.75">
      <c r="N358" s="87"/>
    </row>
    <row r="359" ht="12.75">
      <c r="N359" s="87"/>
    </row>
    <row r="360" ht="12.75">
      <c r="N360" s="87"/>
    </row>
    <row r="361" ht="12.75">
      <c r="N361" s="87"/>
    </row>
    <row r="362" ht="12.75">
      <c r="N362" s="87"/>
    </row>
    <row r="363" ht="12.75">
      <c r="N363" s="87"/>
    </row>
    <row r="364" ht="12.75">
      <c r="N364" s="87"/>
    </row>
    <row r="365" ht="12.75">
      <c r="N365" s="87"/>
    </row>
    <row r="366" ht="12.75">
      <c r="N366" s="87"/>
    </row>
    <row r="367" ht="12.75">
      <c r="N367" s="87"/>
    </row>
    <row r="368" ht="12.75">
      <c r="N368" s="87"/>
    </row>
    <row r="369" ht="12.75">
      <c r="N369" s="87"/>
    </row>
    <row r="370" ht="12.75">
      <c r="N370" s="87"/>
    </row>
    <row r="371" ht="12.75">
      <c r="N371" s="87"/>
    </row>
    <row r="372" ht="12.75">
      <c r="N372" s="87"/>
    </row>
    <row r="373" ht="12.75">
      <c r="N373" s="87"/>
    </row>
    <row r="374" ht="12.75">
      <c r="N374" s="87"/>
    </row>
    <row r="375" ht="12.75">
      <c r="N375" s="87"/>
    </row>
    <row r="376" ht="12.75">
      <c r="N376" s="87"/>
    </row>
    <row r="377" ht="12.75">
      <c r="N377" s="87"/>
    </row>
    <row r="378" ht="12.75">
      <c r="N378" s="87"/>
    </row>
    <row r="379" ht="12.75">
      <c r="N379" s="87"/>
    </row>
    <row r="380" ht="12.75">
      <c r="N380" s="87"/>
    </row>
    <row r="381" ht="12.75">
      <c r="N381" s="87"/>
    </row>
    <row r="382" ht="12.75">
      <c r="N382" s="87"/>
    </row>
    <row r="383" ht="12.75">
      <c r="N383" s="87"/>
    </row>
    <row r="384" ht="12.75">
      <c r="N384" s="87"/>
    </row>
    <row r="385" ht="12.75">
      <c r="N385" s="87"/>
    </row>
    <row r="386" ht="12.75">
      <c r="N386" s="87"/>
    </row>
    <row r="387" ht="12.75">
      <c r="N387" s="87"/>
    </row>
    <row r="388" ht="12.75">
      <c r="N388" s="87"/>
    </row>
    <row r="389" ht="12.75">
      <c r="N389" s="87"/>
    </row>
    <row r="390" ht="12.75">
      <c r="N390" s="87"/>
    </row>
    <row r="391" ht="12.75">
      <c r="N391" s="87"/>
    </row>
    <row r="392" ht="12.75">
      <c r="N392" s="87"/>
    </row>
    <row r="393" ht="12.75">
      <c r="N393" s="87"/>
    </row>
    <row r="394" ht="12.75">
      <c r="N394" s="87"/>
    </row>
    <row r="395" ht="12.75">
      <c r="N395" s="87"/>
    </row>
    <row r="396" ht="12.75">
      <c r="N396" s="87"/>
    </row>
    <row r="397" ht="12.75">
      <c r="N397" s="87"/>
    </row>
    <row r="398" ht="12.75">
      <c r="N398" s="87"/>
    </row>
    <row r="399" ht="12.75">
      <c r="N399" s="87"/>
    </row>
    <row r="400" ht="12.75">
      <c r="N400" s="87"/>
    </row>
    <row r="401" ht="12.75">
      <c r="N401" s="87"/>
    </row>
    <row r="402" ht="12.75">
      <c r="N402" s="87"/>
    </row>
    <row r="403" ht="12.75">
      <c r="N403" s="87"/>
    </row>
    <row r="404" ht="12.75">
      <c r="N404" s="87"/>
    </row>
    <row r="405" ht="12.75">
      <c r="N405" s="87"/>
    </row>
    <row r="406" ht="12.75">
      <c r="N406" s="87"/>
    </row>
    <row r="407" ht="12.75">
      <c r="N407" s="87"/>
    </row>
    <row r="408" ht="12.75">
      <c r="N408" s="87"/>
    </row>
    <row r="409" ht="12.75">
      <c r="N409" s="87"/>
    </row>
    <row r="410" ht="12.75">
      <c r="N410" s="87"/>
    </row>
    <row r="411" ht="12.75">
      <c r="N411" s="87"/>
    </row>
    <row r="412" ht="12.75">
      <c r="N412" s="87"/>
    </row>
    <row r="413" ht="12.75">
      <c r="N413" s="87"/>
    </row>
    <row r="414" ht="12.75">
      <c r="N414" s="87"/>
    </row>
    <row r="415" ht="12.75">
      <c r="N415" s="87"/>
    </row>
    <row r="416" ht="12.75">
      <c r="N416" s="87"/>
    </row>
    <row r="417" ht="12.75">
      <c r="N417" s="87"/>
    </row>
    <row r="418" ht="12.75">
      <c r="N418" s="87"/>
    </row>
    <row r="419" ht="12.75">
      <c r="N419" s="87"/>
    </row>
    <row r="420" ht="12.75">
      <c r="N420" s="87"/>
    </row>
    <row r="421" ht="12.75">
      <c r="N421" s="87"/>
    </row>
    <row r="422" ht="12.75">
      <c r="N422" s="87"/>
    </row>
    <row r="423" ht="12.75">
      <c r="N423" s="87"/>
    </row>
    <row r="424" ht="12.75">
      <c r="N424" s="87"/>
    </row>
    <row r="425" ht="12.75">
      <c r="N425" s="87"/>
    </row>
    <row r="426" ht="12.75">
      <c r="N426" s="87"/>
    </row>
    <row r="427" ht="12.75">
      <c r="N427" s="87"/>
    </row>
    <row r="428" ht="12.75">
      <c r="N428" s="87"/>
    </row>
    <row r="429" ht="12.75">
      <c r="N429" s="87"/>
    </row>
    <row r="430" ht="12.75">
      <c r="N430" s="87"/>
    </row>
    <row r="431" ht="12.75">
      <c r="N431" s="87"/>
    </row>
    <row r="432" ht="12.75">
      <c r="N432" s="87"/>
    </row>
    <row r="433" ht="12.75">
      <c r="N433" s="87"/>
    </row>
    <row r="434" ht="12.75">
      <c r="N434" s="87"/>
    </row>
    <row r="435" ht="12.75">
      <c r="N435" s="87"/>
    </row>
    <row r="436" ht="12.75">
      <c r="N436" s="87"/>
    </row>
    <row r="437" ht="12.75">
      <c r="N437" s="87"/>
    </row>
    <row r="438" ht="12.75">
      <c r="N438" s="87"/>
    </row>
    <row r="439" ht="12.75">
      <c r="N439" s="87"/>
    </row>
    <row r="440" ht="12.75">
      <c r="N440" s="87"/>
    </row>
    <row r="441" ht="12.75">
      <c r="N441" s="87"/>
    </row>
    <row r="442" ht="12.75">
      <c r="N442" s="87"/>
    </row>
    <row r="443" ht="12.75">
      <c r="N443" s="87"/>
    </row>
    <row r="444" ht="12.75">
      <c r="N444" s="87"/>
    </row>
    <row r="445" ht="12.75">
      <c r="N445" s="87"/>
    </row>
    <row r="446" ht="12.75">
      <c r="N446" s="87"/>
    </row>
    <row r="447" ht="12.75">
      <c r="N447" s="87"/>
    </row>
    <row r="448" ht="12.75">
      <c r="N448" s="87"/>
    </row>
    <row r="449" ht="12.75">
      <c r="N449" s="87"/>
    </row>
    <row r="450" ht="12.75">
      <c r="N450" s="87"/>
    </row>
    <row r="451" ht="12.75">
      <c r="N451" s="87"/>
    </row>
    <row r="452" ht="12.75">
      <c r="N452" s="87"/>
    </row>
    <row r="453" ht="12.75">
      <c r="N453" s="87"/>
    </row>
    <row r="454" ht="12.75">
      <c r="N454" s="87"/>
    </row>
    <row r="455" ht="12.75">
      <c r="N455" s="87"/>
    </row>
    <row r="456" ht="12.75">
      <c r="N456" s="87"/>
    </row>
    <row r="457" ht="12.75">
      <c r="N457" s="87"/>
    </row>
    <row r="458" ht="12.75">
      <c r="N458" s="87"/>
    </row>
    <row r="459" ht="12.75">
      <c r="N459" s="87"/>
    </row>
    <row r="460" ht="12.75">
      <c r="N460" s="87"/>
    </row>
    <row r="461" ht="12.75">
      <c r="N461" s="87"/>
    </row>
    <row r="462" ht="12.75">
      <c r="N462" s="87"/>
    </row>
    <row r="463" ht="12.75">
      <c r="N463" s="87"/>
    </row>
    <row r="464" ht="12.75">
      <c r="N464" s="87"/>
    </row>
    <row r="465" ht="12.75">
      <c r="N465" s="87"/>
    </row>
    <row r="466" ht="12.75">
      <c r="N466" s="87"/>
    </row>
    <row r="467" ht="12.75">
      <c r="N467" s="87"/>
    </row>
    <row r="468" ht="12.75">
      <c r="N468" s="87"/>
    </row>
    <row r="469" ht="12.75">
      <c r="N469" s="87"/>
    </row>
    <row r="470" ht="12.75">
      <c r="N470" s="87"/>
    </row>
    <row r="471" ht="12.75">
      <c r="N471" s="87"/>
    </row>
    <row r="472" ht="12.75">
      <c r="N472" s="87"/>
    </row>
    <row r="473" ht="12.75">
      <c r="N473" s="87"/>
    </row>
    <row r="474" ht="12.75">
      <c r="N474" s="87"/>
    </row>
    <row r="475" ht="12.75">
      <c r="N475" s="87"/>
    </row>
    <row r="476" ht="12.75">
      <c r="N476" s="87"/>
    </row>
    <row r="477" ht="12.75">
      <c r="N477" s="87"/>
    </row>
    <row r="478" ht="12.75">
      <c r="N478" s="87"/>
    </row>
    <row r="479" ht="12.75">
      <c r="N479" s="87"/>
    </row>
    <row r="480" ht="12.75">
      <c r="N480" s="87"/>
    </row>
    <row r="481" ht="12.75">
      <c r="N481" s="87"/>
    </row>
    <row r="482" ht="12.75">
      <c r="N482" s="87"/>
    </row>
    <row r="483" ht="12.75">
      <c r="N483" s="87"/>
    </row>
    <row r="484" ht="12.75">
      <c r="N484" s="87"/>
    </row>
    <row r="485" ht="12.75">
      <c r="N485" s="87"/>
    </row>
    <row r="486" ht="12.75">
      <c r="N486" s="87"/>
    </row>
    <row r="487" ht="12.75">
      <c r="N487" s="87"/>
    </row>
    <row r="488" ht="12.75">
      <c r="N488" s="87"/>
    </row>
    <row r="489" ht="12.75">
      <c r="N489" s="87"/>
    </row>
    <row r="490" ht="12.75">
      <c r="N490" s="87"/>
    </row>
    <row r="491" ht="12.75">
      <c r="N491" s="87"/>
    </row>
    <row r="492" ht="12.75">
      <c r="N492" s="87"/>
    </row>
    <row r="493" ht="12.75">
      <c r="N493" s="87"/>
    </row>
    <row r="494" ht="12.75">
      <c r="N494" s="87"/>
    </row>
    <row r="495" ht="12.75">
      <c r="N495" s="87"/>
    </row>
    <row r="496" ht="12.75">
      <c r="N496" s="87"/>
    </row>
    <row r="497" ht="12.75">
      <c r="N497" s="87"/>
    </row>
    <row r="498" ht="12.75">
      <c r="N498" s="87"/>
    </row>
    <row r="499" ht="12.75">
      <c r="N499" s="87"/>
    </row>
    <row r="500" ht="12.75">
      <c r="N500" s="87"/>
    </row>
    <row r="501" ht="12.75">
      <c r="N501" s="87"/>
    </row>
    <row r="502" ht="12.75">
      <c r="N502" s="87"/>
    </row>
    <row r="503" ht="12.75">
      <c r="N503" s="87"/>
    </row>
    <row r="504" ht="12.75">
      <c r="N504" s="87"/>
    </row>
    <row r="505" ht="12.75">
      <c r="N505" s="87"/>
    </row>
    <row r="506" ht="12.75">
      <c r="N506" s="87"/>
    </row>
    <row r="507" ht="12.75">
      <c r="N507" s="87"/>
    </row>
    <row r="508" ht="12.75">
      <c r="N508" s="87"/>
    </row>
    <row r="509" ht="12.75">
      <c r="N509" s="87"/>
    </row>
    <row r="510" ht="12.75">
      <c r="N510" s="87"/>
    </row>
    <row r="511" ht="12.75">
      <c r="N511" s="87"/>
    </row>
    <row r="512" ht="12.75">
      <c r="N512" s="87"/>
    </row>
    <row r="513" ht="12.75">
      <c r="N513" s="87"/>
    </row>
    <row r="514" ht="12.75">
      <c r="N514" s="87"/>
    </row>
    <row r="515" ht="12.75">
      <c r="N515" s="87"/>
    </row>
    <row r="516" ht="12.75">
      <c r="N516" s="87"/>
    </row>
    <row r="517" ht="12.75">
      <c r="N517" s="87"/>
    </row>
    <row r="518" ht="12.75">
      <c r="N518" s="87"/>
    </row>
    <row r="519" ht="12.75">
      <c r="N519" s="87"/>
    </row>
    <row r="520" ht="12.75">
      <c r="N520" s="87"/>
    </row>
    <row r="521" ht="12.75">
      <c r="N521" s="87"/>
    </row>
    <row r="522" ht="12.75">
      <c r="N522" s="87"/>
    </row>
    <row r="523" ht="12.75">
      <c r="N523" s="87"/>
    </row>
    <row r="524" ht="12.75">
      <c r="N524" s="87"/>
    </row>
    <row r="525" ht="12.75">
      <c r="N525" s="87"/>
    </row>
    <row r="526" ht="12.75">
      <c r="N526" s="87"/>
    </row>
    <row r="527" ht="12.75">
      <c r="N527" s="87"/>
    </row>
    <row r="528" ht="12.75">
      <c r="N528" s="87"/>
    </row>
    <row r="529" ht="12.75">
      <c r="N529" s="87"/>
    </row>
    <row r="530" ht="12.75">
      <c r="N530" s="87"/>
    </row>
    <row r="531" ht="12.75">
      <c r="N531" s="87"/>
    </row>
    <row r="532" ht="12.75">
      <c r="N532" s="87"/>
    </row>
    <row r="533" ht="12.75">
      <c r="N533" s="87"/>
    </row>
    <row r="534" ht="12.75">
      <c r="N534" s="87"/>
    </row>
    <row r="535" ht="12.75">
      <c r="N535" s="87"/>
    </row>
    <row r="536" ht="12.75">
      <c r="N536" s="87"/>
    </row>
    <row r="537" ht="12.75">
      <c r="N537" s="87"/>
    </row>
    <row r="538" ht="12.75">
      <c r="N538" s="87"/>
    </row>
    <row r="539" ht="12.75">
      <c r="N539" s="87"/>
    </row>
    <row r="540" ht="12.75">
      <c r="N540" s="87"/>
    </row>
    <row r="541" ht="12.75">
      <c r="N541" s="87"/>
    </row>
    <row r="542" ht="12.75">
      <c r="N542" s="87"/>
    </row>
    <row r="543" ht="12.75">
      <c r="N543" s="87"/>
    </row>
    <row r="544" ht="12.75">
      <c r="N544" s="87"/>
    </row>
    <row r="545" ht="12.75">
      <c r="N545" s="87"/>
    </row>
    <row r="546" ht="12.75">
      <c r="N546" s="87"/>
    </row>
    <row r="547" ht="12.75">
      <c r="N547" s="87"/>
    </row>
    <row r="548" ht="12.75">
      <c r="N548" s="87"/>
    </row>
    <row r="549" ht="12.75">
      <c r="N549" s="87"/>
    </row>
    <row r="550" ht="12.75">
      <c r="N550" s="87"/>
    </row>
    <row r="551" ht="12.75">
      <c r="N551" s="87"/>
    </row>
    <row r="552" ht="12.75">
      <c r="N552" s="87"/>
    </row>
    <row r="553" ht="12.75">
      <c r="N553" s="87"/>
    </row>
    <row r="554" ht="12.75">
      <c r="N554" s="87"/>
    </row>
    <row r="555" ht="12.75">
      <c r="N555" s="87"/>
    </row>
    <row r="556" ht="12.75">
      <c r="N556" s="87"/>
    </row>
    <row r="557" ht="12.75">
      <c r="N557" s="87"/>
    </row>
    <row r="558" ht="12.75">
      <c r="N558" s="87"/>
    </row>
    <row r="559" ht="12.75">
      <c r="N559" s="87"/>
    </row>
    <row r="560" ht="12.75">
      <c r="N560" s="87"/>
    </row>
    <row r="561" ht="12.75">
      <c r="N561" s="87"/>
    </row>
    <row r="562" ht="12.75">
      <c r="N562" s="87"/>
    </row>
    <row r="563" ht="12.75">
      <c r="N563" s="87"/>
    </row>
    <row r="564" ht="12.75">
      <c r="N564" s="87"/>
    </row>
    <row r="565" ht="12.75">
      <c r="N565" s="87"/>
    </row>
    <row r="566" ht="12.75">
      <c r="N566" s="87"/>
    </row>
    <row r="567" ht="12.75">
      <c r="N567" s="87"/>
    </row>
    <row r="568" ht="12.75">
      <c r="N568" s="87"/>
    </row>
    <row r="569" ht="12.75">
      <c r="N569" s="87"/>
    </row>
    <row r="570" ht="12.75">
      <c r="N570" s="87"/>
    </row>
    <row r="571" ht="12.75">
      <c r="N571" s="87"/>
    </row>
    <row r="572" ht="12.75">
      <c r="N572" s="87"/>
    </row>
    <row r="573" ht="12.75">
      <c r="N573" s="87"/>
    </row>
    <row r="574" ht="12.75">
      <c r="N574" s="87"/>
    </row>
    <row r="575" ht="12.75">
      <c r="N575" s="87"/>
    </row>
    <row r="576" ht="12.75">
      <c r="N576" s="87"/>
    </row>
    <row r="577" ht="12.75">
      <c r="N577" s="87"/>
    </row>
    <row r="578" ht="12.75">
      <c r="N578" s="87"/>
    </row>
    <row r="579" ht="12.75">
      <c r="N579" s="87"/>
    </row>
    <row r="580" ht="12.75">
      <c r="N580" s="87"/>
    </row>
    <row r="581" ht="12.75">
      <c r="N581" s="87"/>
    </row>
    <row r="582" ht="12.75">
      <c r="N582" s="87"/>
    </row>
    <row r="583" ht="12.75">
      <c r="N583" s="87"/>
    </row>
    <row r="584" ht="12.75">
      <c r="N584" s="87"/>
    </row>
    <row r="585" ht="12.75">
      <c r="N585" s="87"/>
    </row>
    <row r="586" ht="12.75">
      <c r="N586" s="87"/>
    </row>
    <row r="587" ht="12.75">
      <c r="N587" s="87"/>
    </row>
    <row r="588" ht="12.75">
      <c r="N588" s="87"/>
    </row>
    <row r="589" ht="12.75">
      <c r="N589" s="87"/>
    </row>
    <row r="590" ht="12.75">
      <c r="N590" s="87"/>
    </row>
    <row r="591" ht="12.75">
      <c r="N591" s="87"/>
    </row>
    <row r="592" ht="12.75">
      <c r="N592" s="87"/>
    </row>
    <row r="593" ht="12.75">
      <c r="N593" s="87"/>
    </row>
    <row r="594" ht="12.75">
      <c r="N594" s="87"/>
    </row>
    <row r="595" ht="12.75">
      <c r="N595" s="87"/>
    </row>
    <row r="596" ht="12.75">
      <c r="N596" s="87"/>
    </row>
    <row r="597" ht="12.75">
      <c r="N597" s="87"/>
    </row>
    <row r="598" ht="12.75">
      <c r="N598" s="87"/>
    </row>
    <row r="599" ht="12.75">
      <c r="N599" s="87"/>
    </row>
    <row r="600" ht="12.75">
      <c r="N600" s="87"/>
    </row>
    <row r="601" ht="12.75">
      <c r="N601" s="87"/>
    </row>
    <row r="602" ht="12.75">
      <c r="N602" s="87"/>
    </row>
    <row r="603" ht="12.75">
      <c r="N603" s="87"/>
    </row>
    <row r="604" ht="12.75">
      <c r="N604" s="87"/>
    </row>
    <row r="605" ht="12.75">
      <c r="N605" s="87"/>
    </row>
    <row r="606" ht="12.75">
      <c r="N606" s="87"/>
    </row>
    <row r="607" ht="12.75">
      <c r="N607" s="87"/>
    </row>
    <row r="608" ht="12.75">
      <c r="N608" s="87"/>
    </row>
    <row r="609" ht="12.75">
      <c r="N609" s="87"/>
    </row>
    <row r="610" ht="12.75">
      <c r="N610" s="87"/>
    </row>
    <row r="611" ht="12.75">
      <c r="N611" s="87"/>
    </row>
    <row r="612" ht="12.75">
      <c r="N612" s="87"/>
    </row>
    <row r="613" ht="12.75">
      <c r="N613" s="87"/>
    </row>
    <row r="614" ht="12.75">
      <c r="N614" s="87"/>
    </row>
    <row r="615" ht="12.75">
      <c r="N615" s="87"/>
    </row>
    <row r="616" ht="12.75">
      <c r="N616" s="87"/>
    </row>
    <row r="617" ht="12.75">
      <c r="N617" s="87"/>
    </row>
    <row r="618" ht="12.75">
      <c r="N618" s="87"/>
    </row>
    <row r="619" ht="12.75">
      <c r="N619" s="87"/>
    </row>
    <row r="620" ht="12.75">
      <c r="N620" s="87"/>
    </row>
    <row r="621" ht="12.75">
      <c r="N621" s="87"/>
    </row>
    <row r="622" ht="12.75">
      <c r="N622" s="87"/>
    </row>
    <row r="623" ht="12.75">
      <c r="N623" s="87"/>
    </row>
    <row r="624" ht="12.75">
      <c r="N624" s="87"/>
    </row>
    <row r="625" ht="12.75">
      <c r="N625" s="87"/>
    </row>
    <row r="626" ht="12.75">
      <c r="N626" s="87"/>
    </row>
    <row r="627" ht="12.75">
      <c r="N627" s="87"/>
    </row>
    <row r="628" ht="12.75">
      <c r="N628" s="87"/>
    </row>
    <row r="629" ht="12.75">
      <c r="N629" s="87"/>
    </row>
    <row r="630" ht="12.75">
      <c r="N630" s="87"/>
    </row>
    <row r="631" ht="12.75">
      <c r="N631" s="87"/>
    </row>
    <row r="632" ht="12.75">
      <c r="N632" s="87"/>
    </row>
    <row r="633" ht="12.75">
      <c r="N633" s="87"/>
    </row>
    <row r="634" ht="12.75">
      <c r="N634" s="87"/>
    </row>
    <row r="635" ht="12.75">
      <c r="N635" s="87"/>
    </row>
    <row r="636" ht="12.75">
      <c r="N636" s="87"/>
    </row>
    <row r="637" ht="12.75">
      <c r="N637" s="87"/>
    </row>
    <row r="638" ht="12.75">
      <c r="N638" s="87"/>
    </row>
    <row r="639" ht="12.75">
      <c r="N639" s="87"/>
    </row>
    <row r="640" ht="12.75">
      <c r="N640" s="87"/>
    </row>
    <row r="641" ht="12.75">
      <c r="N641" s="87"/>
    </row>
    <row r="642" ht="12.75">
      <c r="N642" s="87"/>
    </row>
    <row r="643" ht="12.75">
      <c r="N643" s="87"/>
    </row>
    <row r="644" ht="12.75">
      <c r="N644" s="87"/>
    </row>
    <row r="645" ht="12.75">
      <c r="N645" s="87"/>
    </row>
    <row r="646" ht="12.75">
      <c r="N646" s="87"/>
    </row>
    <row r="647" ht="12.75">
      <c r="N647" s="87"/>
    </row>
    <row r="648" ht="12.75">
      <c r="N648" s="87"/>
    </row>
    <row r="649" ht="12.75">
      <c r="N649" s="87"/>
    </row>
    <row r="650" ht="12.75">
      <c r="N650" s="87"/>
    </row>
    <row r="651" ht="12.75">
      <c r="N651" s="87"/>
    </row>
    <row r="652" ht="12.75">
      <c r="N652" s="87"/>
    </row>
    <row r="653" ht="12.75">
      <c r="N653" s="87"/>
    </row>
    <row r="654" ht="12.75">
      <c r="N654" s="87"/>
    </row>
    <row r="655" ht="12.75">
      <c r="N655" s="87"/>
    </row>
    <row r="656" ht="12.75">
      <c r="N656" s="87"/>
    </row>
    <row r="657" ht="12.75">
      <c r="N657" s="87"/>
    </row>
    <row r="658" ht="12.75">
      <c r="N658" s="87"/>
    </row>
    <row r="659" ht="12.75">
      <c r="N659" s="87"/>
    </row>
    <row r="660" ht="12.75">
      <c r="N660" s="87"/>
    </row>
    <row r="661" ht="12.75">
      <c r="N661" s="87"/>
    </row>
    <row r="662" ht="12.75">
      <c r="N662" s="87"/>
    </row>
    <row r="663" ht="12.75">
      <c r="N663" s="87"/>
    </row>
    <row r="664" ht="12.75">
      <c r="N664" s="87"/>
    </row>
    <row r="665" ht="12.75">
      <c r="N665" s="87"/>
    </row>
    <row r="666" ht="12.75">
      <c r="N666" s="87"/>
    </row>
    <row r="667" ht="12.75">
      <c r="N667" s="87"/>
    </row>
    <row r="668" ht="12.75">
      <c r="N668" s="87"/>
    </row>
    <row r="669" ht="12.75">
      <c r="N669" s="87"/>
    </row>
    <row r="670" ht="12.75">
      <c r="N670" s="87"/>
    </row>
    <row r="671" ht="12.75">
      <c r="N671" s="87"/>
    </row>
    <row r="672" ht="12.75">
      <c r="N672" s="87"/>
    </row>
    <row r="673" ht="12.75">
      <c r="N673" s="87"/>
    </row>
    <row r="674" ht="12.75">
      <c r="N674" s="87"/>
    </row>
    <row r="675" ht="12.75">
      <c r="N675" s="87"/>
    </row>
    <row r="676" ht="12.75">
      <c r="N676" s="87"/>
    </row>
    <row r="677" ht="12.75">
      <c r="N677" s="87"/>
    </row>
    <row r="678" ht="12.75">
      <c r="N678" s="87"/>
    </row>
    <row r="679" ht="12.75">
      <c r="N679" s="87"/>
    </row>
    <row r="680" ht="12.75">
      <c r="N680" s="87"/>
    </row>
    <row r="681" ht="12.75">
      <c r="N681" s="87"/>
    </row>
    <row r="682" ht="12.75">
      <c r="N682" s="87"/>
    </row>
    <row r="683" ht="12.75">
      <c r="N683" s="87"/>
    </row>
    <row r="684" ht="12.75">
      <c r="N684" s="87"/>
    </row>
    <row r="685" ht="12.75">
      <c r="N685" s="87"/>
    </row>
    <row r="686" ht="12.75">
      <c r="N686" s="87"/>
    </row>
    <row r="687" ht="12.75">
      <c r="N687" s="87"/>
    </row>
    <row r="688" ht="12.75">
      <c r="N688" s="87"/>
    </row>
    <row r="689" ht="12.75">
      <c r="N689" s="87"/>
    </row>
    <row r="690" ht="12.75">
      <c r="N690" s="87"/>
    </row>
    <row r="691" ht="12.75">
      <c r="N691" s="87"/>
    </row>
    <row r="692" ht="12.75">
      <c r="N692" s="87"/>
    </row>
    <row r="693" ht="12.75">
      <c r="N693" s="87"/>
    </row>
    <row r="694" ht="12.75">
      <c r="N694" s="87"/>
    </row>
    <row r="695" ht="12.75">
      <c r="N695" s="87"/>
    </row>
    <row r="696" ht="12.75">
      <c r="N696" s="87"/>
    </row>
    <row r="697" ht="12.75">
      <c r="N697" s="87"/>
    </row>
    <row r="698" ht="12.75">
      <c r="N698" s="87"/>
    </row>
    <row r="699" ht="12.75">
      <c r="N699" s="87"/>
    </row>
    <row r="700" ht="12.75">
      <c r="N700" s="87"/>
    </row>
    <row r="701" ht="12.75">
      <c r="N701" s="87"/>
    </row>
    <row r="702" ht="12.75">
      <c r="N702" s="87"/>
    </row>
    <row r="703" ht="12.75">
      <c r="N703" s="87"/>
    </row>
    <row r="704" ht="12.75">
      <c r="N704" s="87"/>
    </row>
    <row r="705" ht="12.75">
      <c r="N705" s="87"/>
    </row>
    <row r="706" ht="12.75">
      <c r="N706" s="87"/>
    </row>
    <row r="707" ht="12.75">
      <c r="N707" s="87"/>
    </row>
    <row r="708" ht="12.75">
      <c r="N708" s="87"/>
    </row>
    <row r="709" ht="12.75">
      <c r="N709" s="87"/>
    </row>
    <row r="710" ht="12.75">
      <c r="N710" s="87"/>
    </row>
    <row r="711" ht="12.75">
      <c r="N711" s="87"/>
    </row>
    <row r="712" ht="12.75">
      <c r="N712" s="87"/>
    </row>
    <row r="713" ht="12.75">
      <c r="N713" s="87"/>
    </row>
    <row r="714" ht="12.75">
      <c r="N714" s="87"/>
    </row>
    <row r="715" ht="12.75">
      <c r="N715" s="87"/>
    </row>
    <row r="716" ht="12.75">
      <c r="N716" s="87"/>
    </row>
    <row r="717" ht="12.75">
      <c r="N717" s="87"/>
    </row>
    <row r="718" ht="12.75">
      <c r="N718" s="87"/>
    </row>
    <row r="719" ht="12.75">
      <c r="N719" s="87"/>
    </row>
    <row r="720" ht="12.75">
      <c r="N720" s="87"/>
    </row>
    <row r="721" ht="12.75">
      <c r="N721" s="87"/>
    </row>
    <row r="722" ht="12.75">
      <c r="N722" s="87"/>
    </row>
    <row r="723" ht="12.75">
      <c r="N723" s="87"/>
    </row>
    <row r="724" ht="12.75">
      <c r="N724" s="87"/>
    </row>
    <row r="725" ht="12.75">
      <c r="N725" s="87"/>
    </row>
    <row r="726" ht="12.75">
      <c r="N726" s="87"/>
    </row>
    <row r="727" ht="12.75">
      <c r="N727" s="87"/>
    </row>
    <row r="728" ht="12.75">
      <c r="N728" s="87"/>
    </row>
    <row r="729" ht="12.75">
      <c r="N729" s="87"/>
    </row>
    <row r="730" ht="12.75">
      <c r="N730" s="87"/>
    </row>
    <row r="731" ht="12.75">
      <c r="N731" s="87"/>
    </row>
    <row r="732" ht="12.75">
      <c r="N732" s="87"/>
    </row>
    <row r="733" ht="12.75">
      <c r="N733" s="87"/>
    </row>
    <row r="734" ht="12.75">
      <c r="N734" s="87"/>
    </row>
    <row r="735" ht="12.75">
      <c r="N735" s="87"/>
    </row>
    <row r="736" ht="12.75">
      <c r="N736" s="87"/>
    </row>
    <row r="737" ht="12.75">
      <c r="N737" s="87"/>
    </row>
    <row r="738" ht="12.75">
      <c r="N738" s="87"/>
    </row>
    <row r="739" ht="12.75">
      <c r="N739" s="87"/>
    </row>
    <row r="740" ht="12.75">
      <c r="N740" s="87"/>
    </row>
    <row r="741" ht="12.75">
      <c r="N741" s="87"/>
    </row>
    <row r="742" ht="12.75">
      <c r="N742" s="87"/>
    </row>
    <row r="743" ht="12.75">
      <c r="N743" s="87"/>
    </row>
    <row r="744" ht="12.75">
      <c r="N744" s="87"/>
    </row>
    <row r="745" ht="12.75">
      <c r="N745" s="87"/>
    </row>
    <row r="746" ht="12.75">
      <c r="N746" s="87"/>
    </row>
    <row r="747" ht="12.75">
      <c r="N747" s="87"/>
    </row>
    <row r="748" ht="12.75">
      <c r="N748" s="87"/>
    </row>
    <row r="749" ht="12.75">
      <c r="N749" s="87"/>
    </row>
    <row r="750" ht="12.75">
      <c r="N750" s="87"/>
    </row>
    <row r="751" ht="12.75">
      <c r="N751" s="87"/>
    </row>
    <row r="752" ht="12.75">
      <c r="N752" s="87"/>
    </row>
    <row r="753" ht="12.75">
      <c r="N753" s="87"/>
    </row>
    <row r="754" ht="12.75">
      <c r="N754" s="87"/>
    </row>
    <row r="755" ht="12.75">
      <c r="N755" s="87"/>
    </row>
    <row r="756" ht="12.75">
      <c r="N756" s="87"/>
    </row>
    <row r="757" ht="12.75">
      <c r="N757" s="87"/>
    </row>
    <row r="758" ht="12.75">
      <c r="N758" s="87"/>
    </row>
    <row r="759" ht="12.75">
      <c r="N759" s="87"/>
    </row>
    <row r="760" ht="12.75">
      <c r="N760" s="87"/>
    </row>
    <row r="761" ht="12.75">
      <c r="N761" s="87"/>
    </row>
    <row r="762" ht="12.75">
      <c r="N762" s="87"/>
    </row>
    <row r="763" ht="12.75">
      <c r="N763" s="87"/>
    </row>
    <row r="764" ht="12.75">
      <c r="N764" s="87"/>
    </row>
    <row r="765" ht="12.75">
      <c r="N765" s="87"/>
    </row>
    <row r="766" ht="12.75">
      <c r="N766" s="87"/>
    </row>
    <row r="767" ht="12.75">
      <c r="N767" s="87"/>
    </row>
    <row r="768" ht="12.75">
      <c r="N768" s="87"/>
    </row>
    <row r="769" ht="12.75">
      <c r="N769" s="87"/>
    </row>
    <row r="770" ht="12.75">
      <c r="N770" s="87"/>
    </row>
    <row r="771" ht="12.75">
      <c r="N771" s="87"/>
    </row>
    <row r="772" ht="12.75">
      <c r="N772" s="87"/>
    </row>
    <row r="773" ht="12.75">
      <c r="N773" s="87"/>
    </row>
    <row r="774" ht="12.75">
      <c r="N774" s="87"/>
    </row>
    <row r="775" ht="12.75">
      <c r="N775" s="87"/>
    </row>
    <row r="776" ht="12.75">
      <c r="N776" s="87"/>
    </row>
    <row r="777" ht="12.75">
      <c r="N777" s="87"/>
    </row>
    <row r="778" ht="12.75">
      <c r="N778" s="87"/>
    </row>
    <row r="779" ht="12.75">
      <c r="N779" s="87"/>
    </row>
    <row r="780" ht="12.75">
      <c r="N780" s="87"/>
    </row>
    <row r="781" ht="12.75">
      <c r="N781" s="87"/>
    </row>
    <row r="782" ht="12.75">
      <c r="N782" s="87"/>
    </row>
    <row r="783" ht="12.75">
      <c r="N783" s="87"/>
    </row>
    <row r="784" ht="12.75">
      <c r="N784" s="87"/>
    </row>
    <row r="785" ht="12.75">
      <c r="N785" s="87"/>
    </row>
    <row r="786" ht="12.75">
      <c r="N786" s="87"/>
    </row>
    <row r="787" ht="12.75">
      <c r="N787" s="87"/>
    </row>
    <row r="788" ht="12.75">
      <c r="N788" s="87"/>
    </row>
    <row r="789" ht="12.75">
      <c r="N789" s="87"/>
    </row>
    <row r="790" ht="12.75">
      <c r="N790" s="87"/>
    </row>
    <row r="791" ht="12.75">
      <c r="N791" s="87"/>
    </row>
    <row r="792" ht="12.75">
      <c r="N792" s="87"/>
    </row>
    <row r="793" ht="12.75">
      <c r="N793" s="87"/>
    </row>
    <row r="794" ht="12.75">
      <c r="N794" s="87"/>
    </row>
    <row r="795" ht="12.75">
      <c r="N795" s="87"/>
    </row>
    <row r="796" ht="12.75">
      <c r="N796" s="87"/>
    </row>
    <row r="797" ht="12.75">
      <c r="N797" s="87"/>
    </row>
    <row r="798" ht="12.75">
      <c r="N798" s="87"/>
    </row>
    <row r="799" ht="12.75">
      <c r="N799" s="87"/>
    </row>
    <row r="800" ht="12.75">
      <c r="N800" s="87"/>
    </row>
    <row r="801" ht="12.75">
      <c r="N801" s="87"/>
    </row>
    <row r="802" ht="12.75">
      <c r="N802" s="87"/>
    </row>
    <row r="803" ht="12.75">
      <c r="N803" s="87"/>
    </row>
    <row r="804" ht="12.75">
      <c r="N804" s="87"/>
    </row>
    <row r="805" ht="12.75">
      <c r="N805" s="87"/>
    </row>
    <row r="806" ht="12.75">
      <c r="N806" s="87"/>
    </row>
    <row r="807" ht="12.75">
      <c r="N807" s="87"/>
    </row>
    <row r="808" ht="12.75">
      <c r="N808" s="87"/>
    </row>
    <row r="809" ht="12.75">
      <c r="N809" s="87"/>
    </row>
    <row r="810" ht="12.75">
      <c r="N810" s="87"/>
    </row>
    <row r="811" ht="12.75">
      <c r="N811" s="87"/>
    </row>
    <row r="812" ht="12.75">
      <c r="N812" s="87"/>
    </row>
    <row r="813" ht="12.75">
      <c r="N813" s="87"/>
    </row>
    <row r="814" ht="12.75">
      <c r="N814" s="87"/>
    </row>
    <row r="815" ht="12.75">
      <c r="N815" s="87"/>
    </row>
    <row r="816" ht="12.75">
      <c r="N816" s="87"/>
    </row>
    <row r="817" ht="12.75">
      <c r="N817" s="87"/>
    </row>
    <row r="818" ht="12.75">
      <c r="N818" s="87"/>
    </row>
    <row r="819" ht="12.75">
      <c r="N819" s="87"/>
    </row>
    <row r="820" ht="12.75">
      <c r="N820" s="87"/>
    </row>
    <row r="821" ht="12.75">
      <c r="N821" s="87"/>
    </row>
    <row r="822" ht="12.75">
      <c r="N822" s="87"/>
    </row>
    <row r="823" ht="12.75">
      <c r="N823" s="87"/>
    </row>
    <row r="824" ht="12.75">
      <c r="N824" s="87"/>
    </row>
    <row r="825" ht="12.75">
      <c r="N825" s="87"/>
    </row>
    <row r="826" ht="12.75">
      <c r="N826" s="87"/>
    </row>
    <row r="827" ht="12.75">
      <c r="N827" s="87"/>
    </row>
    <row r="828" ht="12.75">
      <c r="N828" s="87"/>
    </row>
    <row r="829" ht="12.75">
      <c r="N829" s="87"/>
    </row>
    <row r="830" ht="12.75">
      <c r="N830" s="87"/>
    </row>
    <row r="831" ht="12.75">
      <c r="N831" s="87"/>
    </row>
    <row r="832" ht="12.75">
      <c r="N832" s="87"/>
    </row>
    <row r="833" ht="12.75">
      <c r="N833" s="87"/>
    </row>
    <row r="834" ht="12.75">
      <c r="N834" s="87"/>
    </row>
    <row r="835" ht="12.75">
      <c r="N835" s="87"/>
    </row>
    <row r="836" ht="12.75">
      <c r="N836" s="87"/>
    </row>
    <row r="837" ht="12.75">
      <c r="N837" s="87"/>
    </row>
    <row r="838" ht="12.75">
      <c r="N838" s="87"/>
    </row>
    <row r="839" ht="12.75">
      <c r="N839" s="87"/>
    </row>
    <row r="840" ht="12.75">
      <c r="N840" s="87"/>
    </row>
    <row r="841" ht="12.75">
      <c r="N841" s="87"/>
    </row>
    <row r="842" ht="12.75">
      <c r="N842" s="87"/>
    </row>
    <row r="843" ht="12.75">
      <c r="N843" s="87"/>
    </row>
    <row r="844" ht="12.75">
      <c r="N844" s="87"/>
    </row>
    <row r="845" ht="12.75">
      <c r="N845" s="87"/>
    </row>
    <row r="846" ht="12.75">
      <c r="N846" s="87"/>
    </row>
    <row r="847" ht="12.75">
      <c r="N847" s="87"/>
    </row>
    <row r="848" ht="12.75">
      <c r="N848" s="87"/>
    </row>
    <row r="849" ht="12.75">
      <c r="N849" s="87"/>
    </row>
    <row r="850" ht="12.75">
      <c r="N850" s="87"/>
    </row>
    <row r="851" ht="12.75">
      <c r="N851" s="87"/>
    </row>
    <row r="852" ht="12.75">
      <c r="N852" s="87"/>
    </row>
    <row r="853" ht="12.75">
      <c r="N853" s="87"/>
    </row>
    <row r="854" ht="12.75">
      <c r="N854" s="87"/>
    </row>
    <row r="855" ht="12.75">
      <c r="N855" s="87"/>
    </row>
    <row r="856" ht="12.75">
      <c r="N856" s="87"/>
    </row>
    <row r="857" ht="12.75">
      <c r="N857" s="87"/>
    </row>
    <row r="858" ht="12.75">
      <c r="N858" s="87"/>
    </row>
    <row r="859" ht="12.75">
      <c r="N859" s="87"/>
    </row>
    <row r="860" ht="12.75">
      <c r="N860" s="87"/>
    </row>
    <row r="861" ht="12.75">
      <c r="N861" s="87"/>
    </row>
    <row r="862" ht="12.75">
      <c r="N862" s="87"/>
    </row>
    <row r="863" ht="12.75">
      <c r="N863" s="87"/>
    </row>
    <row r="864" ht="12.75">
      <c r="N864" s="87"/>
    </row>
    <row r="865" ht="12.75">
      <c r="N865" s="87"/>
    </row>
    <row r="866" ht="12.75">
      <c r="N866" s="87"/>
    </row>
    <row r="867" ht="12.75">
      <c r="N867" s="87"/>
    </row>
    <row r="868" ht="12.75">
      <c r="N868" s="87"/>
    </row>
    <row r="869" ht="12.75">
      <c r="N869" s="87"/>
    </row>
    <row r="870" ht="12.75">
      <c r="N870" s="87"/>
    </row>
    <row r="871" ht="12.75">
      <c r="N871" s="87"/>
    </row>
    <row r="872" ht="12.75">
      <c r="N872" s="87"/>
    </row>
    <row r="873" ht="12.75">
      <c r="N873" s="87"/>
    </row>
    <row r="874" ht="12.75">
      <c r="N874" s="87"/>
    </row>
    <row r="875" ht="12.75">
      <c r="N875" s="87"/>
    </row>
    <row r="876" ht="12.75">
      <c r="N876" s="87"/>
    </row>
    <row r="877" ht="12.75">
      <c r="N877" s="87"/>
    </row>
    <row r="878" ht="12.75">
      <c r="N878" s="87"/>
    </row>
    <row r="879" ht="12.75">
      <c r="N879" s="87"/>
    </row>
    <row r="880" ht="12.75">
      <c r="N880" s="87"/>
    </row>
    <row r="881" ht="12.75">
      <c r="N881" s="87"/>
    </row>
    <row r="882" ht="12.75">
      <c r="N882" s="87"/>
    </row>
    <row r="883" ht="12.75">
      <c r="N883" s="87"/>
    </row>
    <row r="884" ht="12.75">
      <c r="N884" s="87"/>
    </row>
    <row r="885" ht="12.75">
      <c r="N885" s="87"/>
    </row>
    <row r="886" ht="12.75">
      <c r="N886" s="87"/>
    </row>
    <row r="887" ht="12.75">
      <c r="N887" s="87"/>
    </row>
    <row r="888" ht="12.75">
      <c r="N888" s="87"/>
    </row>
    <row r="889" ht="12.75">
      <c r="N889" s="87"/>
    </row>
    <row r="890" ht="12.75">
      <c r="N890" s="87"/>
    </row>
    <row r="891" ht="12.75">
      <c r="N891" s="87"/>
    </row>
    <row r="892" ht="12.75">
      <c r="N892" s="87"/>
    </row>
    <row r="893" ht="12.75">
      <c r="N893" s="87"/>
    </row>
    <row r="894" ht="12.75">
      <c r="N894" s="87"/>
    </row>
    <row r="895" ht="12.75">
      <c r="N895" s="87"/>
    </row>
    <row r="896" ht="12.75">
      <c r="N896" s="87"/>
    </row>
    <row r="897" ht="12.75">
      <c r="N897" s="87"/>
    </row>
    <row r="898" ht="12.75">
      <c r="N898" s="87"/>
    </row>
    <row r="899" ht="12.75">
      <c r="N899" s="87"/>
    </row>
    <row r="900" ht="12.75">
      <c r="N900" s="87"/>
    </row>
    <row r="901" ht="12.75">
      <c r="N901" s="87"/>
    </row>
    <row r="902" ht="12.75">
      <c r="N902" s="87"/>
    </row>
    <row r="903" ht="12.75">
      <c r="N903" s="87"/>
    </row>
    <row r="904" ht="12.75">
      <c r="N904" s="87"/>
    </row>
    <row r="905" ht="12.75">
      <c r="N905" s="87"/>
    </row>
    <row r="906" ht="12.75">
      <c r="N906" s="87"/>
    </row>
    <row r="907" ht="12.75">
      <c r="N907" s="87"/>
    </row>
    <row r="908" ht="12.75">
      <c r="N908" s="87"/>
    </row>
    <row r="909" ht="12.75">
      <c r="N909" s="87"/>
    </row>
    <row r="910" ht="12.75">
      <c r="N910" s="87"/>
    </row>
    <row r="911" ht="12.75">
      <c r="N911" s="87"/>
    </row>
    <row r="912" ht="12.75">
      <c r="N912" s="87"/>
    </row>
    <row r="913" ht="12.75">
      <c r="N913" s="87"/>
    </row>
    <row r="914" ht="12.75">
      <c r="N914" s="87"/>
    </row>
    <row r="915" ht="12.75">
      <c r="N915" s="87"/>
    </row>
    <row r="916" ht="12.75">
      <c r="N916" s="87"/>
    </row>
    <row r="917" ht="12.75">
      <c r="N917" s="87"/>
    </row>
    <row r="918" ht="12.75">
      <c r="N918" s="87"/>
    </row>
    <row r="919" ht="12.75">
      <c r="N919" s="87"/>
    </row>
    <row r="920" ht="12.75">
      <c r="N920" s="87"/>
    </row>
    <row r="921" ht="12.75">
      <c r="N921" s="87"/>
    </row>
    <row r="922" ht="12.75">
      <c r="N922" s="87"/>
    </row>
    <row r="923" ht="12.75">
      <c r="N923" s="87"/>
    </row>
    <row r="924" ht="12.75">
      <c r="N924" s="87"/>
    </row>
    <row r="925" ht="12.75">
      <c r="N925" s="87"/>
    </row>
    <row r="926" ht="12.75">
      <c r="N926" s="87"/>
    </row>
    <row r="927" ht="12.75">
      <c r="N927" s="87"/>
    </row>
    <row r="928" ht="12.75">
      <c r="N928" s="87"/>
    </row>
    <row r="929" ht="12.75">
      <c r="N929" s="87"/>
    </row>
    <row r="930" ht="12.75">
      <c r="N930" s="87"/>
    </row>
    <row r="931" ht="12.75">
      <c r="N931" s="87"/>
    </row>
    <row r="932" ht="12.75">
      <c r="N932" s="87"/>
    </row>
    <row r="933" ht="12.75">
      <c r="N933" s="87"/>
    </row>
    <row r="934" ht="12.75">
      <c r="N934" s="87"/>
    </row>
    <row r="935" ht="12.75">
      <c r="N935" s="87"/>
    </row>
    <row r="936" ht="12.75">
      <c r="N936" s="87"/>
    </row>
    <row r="937" ht="12.75">
      <c r="N937" s="87"/>
    </row>
    <row r="938" ht="12.75">
      <c r="N938" s="87"/>
    </row>
    <row r="939" ht="12.75">
      <c r="N939" s="87"/>
    </row>
    <row r="940" ht="12.75">
      <c r="N940" s="87"/>
    </row>
    <row r="941" ht="12.75">
      <c r="N941" s="87"/>
    </row>
    <row r="942" ht="12.75">
      <c r="N942" s="87"/>
    </row>
    <row r="943" ht="12.75">
      <c r="N943" s="87"/>
    </row>
    <row r="944" ht="12.75">
      <c r="N944" s="87"/>
    </row>
    <row r="945" ht="12.75">
      <c r="N945" s="87"/>
    </row>
    <row r="946" ht="12.75">
      <c r="N946" s="87"/>
    </row>
    <row r="947" ht="12.75">
      <c r="N947" s="87"/>
    </row>
    <row r="948" ht="12.75">
      <c r="N948" s="87"/>
    </row>
    <row r="949" ht="12.75">
      <c r="N949" s="87"/>
    </row>
    <row r="950" ht="12.75">
      <c r="N950" s="87"/>
    </row>
    <row r="951" ht="12.75">
      <c r="N951" s="87"/>
    </row>
    <row r="952" ht="12.75">
      <c r="N952" s="87"/>
    </row>
    <row r="953" ht="12.75">
      <c r="N953" s="87"/>
    </row>
    <row r="954" ht="12.75">
      <c r="N954" s="87"/>
    </row>
    <row r="955" ht="12.75">
      <c r="N955" s="87"/>
    </row>
    <row r="956" ht="12.75">
      <c r="N956" s="87"/>
    </row>
    <row r="957" ht="12.75">
      <c r="N957" s="87"/>
    </row>
    <row r="958" ht="12.75">
      <c r="N958" s="87"/>
    </row>
    <row r="959" ht="12.75">
      <c r="N959" s="87"/>
    </row>
    <row r="960" ht="12.75">
      <c r="N960" s="87"/>
    </row>
    <row r="961" ht="12.75">
      <c r="N961" s="87"/>
    </row>
    <row r="962" ht="12.75">
      <c r="N962" s="87"/>
    </row>
    <row r="963" ht="12.75">
      <c r="N963" s="87"/>
    </row>
    <row r="964" ht="12.75">
      <c r="N964" s="87"/>
    </row>
    <row r="965" ht="12.75">
      <c r="N965" s="87"/>
    </row>
    <row r="966" ht="12.75">
      <c r="N966" s="87"/>
    </row>
    <row r="967" ht="12.75">
      <c r="N967" s="87"/>
    </row>
    <row r="968" ht="12.75">
      <c r="N968" s="87"/>
    </row>
    <row r="969" ht="12.75">
      <c r="N969" s="87"/>
    </row>
    <row r="970" ht="12.75">
      <c r="N970" s="87"/>
    </row>
    <row r="971" ht="12.75">
      <c r="N971" s="87"/>
    </row>
    <row r="972" ht="12.75">
      <c r="N972" s="87"/>
    </row>
    <row r="973" ht="12.75">
      <c r="N973" s="87"/>
    </row>
    <row r="974" ht="12.75">
      <c r="N974" s="87"/>
    </row>
    <row r="975" ht="12.75">
      <c r="N975" s="87"/>
    </row>
    <row r="976" ht="12.75">
      <c r="N976" s="87"/>
    </row>
    <row r="977" ht="12.75">
      <c r="N977" s="87"/>
    </row>
    <row r="978" ht="12.75">
      <c r="N978" s="87"/>
    </row>
    <row r="979" ht="12.75">
      <c r="N979" s="87"/>
    </row>
    <row r="980" ht="12.75">
      <c r="N980" s="87"/>
    </row>
    <row r="981" ht="12.75">
      <c r="N981" s="87"/>
    </row>
    <row r="982" ht="12.75">
      <c r="N982" s="87"/>
    </row>
    <row r="983" ht="12.75">
      <c r="N983" s="87"/>
    </row>
    <row r="984" ht="12.75">
      <c r="N984" s="87"/>
    </row>
    <row r="985" ht="12.75">
      <c r="N985" s="87"/>
    </row>
    <row r="986" ht="12.75">
      <c r="N986" s="87"/>
    </row>
    <row r="987" ht="12.75">
      <c r="N987" s="87"/>
    </row>
    <row r="988" ht="12.75">
      <c r="N988" s="87"/>
    </row>
    <row r="989" ht="12.75">
      <c r="N989" s="87"/>
    </row>
    <row r="990" ht="12.75">
      <c r="N990" s="87"/>
    </row>
    <row r="991" ht="12.75">
      <c r="N991" s="87"/>
    </row>
    <row r="992" ht="12.75">
      <c r="N992" s="87"/>
    </row>
    <row r="993" ht="12.75">
      <c r="N993" s="87"/>
    </row>
    <row r="994" ht="12.75">
      <c r="N994" s="87"/>
    </row>
    <row r="995" ht="12.75">
      <c r="N995" s="87"/>
    </row>
    <row r="996" ht="12.75">
      <c r="N996" s="87"/>
    </row>
    <row r="997" ht="12.75">
      <c r="N997" s="87"/>
    </row>
    <row r="998" ht="12.75">
      <c r="N998" s="87"/>
    </row>
    <row r="999" ht="12.75">
      <c r="N999" s="87"/>
    </row>
    <row r="1000" ht="12.75">
      <c r="N1000" s="87"/>
    </row>
    <row r="1001" ht="12.75">
      <c r="N1001" s="87"/>
    </row>
    <row r="1002" ht="12.75">
      <c r="N1002" s="87"/>
    </row>
    <row r="1003" ht="12.75">
      <c r="N1003" s="87"/>
    </row>
    <row r="1004" ht="12.75">
      <c r="N1004" s="87"/>
    </row>
    <row r="1005" ht="12.75">
      <c r="N1005" s="87"/>
    </row>
    <row r="1006" ht="12.75">
      <c r="N1006" s="87"/>
    </row>
    <row r="1007" ht="12.75">
      <c r="N1007" s="87"/>
    </row>
    <row r="1008" ht="12.75">
      <c r="N1008" s="87"/>
    </row>
    <row r="1009" ht="12.75">
      <c r="N1009" s="87"/>
    </row>
    <row r="1010" ht="12.75">
      <c r="N1010" s="87"/>
    </row>
    <row r="1011" ht="12.75">
      <c r="N1011" s="87"/>
    </row>
    <row r="1012" ht="12.75">
      <c r="N1012" s="87"/>
    </row>
    <row r="1013" ht="12.75">
      <c r="N1013" s="87"/>
    </row>
    <row r="1014" ht="12.75">
      <c r="N1014" s="87"/>
    </row>
    <row r="1015" ht="12.75">
      <c r="N1015" s="87"/>
    </row>
    <row r="1016" ht="12.75">
      <c r="N1016" s="87"/>
    </row>
    <row r="1017" ht="12.75">
      <c r="N1017" s="87"/>
    </row>
    <row r="1018" ht="12.75">
      <c r="N1018" s="87"/>
    </row>
    <row r="1019" ht="12.75">
      <c r="N1019" s="87"/>
    </row>
    <row r="1020" ht="12.75">
      <c r="N1020" s="87"/>
    </row>
    <row r="1021" ht="12.75">
      <c r="N1021" s="87"/>
    </row>
    <row r="1022" ht="12.75">
      <c r="N1022" s="87"/>
    </row>
    <row r="1023" ht="12.75">
      <c r="N1023" s="87"/>
    </row>
    <row r="1024" ht="12.75">
      <c r="N1024" s="87"/>
    </row>
    <row r="1025" ht="12.75">
      <c r="N1025" s="87"/>
    </row>
    <row r="1026" ht="12.75">
      <c r="N1026" s="87"/>
    </row>
    <row r="1027" ht="12.75">
      <c r="N1027" s="87"/>
    </row>
    <row r="1028" ht="12.75">
      <c r="N1028" s="87"/>
    </row>
    <row r="1029" ht="12.75">
      <c r="N1029" s="87"/>
    </row>
    <row r="1030" ht="12.75">
      <c r="N1030" s="87"/>
    </row>
    <row r="1031" ht="12.75">
      <c r="N1031" s="87"/>
    </row>
    <row r="1032" ht="12.75">
      <c r="N1032" s="87"/>
    </row>
    <row r="1033" ht="12.75">
      <c r="N1033" s="87"/>
    </row>
    <row r="1034" ht="12.75">
      <c r="N1034" s="87"/>
    </row>
    <row r="1035" ht="12.75">
      <c r="N1035" s="87"/>
    </row>
    <row r="1036" ht="12.75">
      <c r="N1036" s="87"/>
    </row>
    <row r="1037" ht="12.75">
      <c r="N1037" s="87"/>
    </row>
    <row r="1038" ht="12.75">
      <c r="N1038" s="87"/>
    </row>
    <row r="1039" ht="12.75">
      <c r="N1039" s="87"/>
    </row>
    <row r="1040" ht="12.75">
      <c r="N1040" s="87"/>
    </row>
    <row r="1041" ht="12.75">
      <c r="N1041" s="87"/>
    </row>
    <row r="1042" ht="12.75">
      <c r="N1042" s="87"/>
    </row>
    <row r="1043" ht="12.75">
      <c r="N1043" s="87"/>
    </row>
    <row r="1044" ht="12.75">
      <c r="N1044" s="87"/>
    </row>
    <row r="1045" ht="12.75">
      <c r="N1045" s="87"/>
    </row>
    <row r="1046" ht="12.75">
      <c r="N1046" s="87"/>
    </row>
    <row r="1047" ht="12.75">
      <c r="N1047" s="87"/>
    </row>
    <row r="1048" ht="12.75">
      <c r="N1048" s="87"/>
    </row>
    <row r="1049" ht="12.75">
      <c r="N1049" s="87"/>
    </row>
    <row r="1050" ht="12.75">
      <c r="N1050" s="87"/>
    </row>
    <row r="1051" ht="12.75">
      <c r="N1051" s="87"/>
    </row>
    <row r="1052" ht="12.75">
      <c r="N1052" s="87"/>
    </row>
    <row r="1053" ht="12.75">
      <c r="N1053" s="87"/>
    </row>
    <row r="1054" ht="12.75">
      <c r="N1054" s="87"/>
    </row>
    <row r="1055" ht="12.75">
      <c r="N1055" s="87"/>
    </row>
    <row r="1056" ht="12.75">
      <c r="N1056" s="87"/>
    </row>
    <row r="1057" ht="12.75">
      <c r="N1057" s="87"/>
    </row>
    <row r="1058" ht="12.75">
      <c r="N1058" s="87"/>
    </row>
    <row r="1059" ht="12.75">
      <c r="N1059" s="87"/>
    </row>
    <row r="1060" ht="12.75">
      <c r="N1060" s="87"/>
    </row>
    <row r="1061" ht="12.75">
      <c r="N1061" s="87"/>
    </row>
    <row r="1062" ht="12.75">
      <c r="N1062" s="87"/>
    </row>
    <row r="1063" ht="12.75">
      <c r="N1063" s="87"/>
    </row>
    <row r="1064" ht="12.75">
      <c r="N1064" s="87"/>
    </row>
    <row r="1065" ht="12.75">
      <c r="N1065" s="87"/>
    </row>
    <row r="1066" ht="12.75">
      <c r="N1066" s="87"/>
    </row>
    <row r="1067" ht="12.75">
      <c r="N1067" s="87"/>
    </row>
    <row r="1068" ht="12.75">
      <c r="N1068" s="87"/>
    </row>
    <row r="1069" ht="12.75">
      <c r="N1069" s="87"/>
    </row>
    <row r="1070" ht="12.75">
      <c r="N1070" s="87"/>
    </row>
    <row r="1071" ht="12.75">
      <c r="N1071" s="87"/>
    </row>
    <row r="1072" ht="12.75">
      <c r="N1072" s="87"/>
    </row>
    <row r="1073" ht="12.75">
      <c r="N1073" s="87"/>
    </row>
    <row r="1074" ht="12.75">
      <c r="N1074" s="87"/>
    </row>
    <row r="1075" ht="12.75">
      <c r="N1075" s="87"/>
    </row>
    <row r="1076" ht="12.75">
      <c r="N1076" s="87"/>
    </row>
    <row r="1077" ht="12.75">
      <c r="N1077" s="87"/>
    </row>
    <row r="1078" ht="12.75">
      <c r="N1078" s="87"/>
    </row>
    <row r="1079" ht="12.75">
      <c r="N1079" s="87"/>
    </row>
    <row r="1080" ht="12.75">
      <c r="N1080" s="87"/>
    </row>
    <row r="1081" ht="12.75">
      <c r="N1081" s="87"/>
    </row>
    <row r="1082" ht="12.75">
      <c r="N1082" s="87"/>
    </row>
    <row r="1083" ht="12.75">
      <c r="N1083" s="87"/>
    </row>
    <row r="1084" ht="12.75">
      <c r="N1084" s="87"/>
    </row>
    <row r="1085" ht="12.75">
      <c r="N1085" s="87"/>
    </row>
    <row r="1086" ht="12.75">
      <c r="N1086" s="87"/>
    </row>
    <row r="1087" ht="12.75">
      <c r="N1087" s="87"/>
    </row>
    <row r="1088" ht="12.75">
      <c r="N1088" s="87"/>
    </row>
    <row r="1089" ht="12.75">
      <c r="N1089" s="87"/>
    </row>
    <row r="1090" ht="12.75">
      <c r="N1090" s="87"/>
    </row>
    <row r="1091" ht="12.75">
      <c r="N1091" s="87"/>
    </row>
    <row r="1092" ht="12.75">
      <c r="N1092" s="87"/>
    </row>
    <row r="1093" ht="12.75">
      <c r="N1093" s="87"/>
    </row>
    <row r="1094" ht="12.75">
      <c r="N1094" s="87"/>
    </row>
    <row r="1095" ht="12.75">
      <c r="N1095" s="87"/>
    </row>
    <row r="1096" ht="12.75">
      <c r="N1096" s="87"/>
    </row>
    <row r="1097" ht="12.75">
      <c r="N1097" s="87"/>
    </row>
    <row r="1098" ht="12.75">
      <c r="N1098" s="87"/>
    </row>
    <row r="1099" ht="12.75">
      <c r="N1099" s="87"/>
    </row>
    <row r="1100" ht="12.75">
      <c r="N1100" s="87"/>
    </row>
    <row r="1101" ht="12.75">
      <c r="N1101" s="87"/>
    </row>
    <row r="1102" ht="12.75">
      <c r="N1102" s="87"/>
    </row>
    <row r="1103" ht="12.75">
      <c r="N1103" s="87"/>
    </row>
    <row r="1104" ht="12.75">
      <c r="N1104" s="87"/>
    </row>
    <row r="1105" ht="12.75">
      <c r="N1105" s="87"/>
    </row>
    <row r="1106" ht="12.75">
      <c r="N1106" s="87"/>
    </row>
    <row r="1107" ht="12.75">
      <c r="N1107" s="87"/>
    </row>
    <row r="1108" ht="12.75">
      <c r="N1108" s="87"/>
    </row>
    <row r="1109" ht="12.75">
      <c r="N1109" s="87"/>
    </row>
    <row r="1110" ht="12.75">
      <c r="N1110" s="87"/>
    </row>
    <row r="1111" ht="12.75">
      <c r="N1111" s="87"/>
    </row>
    <row r="1112" ht="12.75">
      <c r="N1112" s="87"/>
    </row>
    <row r="1113" ht="12.75">
      <c r="N1113" s="87"/>
    </row>
    <row r="1114" ht="12.75">
      <c r="N1114" s="87"/>
    </row>
    <row r="1115" ht="12.75">
      <c r="N1115" s="87"/>
    </row>
    <row r="1116" ht="12.75">
      <c r="N1116" s="87"/>
    </row>
    <row r="1117" ht="12.75">
      <c r="N1117" s="87"/>
    </row>
    <row r="1118" ht="12.75">
      <c r="N1118" s="87"/>
    </row>
    <row r="1119" ht="12.75">
      <c r="N1119" s="87"/>
    </row>
    <row r="1120" ht="12.75">
      <c r="N1120" s="87"/>
    </row>
    <row r="1121" ht="12.75">
      <c r="N1121" s="87"/>
    </row>
    <row r="1122" ht="12.75">
      <c r="N1122" s="87"/>
    </row>
    <row r="1123" ht="12.75">
      <c r="N1123" s="87"/>
    </row>
    <row r="1124" ht="12.75">
      <c r="N1124" s="87"/>
    </row>
    <row r="1125" ht="12.75">
      <c r="N1125" s="87"/>
    </row>
    <row r="1126" ht="12.75">
      <c r="N1126" s="87"/>
    </row>
    <row r="1127" ht="12.75">
      <c r="N1127" s="87"/>
    </row>
    <row r="1128" ht="12.75">
      <c r="N1128" s="87"/>
    </row>
    <row r="1129" ht="12.75">
      <c r="N1129" s="87"/>
    </row>
    <row r="1130" ht="12.75">
      <c r="N1130" s="87"/>
    </row>
    <row r="1131" ht="12.75">
      <c r="N1131" s="87"/>
    </row>
    <row r="1132" ht="12.75">
      <c r="N1132" s="87"/>
    </row>
    <row r="1133" ht="12.75">
      <c r="N1133" s="87"/>
    </row>
    <row r="1134" ht="12.75">
      <c r="N1134" s="87"/>
    </row>
    <row r="1135" ht="12.75">
      <c r="N1135" s="87"/>
    </row>
    <row r="1136" ht="12.75">
      <c r="N1136" s="87"/>
    </row>
    <row r="1137" ht="12.75">
      <c r="N1137" s="87"/>
    </row>
    <row r="1138" ht="12.75">
      <c r="N1138" s="87"/>
    </row>
    <row r="1139" ht="12.75">
      <c r="N1139" s="87"/>
    </row>
    <row r="1140" ht="12.75">
      <c r="N1140" s="87"/>
    </row>
    <row r="1141" ht="12.75">
      <c r="N1141" s="87"/>
    </row>
    <row r="1142" ht="12.75">
      <c r="N1142" s="87"/>
    </row>
    <row r="1143" ht="12.75">
      <c r="N1143" s="87"/>
    </row>
    <row r="1144" ht="12.75">
      <c r="N1144" s="87"/>
    </row>
    <row r="1145" ht="12.75">
      <c r="N1145" s="87"/>
    </row>
    <row r="1146" ht="12.75">
      <c r="N1146" s="87"/>
    </row>
    <row r="1147" ht="12.75">
      <c r="N1147" s="87"/>
    </row>
    <row r="1148" ht="12.75">
      <c r="N1148" s="87"/>
    </row>
    <row r="1149" ht="12.75">
      <c r="N1149" s="87"/>
    </row>
    <row r="1150" ht="12.75">
      <c r="N1150" s="87"/>
    </row>
    <row r="1151" ht="12.75">
      <c r="N1151" s="87"/>
    </row>
    <row r="1152" ht="12.75">
      <c r="N1152" s="87"/>
    </row>
    <row r="1153" ht="12.75">
      <c r="N1153" s="87"/>
    </row>
    <row r="1154" ht="12.75">
      <c r="N1154" s="87"/>
    </row>
    <row r="1155" ht="12.75">
      <c r="N1155" s="87"/>
    </row>
    <row r="1156" ht="12.75">
      <c r="N1156" s="87"/>
    </row>
    <row r="1157" ht="12.75">
      <c r="N1157" s="87"/>
    </row>
    <row r="1158" ht="12.75">
      <c r="N1158" s="87"/>
    </row>
    <row r="1159" ht="12.75">
      <c r="N1159" s="87"/>
    </row>
    <row r="1160" ht="12.75">
      <c r="N1160" s="87"/>
    </row>
    <row r="1161" ht="12.75">
      <c r="N1161" s="87"/>
    </row>
    <row r="1162" ht="12.75">
      <c r="N1162" s="87"/>
    </row>
    <row r="1163" ht="12.75">
      <c r="N1163" s="87"/>
    </row>
    <row r="1164" ht="12.75">
      <c r="N1164" s="87"/>
    </row>
    <row r="1165" ht="12.75">
      <c r="N1165" s="87"/>
    </row>
    <row r="1166" ht="12.75">
      <c r="N1166" s="87"/>
    </row>
    <row r="1167" ht="12.75">
      <c r="N1167" s="87"/>
    </row>
    <row r="1168" ht="12.75">
      <c r="N1168" s="87"/>
    </row>
    <row r="1169" ht="12.75">
      <c r="N1169" s="87"/>
    </row>
    <row r="1170" ht="12.75">
      <c r="N1170" s="87"/>
    </row>
    <row r="1171" ht="12.75">
      <c r="N1171" s="87"/>
    </row>
    <row r="1172" ht="12.75">
      <c r="N1172" s="87"/>
    </row>
    <row r="1173" ht="12.75">
      <c r="N1173" s="87"/>
    </row>
    <row r="1174" ht="12.75">
      <c r="N1174" s="87"/>
    </row>
    <row r="1175" ht="12.75">
      <c r="N1175" s="87"/>
    </row>
    <row r="1176" ht="12.75">
      <c r="N1176" s="87"/>
    </row>
    <row r="1177" ht="12.75">
      <c r="N1177" s="87"/>
    </row>
    <row r="1178" ht="12.75">
      <c r="N1178" s="87"/>
    </row>
    <row r="1179" ht="12.75">
      <c r="N1179" s="87"/>
    </row>
    <row r="1180" ht="12.75">
      <c r="N1180" s="87"/>
    </row>
    <row r="1181" ht="12.75">
      <c r="N1181" s="87"/>
    </row>
    <row r="1182" ht="12.75">
      <c r="N1182" s="87"/>
    </row>
    <row r="1183" ht="12.75">
      <c r="N1183" s="87"/>
    </row>
    <row r="1184" ht="12.75">
      <c r="N1184" s="87"/>
    </row>
    <row r="1185" ht="12.75">
      <c r="N1185" s="87"/>
    </row>
    <row r="1186" ht="12.75">
      <c r="N1186" s="87"/>
    </row>
    <row r="1187" ht="12.75">
      <c r="N1187" s="87"/>
    </row>
    <row r="1188" ht="12.75">
      <c r="N1188" s="87"/>
    </row>
    <row r="1189" ht="12.75">
      <c r="N1189" s="87"/>
    </row>
    <row r="1190" ht="12.75">
      <c r="N1190" s="87"/>
    </row>
    <row r="1191" ht="12.75">
      <c r="N1191" s="87"/>
    </row>
    <row r="1192" ht="12.75">
      <c r="N1192" s="87"/>
    </row>
    <row r="1193" ht="12.75">
      <c r="N1193" s="87"/>
    </row>
    <row r="1194" ht="12.75">
      <c r="N1194" s="87"/>
    </row>
    <row r="1195" ht="12.75">
      <c r="N1195" s="87"/>
    </row>
    <row r="1196" ht="12.75">
      <c r="N1196" s="87"/>
    </row>
    <row r="1197" ht="12.75">
      <c r="N1197" s="87"/>
    </row>
    <row r="1198" ht="12.75">
      <c r="N1198" s="87"/>
    </row>
    <row r="1199" ht="12.75">
      <c r="N1199" s="87"/>
    </row>
    <row r="1200" ht="12.75">
      <c r="N1200" s="87"/>
    </row>
    <row r="1201" ht="12.75">
      <c r="N1201" s="87"/>
    </row>
    <row r="1202" ht="12.75">
      <c r="N1202" s="87"/>
    </row>
    <row r="1203" ht="12.75">
      <c r="N1203" s="87"/>
    </row>
    <row r="1204" ht="12.75">
      <c r="N1204" s="87"/>
    </row>
    <row r="1205" ht="12.75">
      <c r="N1205" s="87"/>
    </row>
    <row r="1206" ht="12.75">
      <c r="N1206" s="87"/>
    </row>
    <row r="1207" ht="12.75">
      <c r="N1207" s="87"/>
    </row>
    <row r="1208" ht="12.75">
      <c r="N1208" s="87"/>
    </row>
    <row r="1209" ht="12.75">
      <c r="N1209" s="87"/>
    </row>
    <row r="1210" ht="12.75">
      <c r="N1210" s="87"/>
    </row>
    <row r="1211" ht="12.75">
      <c r="N1211" s="87"/>
    </row>
    <row r="1212" ht="12.75">
      <c r="N1212" s="87"/>
    </row>
    <row r="1213" ht="12.75">
      <c r="N1213" s="87"/>
    </row>
    <row r="1214" ht="12.75">
      <c r="N1214" s="87"/>
    </row>
    <row r="1215" ht="12.75">
      <c r="N1215" s="87"/>
    </row>
    <row r="1216" ht="12.75">
      <c r="N1216" s="87"/>
    </row>
    <row r="1217" ht="12.75">
      <c r="N1217" s="87"/>
    </row>
    <row r="1218" ht="12.75">
      <c r="N1218" s="87"/>
    </row>
    <row r="1219" ht="12.75">
      <c r="N1219" s="87"/>
    </row>
    <row r="1220" ht="12.75">
      <c r="N1220" s="87"/>
    </row>
    <row r="1221" ht="12.75">
      <c r="N1221" s="87"/>
    </row>
    <row r="1222" ht="12.75">
      <c r="N1222" s="87"/>
    </row>
    <row r="1223" ht="12.75">
      <c r="N1223" s="87"/>
    </row>
    <row r="1224" ht="12.75">
      <c r="N1224" s="87"/>
    </row>
    <row r="1225" ht="12.75">
      <c r="N1225" s="87"/>
    </row>
    <row r="1226" ht="12.75">
      <c r="N1226" s="87"/>
    </row>
    <row r="1227" ht="12.75">
      <c r="N1227" s="87"/>
    </row>
    <row r="1228" ht="12.75">
      <c r="N1228" s="87"/>
    </row>
    <row r="1229" ht="12.75">
      <c r="N1229" s="87"/>
    </row>
    <row r="1230" ht="12.75">
      <c r="N1230" s="87"/>
    </row>
    <row r="1231" ht="12.75">
      <c r="N1231" s="87"/>
    </row>
    <row r="1232" ht="12.75">
      <c r="N1232" s="87"/>
    </row>
    <row r="1233" ht="12.75">
      <c r="N1233" s="87"/>
    </row>
    <row r="1234" ht="12.75">
      <c r="N1234" s="87"/>
    </row>
    <row r="1235" ht="12.75">
      <c r="N1235" s="87"/>
    </row>
    <row r="1236" ht="12.75">
      <c r="N1236" s="87"/>
    </row>
    <row r="1237" ht="12.75">
      <c r="N1237" s="87"/>
    </row>
    <row r="1238" ht="12.75">
      <c r="N1238" s="87"/>
    </row>
    <row r="1239" ht="12.75">
      <c r="N1239" s="87"/>
    </row>
    <row r="1240" ht="12.75">
      <c r="N1240" s="87"/>
    </row>
    <row r="1241" ht="12.75">
      <c r="N1241" s="87"/>
    </row>
    <row r="1242" ht="12.75">
      <c r="N1242" s="87"/>
    </row>
    <row r="1243" ht="12.75">
      <c r="N1243" s="87"/>
    </row>
    <row r="1244" ht="12.75">
      <c r="N1244" s="87"/>
    </row>
    <row r="1245" ht="12.75">
      <c r="N1245" s="87"/>
    </row>
    <row r="1246" ht="12.75">
      <c r="N1246" s="87"/>
    </row>
    <row r="1247" ht="12.75">
      <c r="N1247" s="87"/>
    </row>
    <row r="1248" ht="12.75">
      <c r="N1248" s="87"/>
    </row>
    <row r="1249" ht="12.75">
      <c r="N1249" s="87"/>
    </row>
    <row r="1250" ht="12.75">
      <c r="N1250" s="87"/>
    </row>
    <row r="1251" ht="12.75">
      <c r="N1251" s="87"/>
    </row>
    <row r="1252" ht="12.75">
      <c r="N1252" s="87"/>
    </row>
    <row r="1253" ht="12.75">
      <c r="N1253" s="87"/>
    </row>
    <row r="1254" ht="12.75">
      <c r="N1254" s="87"/>
    </row>
    <row r="1255" ht="12.75">
      <c r="N1255" s="87"/>
    </row>
    <row r="1256" ht="12.75">
      <c r="N1256" s="87"/>
    </row>
    <row r="1257" ht="12.75">
      <c r="N1257" s="87"/>
    </row>
    <row r="1258" ht="12.75">
      <c r="N1258" s="87"/>
    </row>
    <row r="1259" ht="12.75">
      <c r="N1259" s="87"/>
    </row>
    <row r="1260" ht="12.75">
      <c r="N1260" s="87"/>
    </row>
    <row r="1261" ht="12.75">
      <c r="N1261" s="87"/>
    </row>
    <row r="1262" ht="12.75">
      <c r="N1262" s="87"/>
    </row>
    <row r="1263" ht="12.75">
      <c r="N1263" s="87"/>
    </row>
    <row r="1264" ht="12.75">
      <c r="N1264" s="87"/>
    </row>
    <row r="1265" ht="12.75">
      <c r="N1265" s="87"/>
    </row>
    <row r="1266" ht="12.75">
      <c r="N1266" s="87"/>
    </row>
    <row r="1267" ht="12.75">
      <c r="N1267" s="87"/>
    </row>
    <row r="1268" ht="12.75">
      <c r="N1268" s="87"/>
    </row>
    <row r="1269" ht="12.75">
      <c r="N1269" s="87"/>
    </row>
    <row r="1270" ht="12.75">
      <c r="N1270" s="87"/>
    </row>
    <row r="1271" ht="12.75">
      <c r="N1271" s="87"/>
    </row>
    <row r="1272" ht="12.75">
      <c r="N1272" s="87"/>
    </row>
    <row r="1273" ht="12.75">
      <c r="N1273" s="87"/>
    </row>
    <row r="1274" ht="12.75">
      <c r="N1274" s="87"/>
    </row>
    <row r="1275" ht="12.75">
      <c r="N1275" s="87"/>
    </row>
    <row r="1276" ht="12.75">
      <c r="N1276" s="87"/>
    </row>
    <row r="1277" ht="12.75">
      <c r="N1277" s="87"/>
    </row>
    <row r="1278" ht="12.75">
      <c r="N1278" s="87"/>
    </row>
    <row r="1279" ht="12.75">
      <c r="N1279" s="87"/>
    </row>
    <row r="1280" ht="12.75">
      <c r="N1280" s="87"/>
    </row>
    <row r="1281" ht="12.75">
      <c r="N1281" s="87"/>
    </row>
    <row r="1282" ht="12.75">
      <c r="N1282" s="87"/>
    </row>
    <row r="1283" ht="12.75">
      <c r="N1283" s="87"/>
    </row>
    <row r="1284" ht="12.75">
      <c r="N1284" s="87"/>
    </row>
    <row r="1285" ht="12.75">
      <c r="N1285" s="87"/>
    </row>
    <row r="1286" ht="12.75">
      <c r="N1286" s="87"/>
    </row>
    <row r="1287" ht="12.75">
      <c r="N1287" s="87"/>
    </row>
    <row r="1288" ht="12.75">
      <c r="N1288" s="87"/>
    </row>
    <row r="1289" ht="12.75">
      <c r="N1289" s="87"/>
    </row>
    <row r="1290" ht="12.75">
      <c r="N1290" s="87"/>
    </row>
    <row r="1291" ht="12.75">
      <c r="N1291" s="87"/>
    </row>
    <row r="1292" ht="12.75">
      <c r="N1292" s="87"/>
    </row>
    <row r="1293" ht="12.75">
      <c r="N1293" s="87"/>
    </row>
    <row r="1294" ht="12.75">
      <c r="N1294" s="87"/>
    </row>
    <row r="1295" ht="12.75">
      <c r="N1295" s="87"/>
    </row>
    <row r="1296" ht="12.75">
      <c r="N1296" s="87"/>
    </row>
    <row r="1297" ht="12.75">
      <c r="N1297" s="87"/>
    </row>
    <row r="1298" ht="12.75">
      <c r="N1298" s="87"/>
    </row>
    <row r="1299" ht="12.75">
      <c r="N1299" s="87"/>
    </row>
    <row r="1300" ht="12.75">
      <c r="N1300" s="87"/>
    </row>
    <row r="1301" ht="12.75">
      <c r="N1301" s="87"/>
    </row>
    <row r="1302" ht="12.75">
      <c r="N1302" s="87"/>
    </row>
    <row r="1303" ht="12.75">
      <c r="N1303" s="87"/>
    </row>
    <row r="1304" ht="12.75">
      <c r="N1304" s="87"/>
    </row>
    <row r="1305" ht="12.75">
      <c r="N1305" s="87"/>
    </row>
    <row r="1306" ht="12.75">
      <c r="N1306" s="87"/>
    </row>
    <row r="1307" ht="12.75">
      <c r="N1307" s="87"/>
    </row>
    <row r="1308" ht="12.75">
      <c r="N1308" s="87"/>
    </row>
    <row r="1309" ht="12.75">
      <c r="N1309" s="87"/>
    </row>
    <row r="1310" ht="12.75">
      <c r="N1310" s="87"/>
    </row>
    <row r="1311" ht="12.75">
      <c r="N1311" s="87"/>
    </row>
    <row r="1312" ht="12.75">
      <c r="N1312" s="87"/>
    </row>
    <row r="1313" ht="12.75">
      <c r="N1313" s="87"/>
    </row>
    <row r="1314" ht="12.75">
      <c r="N1314" s="87"/>
    </row>
    <row r="1315" ht="12.75">
      <c r="N1315" s="87"/>
    </row>
    <row r="1316" ht="12.75">
      <c r="N1316" s="87"/>
    </row>
    <row r="1317" ht="12.75">
      <c r="N1317" s="87"/>
    </row>
    <row r="1318" ht="12.75">
      <c r="N1318" s="87"/>
    </row>
    <row r="1319" ht="12.75">
      <c r="N1319" s="87"/>
    </row>
    <row r="1320" ht="12.75">
      <c r="N1320" s="87"/>
    </row>
    <row r="1321" ht="12.75">
      <c r="N1321" s="87"/>
    </row>
    <row r="1322" ht="12.75">
      <c r="N1322" s="87"/>
    </row>
    <row r="1323" ht="12.75">
      <c r="N1323" s="87"/>
    </row>
    <row r="1324" ht="12.75">
      <c r="N1324" s="87"/>
    </row>
    <row r="1325" ht="12.75">
      <c r="N1325" s="87"/>
    </row>
    <row r="1326" ht="12.75">
      <c r="N1326" s="87"/>
    </row>
    <row r="1327" ht="12.75">
      <c r="N1327" s="87"/>
    </row>
    <row r="1328" ht="12.75">
      <c r="N1328" s="87"/>
    </row>
    <row r="1329" ht="12.75">
      <c r="N1329" s="87"/>
    </row>
    <row r="1330" ht="12.75">
      <c r="N1330" s="87"/>
    </row>
    <row r="1331" ht="12.75">
      <c r="N1331" s="87"/>
    </row>
    <row r="1332" ht="12.75">
      <c r="N1332" s="87"/>
    </row>
    <row r="1333" ht="12.75">
      <c r="N1333" s="87"/>
    </row>
    <row r="1334" ht="12.75">
      <c r="N1334" s="87"/>
    </row>
    <row r="1335" ht="12.75">
      <c r="N1335" s="87"/>
    </row>
    <row r="1336" ht="12.75">
      <c r="N1336" s="87"/>
    </row>
    <row r="1337" ht="12.75">
      <c r="N1337" s="87"/>
    </row>
    <row r="1338" ht="12.75">
      <c r="N1338" s="87"/>
    </row>
    <row r="1339" ht="12.75">
      <c r="N1339" s="87"/>
    </row>
    <row r="1340" ht="12.75">
      <c r="N1340" s="87"/>
    </row>
    <row r="1341" ht="12.75">
      <c r="N1341" s="87"/>
    </row>
    <row r="1342" ht="12.75">
      <c r="N1342" s="87"/>
    </row>
    <row r="1343" ht="12.75">
      <c r="N1343" s="87"/>
    </row>
    <row r="1344" ht="12.75">
      <c r="N1344" s="87"/>
    </row>
    <row r="1345" ht="12.75">
      <c r="N1345" s="87"/>
    </row>
    <row r="1346" ht="12.75">
      <c r="N1346" s="87"/>
    </row>
    <row r="1347" ht="12.75">
      <c r="N1347" s="87"/>
    </row>
    <row r="1348" ht="12.75">
      <c r="N1348" s="87"/>
    </row>
    <row r="1349" ht="12.75">
      <c r="N1349" s="87"/>
    </row>
    <row r="1350" ht="12.75">
      <c r="N1350" s="87"/>
    </row>
    <row r="1351" ht="12.75">
      <c r="N1351" s="87"/>
    </row>
    <row r="1352" ht="12.75">
      <c r="N1352" s="87"/>
    </row>
    <row r="1353" ht="12.75">
      <c r="N1353" s="87"/>
    </row>
    <row r="1354" ht="12.75">
      <c r="N1354" s="87"/>
    </row>
    <row r="1355" ht="12.75">
      <c r="N1355" s="87"/>
    </row>
    <row r="1356" ht="12.75">
      <c r="N1356" s="87"/>
    </row>
    <row r="1357" ht="12.75">
      <c r="N1357" s="87"/>
    </row>
    <row r="1358" ht="12.75">
      <c r="N1358" s="87"/>
    </row>
    <row r="1359" ht="12.75">
      <c r="N1359" s="87"/>
    </row>
    <row r="1360" ht="12.75">
      <c r="N1360" s="87"/>
    </row>
    <row r="1361" ht="12.75">
      <c r="N1361" s="87"/>
    </row>
    <row r="1362" ht="12.75">
      <c r="N1362" s="87"/>
    </row>
    <row r="1363" ht="12.75">
      <c r="N1363" s="87"/>
    </row>
    <row r="1364" ht="12.75">
      <c r="N1364" s="87"/>
    </row>
    <row r="1365" ht="12.75">
      <c r="N1365" s="87"/>
    </row>
    <row r="1366" ht="12.75">
      <c r="N1366" s="87"/>
    </row>
    <row r="1367" ht="12.75">
      <c r="N1367" s="87"/>
    </row>
    <row r="1368" ht="12.75">
      <c r="N1368" s="87"/>
    </row>
    <row r="1369" ht="12.75">
      <c r="N1369" s="87"/>
    </row>
    <row r="1370" ht="12.75">
      <c r="N1370" s="87"/>
    </row>
    <row r="1371" ht="12.75">
      <c r="N1371" s="87"/>
    </row>
    <row r="1372" ht="12.75">
      <c r="N1372" s="87"/>
    </row>
    <row r="1373" ht="12.75">
      <c r="N1373" s="87"/>
    </row>
    <row r="1374" ht="12.75">
      <c r="N1374" s="87"/>
    </row>
    <row r="1375" ht="12.75">
      <c r="N1375" s="87"/>
    </row>
    <row r="1376" ht="12.75">
      <c r="N1376" s="87"/>
    </row>
    <row r="1377" ht="12.75">
      <c r="N1377" s="87"/>
    </row>
    <row r="1378" ht="12.75">
      <c r="N1378" s="87"/>
    </row>
    <row r="1379" ht="12.75">
      <c r="N1379" s="87"/>
    </row>
    <row r="1380" ht="12.75">
      <c r="N1380" s="87"/>
    </row>
    <row r="1381" ht="12.75">
      <c r="N1381" s="87"/>
    </row>
    <row r="1382" ht="12.75">
      <c r="N1382" s="87"/>
    </row>
    <row r="1383" ht="12.75">
      <c r="N1383" s="87"/>
    </row>
    <row r="1384" ht="12.75">
      <c r="N1384" s="87"/>
    </row>
    <row r="1385" ht="12.75">
      <c r="N1385" s="87"/>
    </row>
    <row r="1386" ht="12.75">
      <c r="N1386" s="87"/>
    </row>
    <row r="1387" ht="12.75">
      <c r="N1387" s="87"/>
    </row>
    <row r="1388" ht="12.75">
      <c r="N1388" s="87"/>
    </row>
    <row r="1389" ht="12.75">
      <c r="N1389" s="87"/>
    </row>
    <row r="1390" ht="12.75">
      <c r="N1390" s="87"/>
    </row>
    <row r="1391" ht="12.75">
      <c r="N1391" s="87"/>
    </row>
    <row r="1392" ht="12.75">
      <c r="N1392" s="87"/>
    </row>
    <row r="1393" ht="12.75">
      <c r="N1393" s="87"/>
    </row>
    <row r="1394" ht="12.75">
      <c r="N1394" s="87"/>
    </row>
    <row r="1395" ht="12.75">
      <c r="N1395" s="87"/>
    </row>
    <row r="1396" ht="12.75">
      <c r="N1396" s="87"/>
    </row>
    <row r="1397" ht="12.75">
      <c r="N1397" s="87"/>
    </row>
    <row r="1398" ht="12.75">
      <c r="N1398" s="87"/>
    </row>
    <row r="1399" ht="12.75">
      <c r="N1399" s="87"/>
    </row>
    <row r="1400" ht="12.75">
      <c r="N1400" s="87"/>
    </row>
    <row r="1401" ht="12.75">
      <c r="N1401" s="87"/>
    </row>
    <row r="1402" ht="12.75">
      <c r="N1402" s="87"/>
    </row>
    <row r="1403" ht="12.75">
      <c r="N1403" s="87"/>
    </row>
    <row r="1404" ht="12.75">
      <c r="N1404" s="87"/>
    </row>
    <row r="1405" ht="12.75">
      <c r="N1405" s="87"/>
    </row>
    <row r="1406" ht="12.75">
      <c r="N1406" s="87"/>
    </row>
    <row r="1407" ht="12.75">
      <c r="N1407" s="87"/>
    </row>
    <row r="1408" ht="12.75">
      <c r="N1408" s="87"/>
    </row>
    <row r="1409" ht="12.75">
      <c r="N1409" s="87"/>
    </row>
    <row r="1410" ht="12.75">
      <c r="N1410" s="87"/>
    </row>
    <row r="1411" ht="12.75">
      <c r="N1411" s="87"/>
    </row>
    <row r="1412" ht="12.75">
      <c r="N1412" s="87"/>
    </row>
    <row r="1413" ht="12.75">
      <c r="N1413" s="87"/>
    </row>
    <row r="1414" ht="12.75">
      <c r="N1414" s="87"/>
    </row>
    <row r="1415" ht="12.75">
      <c r="N1415" s="87"/>
    </row>
    <row r="1416" ht="12.75">
      <c r="N1416" s="87"/>
    </row>
    <row r="1417" ht="12.75">
      <c r="N1417" s="87"/>
    </row>
    <row r="1418" ht="12.75">
      <c r="N1418" s="87"/>
    </row>
    <row r="1419" ht="12.75">
      <c r="N1419" s="87"/>
    </row>
    <row r="1420" ht="12.75">
      <c r="N1420" s="87"/>
    </row>
    <row r="1421" ht="12.75">
      <c r="N1421" s="87"/>
    </row>
    <row r="1422" ht="12.75">
      <c r="N1422" s="87"/>
    </row>
    <row r="1423" ht="12.75">
      <c r="N1423" s="87"/>
    </row>
    <row r="1424" ht="12.75">
      <c r="N1424" s="87"/>
    </row>
    <row r="1425" ht="12.75">
      <c r="N1425" s="87"/>
    </row>
    <row r="1426" ht="12.75">
      <c r="N1426" s="87"/>
    </row>
    <row r="1427" ht="12.75">
      <c r="N1427" s="87"/>
    </row>
    <row r="1428" ht="12.75">
      <c r="N1428" s="87"/>
    </row>
    <row r="1429" ht="12.75">
      <c r="N1429" s="87"/>
    </row>
    <row r="1430" ht="12.75">
      <c r="N1430" s="87"/>
    </row>
    <row r="1431" ht="12.75">
      <c r="N1431" s="87"/>
    </row>
    <row r="1432" ht="12.75">
      <c r="N1432" s="87"/>
    </row>
    <row r="1433" ht="12.75">
      <c r="N1433" s="87"/>
    </row>
    <row r="1434" ht="12.75">
      <c r="N1434" s="87"/>
    </row>
    <row r="1435" ht="12.75">
      <c r="N1435" s="87"/>
    </row>
    <row r="1436" ht="12.75">
      <c r="N1436" s="87"/>
    </row>
    <row r="1437" ht="12.75">
      <c r="N1437" s="87"/>
    </row>
    <row r="1438" ht="12.75">
      <c r="N1438" s="87"/>
    </row>
    <row r="1439" ht="12.75">
      <c r="N1439" s="87"/>
    </row>
    <row r="1440" ht="12.75">
      <c r="N1440" s="87"/>
    </row>
    <row r="1441" ht="12.75">
      <c r="N1441" s="87"/>
    </row>
    <row r="1442" ht="12.75">
      <c r="N1442" s="87"/>
    </row>
    <row r="1443" ht="12.75">
      <c r="N1443" s="87"/>
    </row>
    <row r="1444" ht="12.75">
      <c r="N1444" s="87"/>
    </row>
    <row r="1445" ht="12.75">
      <c r="N1445" s="87"/>
    </row>
    <row r="1446" ht="12.75">
      <c r="N1446" s="87"/>
    </row>
    <row r="1447" ht="12.75">
      <c r="N1447" s="87"/>
    </row>
    <row r="1448" ht="12.75">
      <c r="N1448" s="87"/>
    </row>
    <row r="1449" ht="12.75">
      <c r="N1449" s="87"/>
    </row>
    <row r="1450" ht="12.75">
      <c r="N1450" s="87"/>
    </row>
    <row r="1451" ht="12.75">
      <c r="N1451" s="87"/>
    </row>
    <row r="1452" ht="12.75">
      <c r="N1452" s="87"/>
    </row>
    <row r="1453" ht="12.75">
      <c r="N1453" s="87"/>
    </row>
    <row r="1454" ht="12.75">
      <c r="N1454" s="87"/>
    </row>
    <row r="1455" ht="12.75">
      <c r="N1455" s="87"/>
    </row>
    <row r="1456" ht="12.75">
      <c r="N1456" s="87"/>
    </row>
    <row r="1457" ht="12.75">
      <c r="N1457" s="87"/>
    </row>
    <row r="1458" ht="12.75">
      <c r="N1458" s="87"/>
    </row>
    <row r="1459" ht="12.75">
      <c r="N1459" s="87"/>
    </row>
    <row r="1460" ht="12.75">
      <c r="N1460" s="87"/>
    </row>
    <row r="1461" ht="12.75">
      <c r="N1461" s="87"/>
    </row>
    <row r="1462" ht="12.75">
      <c r="N1462" s="87"/>
    </row>
    <row r="1463" ht="12.75">
      <c r="N1463" s="87"/>
    </row>
    <row r="1464" ht="12.75">
      <c r="N1464" s="87"/>
    </row>
    <row r="1465" ht="12.75">
      <c r="N1465" s="87"/>
    </row>
    <row r="1466" ht="12.75">
      <c r="N1466" s="87"/>
    </row>
    <row r="1467" ht="12.75">
      <c r="N1467" s="87"/>
    </row>
    <row r="1468" ht="12.75">
      <c r="N1468" s="87"/>
    </row>
    <row r="1469" ht="12.75">
      <c r="N1469" s="87"/>
    </row>
    <row r="1470" ht="12.75">
      <c r="N1470" s="87"/>
    </row>
    <row r="1471" ht="12.75">
      <c r="N1471" s="87"/>
    </row>
    <row r="1472" ht="12.75">
      <c r="N1472" s="87"/>
    </row>
    <row r="1473" ht="12.75">
      <c r="N1473" s="87"/>
    </row>
    <row r="1474" ht="12.75">
      <c r="N1474" s="87"/>
    </row>
    <row r="1475" ht="12.75">
      <c r="N1475" s="87"/>
    </row>
    <row r="1476" ht="12.75">
      <c r="N1476" s="87"/>
    </row>
    <row r="1477" ht="12.75">
      <c r="N1477" s="87"/>
    </row>
    <row r="1478" ht="12.75">
      <c r="N1478" s="87"/>
    </row>
    <row r="1479" ht="12.75">
      <c r="N1479" s="87"/>
    </row>
    <row r="1480" ht="12.75">
      <c r="N1480" s="87"/>
    </row>
    <row r="1481" ht="12.75">
      <c r="N1481" s="87"/>
    </row>
    <row r="1482" ht="12.75">
      <c r="N1482" s="87"/>
    </row>
    <row r="1483" ht="12.75">
      <c r="N1483" s="87"/>
    </row>
    <row r="1484" ht="12.75">
      <c r="N1484" s="87"/>
    </row>
    <row r="1485" ht="12.75">
      <c r="N1485" s="87"/>
    </row>
    <row r="1486" ht="12.75">
      <c r="N1486" s="87"/>
    </row>
    <row r="1487" ht="12.75">
      <c r="N1487" s="87"/>
    </row>
    <row r="1488" ht="12.75">
      <c r="N1488" s="87"/>
    </row>
    <row r="1489" ht="12.75">
      <c r="N1489" s="87"/>
    </row>
    <row r="1490" ht="12.75">
      <c r="N1490" s="87"/>
    </row>
    <row r="1491" ht="12.75">
      <c r="N1491" s="87"/>
    </row>
    <row r="1492" ht="12.75">
      <c r="N1492" s="87"/>
    </row>
    <row r="1493" ht="12.75">
      <c r="N1493" s="87"/>
    </row>
    <row r="1494" ht="12.75">
      <c r="N1494" s="87"/>
    </row>
    <row r="1495" ht="12.75">
      <c r="N1495" s="87"/>
    </row>
    <row r="1496" ht="12.75">
      <c r="N1496" s="87"/>
    </row>
    <row r="1497" ht="12.75">
      <c r="N1497" s="87"/>
    </row>
    <row r="1498" ht="12.75">
      <c r="N1498" s="87"/>
    </row>
    <row r="1499" ht="12.75">
      <c r="N1499" s="87"/>
    </row>
    <row r="1500" ht="12.75">
      <c r="N1500" s="87"/>
    </row>
    <row r="1501" ht="12.75">
      <c r="N1501" s="87"/>
    </row>
    <row r="1502" ht="12.75">
      <c r="N1502" s="87"/>
    </row>
    <row r="1503" ht="12.75">
      <c r="N1503" s="87"/>
    </row>
    <row r="1504" ht="12.75">
      <c r="N1504" s="87"/>
    </row>
    <row r="1505" ht="12.75">
      <c r="N1505" s="87"/>
    </row>
    <row r="1506" ht="12.75">
      <c r="N1506" s="87"/>
    </row>
    <row r="1507" ht="12.75">
      <c r="N1507" s="87"/>
    </row>
    <row r="1508" ht="12.75">
      <c r="N1508" s="87"/>
    </row>
    <row r="1509" ht="12.75">
      <c r="N1509" s="87"/>
    </row>
    <row r="1510" ht="12.75">
      <c r="N1510" s="87"/>
    </row>
    <row r="1511" ht="12.75">
      <c r="N1511" s="87"/>
    </row>
    <row r="1512" ht="12.75">
      <c r="N1512" s="87"/>
    </row>
    <row r="1513" ht="12.75">
      <c r="N1513" s="87"/>
    </row>
    <row r="1514" ht="12.75">
      <c r="N1514" s="87"/>
    </row>
    <row r="1515" ht="12.75">
      <c r="N1515" s="87"/>
    </row>
    <row r="1516" ht="12.75">
      <c r="N1516" s="87"/>
    </row>
    <row r="1517" ht="12.75">
      <c r="N1517" s="87"/>
    </row>
    <row r="1518" ht="12.75">
      <c r="N1518" s="87"/>
    </row>
    <row r="1519" ht="12.75">
      <c r="N1519" s="87"/>
    </row>
    <row r="1520" ht="12.75">
      <c r="N1520" s="87"/>
    </row>
    <row r="1521" ht="12.75">
      <c r="N1521" s="87"/>
    </row>
    <row r="1522" ht="12.75">
      <c r="N1522" s="87"/>
    </row>
    <row r="1523" ht="12.75">
      <c r="N1523" s="87"/>
    </row>
    <row r="1524" ht="12.75">
      <c r="N1524" s="87"/>
    </row>
    <row r="1525" ht="12.75">
      <c r="N1525" s="87"/>
    </row>
    <row r="1526" ht="12.75">
      <c r="N1526" s="87"/>
    </row>
    <row r="1527" ht="12.75">
      <c r="N1527" s="87"/>
    </row>
    <row r="1528" ht="12.75">
      <c r="N1528" s="87"/>
    </row>
    <row r="1529" ht="12.75">
      <c r="N1529" s="87"/>
    </row>
    <row r="1530" ht="12.75">
      <c r="N1530" s="87"/>
    </row>
    <row r="1531" ht="12.75">
      <c r="N1531" s="87"/>
    </row>
    <row r="1532" ht="12.75">
      <c r="N1532" s="87"/>
    </row>
    <row r="1533" ht="12.75">
      <c r="N1533" s="87"/>
    </row>
    <row r="1534" ht="12.75">
      <c r="N1534" s="87"/>
    </row>
    <row r="1535" ht="12.75">
      <c r="N1535" s="87"/>
    </row>
    <row r="1536" ht="12.75">
      <c r="N1536" s="87"/>
    </row>
    <row r="1537" ht="12.75">
      <c r="N1537" s="87"/>
    </row>
    <row r="1538" ht="12.75">
      <c r="N1538" s="87"/>
    </row>
    <row r="1539" ht="12.75">
      <c r="N1539" s="87"/>
    </row>
    <row r="1540" ht="12.75">
      <c r="N1540" s="87"/>
    </row>
    <row r="1541" ht="12.75">
      <c r="N1541" s="87"/>
    </row>
    <row r="1542" ht="12.75">
      <c r="N1542" s="87"/>
    </row>
    <row r="1543" ht="12.75">
      <c r="N1543" s="87"/>
    </row>
    <row r="1544" ht="12.75">
      <c r="N1544" s="87"/>
    </row>
    <row r="1545" ht="12.75">
      <c r="N1545" s="87"/>
    </row>
    <row r="1546" ht="12.75">
      <c r="N1546" s="87"/>
    </row>
    <row r="1547" ht="12.75">
      <c r="N1547" s="87"/>
    </row>
    <row r="1548" ht="12.75">
      <c r="N1548" s="87"/>
    </row>
    <row r="1549" ht="12.75">
      <c r="N1549" s="87"/>
    </row>
    <row r="1550" ht="12.75">
      <c r="N1550" s="87"/>
    </row>
    <row r="1551" ht="12.75">
      <c r="N1551" s="87"/>
    </row>
    <row r="1552" ht="12.75">
      <c r="N1552" s="87"/>
    </row>
    <row r="1553" ht="12.75">
      <c r="N1553" s="87"/>
    </row>
    <row r="1554" ht="12.75">
      <c r="N1554" s="87"/>
    </row>
    <row r="1555" ht="12.75">
      <c r="N1555" s="87"/>
    </row>
    <row r="1556" ht="12.75">
      <c r="N1556" s="87"/>
    </row>
    <row r="1557" ht="12.75">
      <c r="N1557" s="87"/>
    </row>
    <row r="1558" ht="12.75">
      <c r="N1558" s="87"/>
    </row>
    <row r="1559" ht="12.75">
      <c r="N1559" s="87"/>
    </row>
    <row r="1560" ht="12.75">
      <c r="N1560" s="87"/>
    </row>
    <row r="1561" ht="12.75">
      <c r="N1561" s="87"/>
    </row>
    <row r="1562" ht="12.75">
      <c r="N1562" s="87"/>
    </row>
    <row r="1563" ht="12.75">
      <c r="N1563" s="87"/>
    </row>
    <row r="1564" ht="12.75">
      <c r="N1564" s="87"/>
    </row>
    <row r="1565" ht="12.75">
      <c r="N1565" s="87"/>
    </row>
    <row r="1566" ht="12.75">
      <c r="N1566" s="87"/>
    </row>
    <row r="1567" ht="12.75">
      <c r="N1567" s="87"/>
    </row>
    <row r="1568" ht="12.75">
      <c r="N1568" s="87"/>
    </row>
    <row r="1569" ht="12.75">
      <c r="N1569" s="87"/>
    </row>
    <row r="1570" ht="12.75">
      <c r="N1570" s="87"/>
    </row>
    <row r="1571" ht="12.75">
      <c r="N1571" s="87"/>
    </row>
    <row r="1572" ht="12.75">
      <c r="N1572" s="87"/>
    </row>
    <row r="1573" ht="12.75">
      <c r="N1573" s="87"/>
    </row>
    <row r="1574" ht="12.75">
      <c r="N1574" s="87"/>
    </row>
    <row r="1575" ht="12.75">
      <c r="N1575" s="87"/>
    </row>
    <row r="1576" ht="12.75">
      <c r="N1576" s="87"/>
    </row>
    <row r="1577" ht="12.75">
      <c r="N1577" s="87"/>
    </row>
    <row r="1578" ht="12.75">
      <c r="N1578" s="87"/>
    </row>
    <row r="1579" ht="12.75">
      <c r="N1579" s="87"/>
    </row>
    <row r="1580" ht="12.75">
      <c r="N1580" s="87"/>
    </row>
    <row r="1581" ht="12.75">
      <c r="N1581" s="87"/>
    </row>
    <row r="1582" ht="12.75">
      <c r="N1582" s="87"/>
    </row>
    <row r="1583" ht="12.75">
      <c r="N1583" s="87"/>
    </row>
    <row r="1584" ht="12.75">
      <c r="N1584" s="87"/>
    </row>
    <row r="1585" ht="12.75">
      <c r="N1585" s="87"/>
    </row>
    <row r="1586" ht="12.75">
      <c r="N1586" s="87"/>
    </row>
    <row r="1587" ht="12.75">
      <c r="N1587" s="87"/>
    </row>
    <row r="1588" ht="12.75">
      <c r="N1588" s="87"/>
    </row>
    <row r="1589" ht="12.75">
      <c r="N1589" s="87"/>
    </row>
    <row r="1590" ht="12.75">
      <c r="N1590" s="87"/>
    </row>
    <row r="1591" ht="12.75">
      <c r="N1591" s="87"/>
    </row>
    <row r="1592" ht="12.75">
      <c r="N1592" s="87"/>
    </row>
    <row r="1593" ht="12.75">
      <c r="N1593" s="87"/>
    </row>
    <row r="1594" ht="12.75">
      <c r="N1594" s="87"/>
    </row>
    <row r="1595" ht="12.75">
      <c r="N1595" s="87"/>
    </row>
    <row r="1596" ht="12.75">
      <c r="N1596" s="87"/>
    </row>
    <row r="1597" ht="12.75">
      <c r="N1597" s="87"/>
    </row>
    <row r="1598" ht="12.75">
      <c r="N1598" s="87"/>
    </row>
    <row r="1599" ht="12.75">
      <c r="N1599" s="87"/>
    </row>
    <row r="1600" ht="12.75">
      <c r="N1600" s="87"/>
    </row>
    <row r="1601" ht="12.75">
      <c r="N1601" s="87"/>
    </row>
    <row r="1602" ht="12.75">
      <c r="N1602" s="87"/>
    </row>
    <row r="1603" ht="12.75">
      <c r="N1603" s="87"/>
    </row>
    <row r="1604" ht="12.75">
      <c r="N1604" s="87"/>
    </row>
    <row r="1605" ht="12.75">
      <c r="N1605" s="87"/>
    </row>
    <row r="1606" ht="12.75">
      <c r="N1606" s="87"/>
    </row>
    <row r="1607" ht="12.75">
      <c r="N1607" s="87"/>
    </row>
    <row r="1608" ht="12.75">
      <c r="N1608" s="87"/>
    </row>
    <row r="1609" ht="12.75">
      <c r="N1609" s="87"/>
    </row>
    <row r="1610" ht="12.75">
      <c r="N1610" s="87"/>
    </row>
    <row r="1611" ht="12.75">
      <c r="N1611" s="87"/>
    </row>
    <row r="1612" ht="12.75">
      <c r="N1612" s="87"/>
    </row>
    <row r="1613" ht="12.75">
      <c r="N1613" s="87"/>
    </row>
    <row r="1614" ht="12.75">
      <c r="N1614" s="87"/>
    </row>
    <row r="1615" ht="12.75">
      <c r="N1615" s="87"/>
    </row>
    <row r="1616" ht="12.75">
      <c r="N1616" s="87"/>
    </row>
    <row r="1617" ht="12.75">
      <c r="N1617" s="87"/>
    </row>
    <row r="1618" ht="12.75">
      <c r="N1618" s="87"/>
    </row>
    <row r="1619" ht="12.75">
      <c r="N1619" s="87"/>
    </row>
    <row r="1620" ht="12.75">
      <c r="N1620" s="87"/>
    </row>
    <row r="1621" ht="12.75">
      <c r="N1621" s="87"/>
    </row>
    <row r="1622" ht="12.75">
      <c r="N1622" s="87"/>
    </row>
    <row r="1623" ht="12.75">
      <c r="N1623" s="87"/>
    </row>
    <row r="1624" ht="12.75">
      <c r="N1624" s="87"/>
    </row>
    <row r="1625" ht="12.75">
      <c r="N1625" s="87"/>
    </row>
    <row r="1626" ht="12.75">
      <c r="N1626" s="87"/>
    </row>
    <row r="1627" ht="12.75">
      <c r="N1627" s="87"/>
    </row>
    <row r="1628" ht="12.75">
      <c r="N1628" s="87"/>
    </row>
    <row r="1629" ht="12.75">
      <c r="N1629" s="87"/>
    </row>
    <row r="1630" ht="12.75">
      <c r="N1630" s="87"/>
    </row>
    <row r="1631" ht="12.75">
      <c r="N1631" s="87"/>
    </row>
    <row r="1632" ht="12.75">
      <c r="N1632" s="87"/>
    </row>
    <row r="1633" ht="12.75">
      <c r="N1633" s="87"/>
    </row>
    <row r="1634" ht="12.75">
      <c r="N1634" s="87"/>
    </row>
    <row r="1635" ht="12.75">
      <c r="N1635" s="87"/>
    </row>
    <row r="1636" ht="12.75">
      <c r="N1636" s="87"/>
    </row>
    <row r="1637" ht="12.75">
      <c r="N1637" s="87"/>
    </row>
    <row r="1638" ht="12.75">
      <c r="N1638" s="87"/>
    </row>
    <row r="1639" ht="12.75">
      <c r="N1639" s="87"/>
    </row>
    <row r="1640" ht="12.75">
      <c r="N1640" s="87"/>
    </row>
    <row r="1641" ht="12.75">
      <c r="N1641" s="87"/>
    </row>
    <row r="1642" ht="12.75">
      <c r="N1642" s="87"/>
    </row>
    <row r="1643" ht="12.75">
      <c r="N1643" s="87"/>
    </row>
    <row r="1644" ht="12.75">
      <c r="N1644" s="87"/>
    </row>
    <row r="1645" ht="12.75">
      <c r="N1645" s="87"/>
    </row>
    <row r="1646" ht="12.75">
      <c r="N1646" s="87"/>
    </row>
    <row r="1647" ht="12.75">
      <c r="N1647" s="87"/>
    </row>
    <row r="1648" ht="12.75">
      <c r="N1648" s="87"/>
    </row>
    <row r="1649" ht="12.75">
      <c r="N1649" s="87"/>
    </row>
    <row r="1650" ht="12.75">
      <c r="N1650" s="87"/>
    </row>
    <row r="1651" ht="12.75">
      <c r="N1651" s="87"/>
    </row>
    <row r="1652" ht="12.75">
      <c r="N1652" s="87"/>
    </row>
    <row r="1653" ht="12.75">
      <c r="N1653" s="87"/>
    </row>
    <row r="1654" ht="12.75">
      <c r="N1654" s="87"/>
    </row>
    <row r="1655" ht="12.75">
      <c r="N1655" s="87"/>
    </row>
    <row r="1656" ht="12.75">
      <c r="N1656" s="87"/>
    </row>
    <row r="1657" ht="12.75">
      <c r="N1657" s="87"/>
    </row>
    <row r="1658" ht="12.75">
      <c r="N1658" s="87"/>
    </row>
    <row r="1659" ht="12.75">
      <c r="N1659" s="87"/>
    </row>
    <row r="1660" ht="12.75">
      <c r="N1660" s="87"/>
    </row>
    <row r="1661" ht="12.75">
      <c r="N1661" s="87"/>
    </row>
    <row r="1662" ht="12.75">
      <c r="N1662" s="87"/>
    </row>
    <row r="1663" ht="12.75">
      <c r="N1663" s="87"/>
    </row>
    <row r="1664" ht="12.75">
      <c r="N1664" s="87"/>
    </row>
    <row r="1665" ht="12.75">
      <c r="N1665" s="87"/>
    </row>
    <row r="1666" ht="12.75">
      <c r="N1666" s="87"/>
    </row>
    <row r="1667" ht="12.75">
      <c r="N1667" s="87"/>
    </row>
    <row r="1668" ht="12.75">
      <c r="N1668" s="87"/>
    </row>
    <row r="1669" ht="12.75">
      <c r="N1669" s="87"/>
    </row>
    <row r="1670" ht="12.75">
      <c r="N1670" s="87"/>
    </row>
    <row r="1671" ht="12.75">
      <c r="N1671" s="87"/>
    </row>
    <row r="1672" ht="12.75">
      <c r="N1672" s="87"/>
    </row>
    <row r="1673" ht="12.75">
      <c r="N1673" s="87"/>
    </row>
    <row r="1674" ht="12.75">
      <c r="N1674" s="87"/>
    </row>
    <row r="1675" ht="12.75">
      <c r="N1675" s="87"/>
    </row>
    <row r="1676" ht="12.75">
      <c r="N1676" s="87"/>
    </row>
    <row r="1677" ht="12.75">
      <c r="N1677" s="87"/>
    </row>
    <row r="1678" ht="12.75">
      <c r="N1678" s="87"/>
    </row>
    <row r="1679" ht="12.75">
      <c r="N1679" s="87"/>
    </row>
    <row r="1680" ht="12.75">
      <c r="N1680" s="87"/>
    </row>
    <row r="1681" ht="12.75">
      <c r="N1681" s="87"/>
    </row>
    <row r="1682" ht="12.75">
      <c r="N1682" s="87"/>
    </row>
    <row r="1683" ht="12.75">
      <c r="N1683" s="87"/>
    </row>
    <row r="1684" ht="12.75">
      <c r="N1684" s="87"/>
    </row>
    <row r="1685" ht="12.75">
      <c r="N1685" s="87"/>
    </row>
    <row r="1686" ht="12.75">
      <c r="N1686" s="87"/>
    </row>
    <row r="1687" ht="12.75">
      <c r="N1687" s="87"/>
    </row>
    <row r="1688" ht="12.75">
      <c r="N1688" s="87"/>
    </row>
    <row r="1689" ht="12.75">
      <c r="N1689" s="87"/>
    </row>
    <row r="1690" ht="12.75">
      <c r="N1690" s="87"/>
    </row>
    <row r="1691" ht="12.75">
      <c r="N1691" s="87"/>
    </row>
    <row r="1692" ht="12.75">
      <c r="N1692" s="87"/>
    </row>
    <row r="1693" ht="12.75">
      <c r="N1693" s="87"/>
    </row>
    <row r="1694" ht="12.75">
      <c r="N1694" s="87"/>
    </row>
    <row r="1695" ht="12.75">
      <c r="N1695" s="87"/>
    </row>
    <row r="1696" ht="12.75">
      <c r="N1696" s="87"/>
    </row>
    <row r="1697" ht="12.75">
      <c r="N1697" s="87"/>
    </row>
    <row r="1698" ht="12.75">
      <c r="N1698" s="87"/>
    </row>
    <row r="1699" ht="12.75">
      <c r="N1699" s="87"/>
    </row>
    <row r="1700" ht="12.75">
      <c r="N1700" s="87"/>
    </row>
    <row r="1701" ht="12.75">
      <c r="N1701" s="87"/>
    </row>
    <row r="1702" ht="12.75">
      <c r="N1702" s="87"/>
    </row>
    <row r="1703" ht="12.75">
      <c r="N1703" s="87"/>
    </row>
    <row r="1704" ht="12.75">
      <c r="N1704" s="87"/>
    </row>
    <row r="1705" ht="12.75">
      <c r="N1705" s="87"/>
    </row>
    <row r="1706" ht="12.75">
      <c r="N1706" s="87"/>
    </row>
    <row r="1707" ht="12.75">
      <c r="N1707" s="87"/>
    </row>
    <row r="1708" ht="12.75">
      <c r="N1708" s="87"/>
    </row>
    <row r="1709" ht="12.75">
      <c r="N1709" s="87"/>
    </row>
    <row r="1710" ht="12.75">
      <c r="N1710" s="87"/>
    </row>
    <row r="1711" ht="12.75">
      <c r="N1711" s="87"/>
    </row>
    <row r="1712" ht="12.75">
      <c r="N1712" s="87"/>
    </row>
    <row r="1713" ht="12.75">
      <c r="N1713" s="87"/>
    </row>
    <row r="1714" ht="12.75">
      <c r="N1714" s="87"/>
    </row>
    <row r="1715" ht="12.75">
      <c r="N1715" s="87"/>
    </row>
    <row r="1716" ht="12.75">
      <c r="N1716" s="87"/>
    </row>
    <row r="1717" ht="12.75">
      <c r="N1717" s="87"/>
    </row>
    <row r="1718" ht="12.75">
      <c r="N1718" s="87"/>
    </row>
    <row r="1719" ht="12.75">
      <c r="N1719" s="87"/>
    </row>
    <row r="1720" ht="12.75">
      <c r="N1720" s="87"/>
    </row>
    <row r="1721" ht="12.75">
      <c r="N1721" s="87"/>
    </row>
    <row r="1722" ht="12.75">
      <c r="N1722" s="87"/>
    </row>
    <row r="1723" ht="12.75">
      <c r="N1723" s="87"/>
    </row>
    <row r="1724" ht="12.75">
      <c r="N1724" s="87"/>
    </row>
    <row r="1725" ht="12.75">
      <c r="N1725" s="87"/>
    </row>
    <row r="1726" ht="12.75">
      <c r="N1726" s="87"/>
    </row>
    <row r="1727" ht="12.75">
      <c r="N1727" s="87"/>
    </row>
    <row r="1728" ht="12.75">
      <c r="N1728" s="87"/>
    </row>
    <row r="1729" ht="12.75">
      <c r="N1729" s="87"/>
    </row>
    <row r="1730" ht="12.75">
      <c r="N1730" s="87"/>
    </row>
    <row r="1731" ht="12.75">
      <c r="N1731" s="87"/>
    </row>
    <row r="1732" ht="12.75">
      <c r="N1732" s="87"/>
    </row>
    <row r="1733" ht="12.75">
      <c r="N1733" s="87"/>
    </row>
    <row r="1734" ht="12.75">
      <c r="N1734" s="87"/>
    </row>
    <row r="1735" ht="12.75">
      <c r="N1735" s="87"/>
    </row>
    <row r="1736" ht="12.75">
      <c r="N1736" s="87"/>
    </row>
    <row r="1737" ht="12.75">
      <c r="N1737" s="87"/>
    </row>
    <row r="1738" ht="12.75">
      <c r="N1738" s="87"/>
    </row>
    <row r="1739" ht="12.75">
      <c r="N1739" s="87"/>
    </row>
    <row r="1740" ht="12.75">
      <c r="N1740" s="87"/>
    </row>
    <row r="1741" ht="12.75">
      <c r="N1741" s="87"/>
    </row>
    <row r="1742" ht="12.75">
      <c r="N1742" s="87"/>
    </row>
    <row r="1743" ht="12.75">
      <c r="N1743" s="87"/>
    </row>
    <row r="1744" ht="12.75">
      <c r="N1744" s="87"/>
    </row>
    <row r="1745" ht="12.75">
      <c r="N1745" s="87"/>
    </row>
    <row r="1746" ht="12.75">
      <c r="N1746" s="87"/>
    </row>
    <row r="1747" ht="12.75">
      <c r="N1747" s="87"/>
    </row>
    <row r="1748" ht="12.75">
      <c r="N1748" s="87"/>
    </row>
    <row r="1749" ht="12.75">
      <c r="N1749" s="87"/>
    </row>
    <row r="1750" ht="12.75">
      <c r="N1750" s="87"/>
    </row>
    <row r="1751" ht="12.75">
      <c r="N1751" s="87"/>
    </row>
    <row r="1752" ht="12.75">
      <c r="N1752" s="87"/>
    </row>
    <row r="1753" ht="12.75">
      <c r="N1753" s="87"/>
    </row>
    <row r="1754" ht="12.75">
      <c r="N1754" s="87"/>
    </row>
    <row r="1755" ht="12.75">
      <c r="N1755" s="87"/>
    </row>
    <row r="1756" ht="12.75">
      <c r="N1756" s="87"/>
    </row>
    <row r="1757" ht="12.75">
      <c r="N1757" s="87"/>
    </row>
    <row r="1758" ht="12.75">
      <c r="N1758" s="87"/>
    </row>
    <row r="1759" ht="12.75">
      <c r="N1759" s="87"/>
    </row>
    <row r="1760" ht="12.75">
      <c r="N1760" s="87"/>
    </row>
    <row r="1761" ht="12.75">
      <c r="N1761" s="87"/>
    </row>
    <row r="1762" ht="12.75">
      <c r="N1762" s="87"/>
    </row>
    <row r="1763" ht="12.75">
      <c r="N1763" s="87"/>
    </row>
    <row r="1764" ht="12.75">
      <c r="N1764" s="87"/>
    </row>
    <row r="1765" ht="12.75">
      <c r="N1765" s="87"/>
    </row>
    <row r="1766" ht="12.75">
      <c r="N1766" s="87"/>
    </row>
    <row r="1767" ht="12.75">
      <c r="N1767" s="87"/>
    </row>
    <row r="1768" ht="12.75">
      <c r="N1768" s="87"/>
    </row>
    <row r="1769" ht="12.75">
      <c r="N1769" s="87"/>
    </row>
    <row r="1770" ht="12.75">
      <c r="N1770" s="87"/>
    </row>
    <row r="1771" ht="12.75">
      <c r="N1771" s="87"/>
    </row>
    <row r="1772" ht="12.75">
      <c r="N1772" s="87"/>
    </row>
    <row r="1773" ht="12.75">
      <c r="N1773" s="87"/>
    </row>
    <row r="1774" ht="12.75">
      <c r="N1774" s="87"/>
    </row>
    <row r="1775" ht="12.75">
      <c r="N1775" s="87"/>
    </row>
    <row r="1776" ht="12.75">
      <c r="N1776" s="87"/>
    </row>
    <row r="1777" ht="12.75">
      <c r="N1777" s="87"/>
    </row>
    <row r="1778" ht="12.75">
      <c r="N1778" s="87"/>
    </row>
    <row r="1779" ht="12.75">
      <c r="N1779" s="87"/>
    </row>
    <row r="1780" ht="12.75">
      <c r="N1780" s="87"/>
    </row>
    <row r="1781" ht="12.75">
      <c r="N1781" s="87"/>
    </row>
    <row r="1782" ht="12.75">
      <c r="N1782" s="87"/>
    </row>
    <row r="1783" ht="12.75">
      <c r="N1783" s="87"/>
    </row>
    <row r="1784" ht="12.75">
      <c r="N1784" s="87"/>
    </row>
    <row r="1785" ht="12.75">
      <c r="N1785" s="87"/>
    </row>
    <row r="1786" ht="12.75">
      <c r="N1786" s="87"/>
    </row>
    <row r="1787" ht="12.75">
      <c r="N1787" s="87"/>
    </row>
    <row r="1788" ht="12.75">
      <c r="N1788" s="87"/>
    </row>
    <row r="1789" ht="12.75">
      <c r="N1789" s="87"/>
    </row>
    <row r="1790" ht="12.75">
      <c r="N1790" s="87"/>
    </row>
    <row r="1791" ht="12.75">
      <c r="N1791" s="87"/>
    </row>
    <row r="1792" ht="12.75">
      <c r="N1792" s="87"/>
    </row>
    <row r="1793" ht="12.75">
      <c r="N1793" s="87"/>
    </row>
    <row r="1794" ht="12.75">
      <c r="N1794" s="87"/>
    </row>
    <row r="1795" ht="12.75">
      <c r="N1795" s="87"/>
    </row>
    <row r="1796" ht="12.75">
      <c r="N1796" s="87"/>
    </row>
    <row r="1797" ht="12.75">
      <c r="N1797" s="87"/>
    </row>
    <row r="1798" ht="12.75">
      <c r="N1798" s="87"/>
    </row>
    <row r="1799" ht="12.75">
      <c r="N1799" s="87"/>
    </row>
    <row r="1800" ht="12.75">
      <c r="N1800" s="87"/>
    </row>
    <row r="1801" ht="12.75">
      <c r="N1801" s="87"/>
    </row>
    <row r="1802" ht="12.75">
      <c r="N1802" s="87"/>
    </row>
    <row r="1803" ht="12.75">
      <c r="N1803" s="87"/>
    </row>
    <row r="1804" ht="12.75">
      <c r="N1804" s="87"/>
    </row>
    <row r="1805" ht="12.75">
      <c r="N1805" s="87"/>
    </row>
    <row r="1806" ht="12.75">
      <c r="N1806" s="87"/>
    </row>
    <row r="1807" ht="12.75">
      <c r="N1807" s="87"/>
    </row>
    <row r="1808" ht="12.75">
      <c r="N1808" s="87"/>
    </row>
    <row r="1809" ht="12.75">
      <c r="N1809" s="87"/>
    </row>
    <row r="1810" ht="12.75">
      <c r="N1810" s="87"/>
    </row>
    <row r="1811" ht="12.75">
      <c r="N1811" s="87"/>
    </row>
    <row r="1812" ht="12.75">
      <c r="N1812" s="87"/>
    </row>
    <row r="1813" ht="12.75">
      <c r="N1813" s="87"/>
    </row>
    <row r="1814" ht="12.75">
      <c r="N1814" s="87"/>
    </row>
    <row r="1815" ht="12.75">
      <c r="N1815" s="87"/>
    </row>
    <row r="1816" ht="12.75">
      <c r="N1816" s="87"/>
    </row>
    <row r="1817" ht="12.75">
      <c r="N1817" s="87"/>
    </row>
    <row r="1818" ht="12.75">
      <c r="N1818" s="87"/>
    </row>
    <row r="1819" ht="12.75">
      <c r="N1819" s="87"/>
    </row>
    <row r="1820" ht="12.75">
      <c r="N1820" s="87"/>
    </row>
    <row r="1821" ht="12.75">
      <c r="N1821" s="87"/>
    </row>
    <row r="1822" ht="12.75">
      <c r="N1822" s="87"/>
    </row>
    <row r="1823" ht="12.75">
      <c r="N1823" s="87"/>
    </row>
    <row r="1824" ht="12.75">
      <c r="N1824" s="87"/>
    </row>
    <row r="1825" ht="12.75">
      <c r="N1825" s="87"/>
    </row>
    <row r="1826" ht="12.75">
      <c r="N1826" s="87"/>
    </row>
    <row r="1827" ht="12.75">
      <c r="N1827" s="87"/>
    </row>
    <row r="1828" ht="12.75">
      <c r="N1828" s="87"/>
    </row>
    <row r="1829" ht="12.75">
      <c r="N1829" s="87"/>
    </row>
    <row r="1830" ht="12.75">
      <c r="N1830" s="87"/>
    </row>
    <row r="1831" ht="12.75">
      <c r="N1831" s="87"/>
    </row>
    <row r="1832" ht="12.75">
      <c r="N1832" s="87"/>
    </row>
    <row r="1833" ht="12.75">
      <c r="N1833" s="87"/>
    </row>
    <row r="1834" ht="12.75">
      <c r="N1834" s="87"/>
    </row>
    <row r="1835" ht="12.75">
      <c r="N1835" s="87"/>
    </row>
    <row r="1836" ht="12.75">
      <c r="N1836" s="87"/>
    </row>
    <row r="1837" ht="12.75">
      <c r="N1837" s="87"/>
    </row>
    <row r="1838" ht="12.75">
      <c r="N1838" s="87"/>
    </row>
    <row r="1839" ht="12.75">
      <c r="N1839" s="87"/>
    </row>
    <row r="1840" ht="12.75">
      <c r="N1840" s="87"/>
    </row>
    <row r="1841" ht="12.75">
      <c r="N1841" s="87"/>
    </row>
    <row r="1842" ht="12.75">
      <c r="N1842" s="87"/>
    </row>
    <row r="1843" ht="12.75">
      <c r="N1843" s="87"/>
    </row>
    <row r="1844" ht="12.75">
      <c r="N1844" s="87"/>
    </row>
    <row r="1845" ht="12.75">
      <c r="N1845" s="87"/>
    </row>
    <row r="1846" ht="12.75">
      <c r="N1846" s="87"/>
    </row>
    <row r="1847" ht="12.75">
      <c r="N1847" s="87"/>
    </row>
    <row r="1848" ht="12.75">
      <c r="N1848" s="87"/>
    </row>
    <row r="1849" ht="12.75">
      <c r="N1849" s="87"/>
    </row>
    <row r="1850" ht="12.75">
      <c r="N1850" s="87"/>
    </row>
    <row r="1851" ht="12.75">
      <c r="N1851" s="87"/>
    </row>
    <row r="1852" ht="12.75">
      <c r="N1852" s="87"/>
    </row>
    <row r="1853" ht="12.75">
      <c r="N1853" s="87"/>
    </row>
    <row r="1854" ht="12.75">
      <c r="N1854" s="87"/>
    </row>
    <row r="1855" ht="12.75">
      <c r="N1855" s="87"/>
    </row>
    <row r="1856" ht="12.75">
      <c r="N1856" s="87"/>
    </row>
    <row r="1857" ht="12.75">
      <c r="N1857" s="87"/>
    </row>
    <row r="1858" ht="12.75">
      <c r="N1858" s="87"/>
    </row>
    <row r="1859" ht="12.75">
      <c r="N1859" s="87"/>
    </row>
    <row r="1860" ht="12.75">
      <c r="N1860" s="87"/>
    </row>
    <row r="1861" ht="12.75">
      <c r="N1861" s="87"/>
    </row>
    <row r="1862" ht="12.75">
      <c r="N1862" s="87"/>
    </row>
    <row r="1863" ht="12.75">
      <c r="N1863" s="87"/>
    </row>
    <row r="1864" ht="12.75">
      <c r="N1864" s="87"/>
    </row>
    <row r="1865" ht="12.75">
      <c r="N1865" s="87"/>
    </row>
    <row r="1866" ht="12.75">
      <c r="N1866" s="87"/>
    </row>
    <row r="1867" ht="12.75">
      <c r="N1867" s="87"/>
    </row>
    <row r="1868" ht="12.75">
      <c r="N1868" s="87"/>
    </row>
    <row r="1869" ht="12.75">
      <c r="N1869" s="87"/>
    </row>
    <row r="1870" ht="12.75">
      <c r="N1870" s="87"/>
    </row>
    <row r="1871" ht="12.75">
      <c r="N1871" s="87"/>
    </row>
    <row r="1872" ht="12.75">
      <c r="N1872" s="87"/>
    </row>
    <row r="1873" ht="12.75">
      <c r="N1873" s="87"/>
    </row>
    <row r="1874" ht="12.75">
      <c r="N1874" s="87"/>
    </row>
    <row r="1875" ht="12.75">
      <c r="N1875" s="87"/>
    </row>
    <row r="1876" ht="12.75">
      <c r="N1876" s="87"/>
    </row>
    <row r="1877" ht="12.75">
      <c r="N1877" s="87"/>
    </row>
    <row r="1878" ht="12.75">
      <c r="N1878" s="87"/>
    </row>
    <row r="1879" ht="12.75">
      <c r="N1879" s="87"/>
    </row>
    <row r="1880" ht="12.75">
      <c r="N1880" s="87"/>
    </row>
    <row r="1881" ht="12.75">
      <c r="N1881" s="87"/>
    </row>
    <row r="1882" ht="12.75">
      <c r="N1882" s="87"/>
    </row>
    <row r="1883" ht="12.75">
      <c r="N1883" s="87"/>
    </row>
    <row r="1884" ht="12.75">
      <c r="N1884" s="87"/>
    </row>
    <row r="1885" ht="12.75">
      <c r="N1885" s="87"/>
    </row>
    <row r="1886" ht="12.75">
      <c r="N1886" s="87"/>
    </row>
    <row r="1887" ht="12.75">
      <c r="N1887" s="87"/>
    </row>
    <row r="1888" ht="12.75">
      <c r="N1888" s="87"/>
    </row>
    <row r="1889" ht="12.75">
      <c r="N1889" s="87"/>
    </row>
    <row r="1890" ht="12.75">
      <c r="N1890" s="87"/>
    </row>
    <row r="1891" ht="12.75">
      <c r="N1891" s="87"/>
    </row>
    <row r="1892" ht="12.75">
      <c r="N1892" s="87"/>
    </row>
    <row r="1893" ht="12.75">
      <c r="N1893" s="87"/>
    </row>
    <row r="1894" ht="12.75">
      <c r="N1894" s="87"/>
    </row>
    <row r="1895" ht="12.75">
      <c r="N1895" s="87"/>
    </row>
    <row r="1896" ht="12.75">
      <c r="N1896" s="87"/>
    </row>
    <row r="1897" ht="12.75">
      <c r="N1897" s="87"/>
    </row>
    <row r="1898" ht="12.75">
      <c r="N1898" s="87"/>
    </row>
    <row r="1899" ht="12.75">
      <c r="N1899" s="87"/>
    </row>
    <row r="1900" ht="12.75">
      <c r="N1900" s="87"/>
    </row>
    <row r="1901" ht="12.75">
      <c r="N1901" s="87"/>
    </row>
    <row r="1902" ht="12.75">
      <c r="N1902" s="87"/>
    </row>
    <row r="1903" ht="12.75">
      <c r="N1903" s="87"/>
    </row>
    <row r="1904" ht="12.75">
      <c r="N1904" s="87"/>
    </row>
    <row r="1905" ht="12.75">
      <c r="N1905" s="87"/>
    </row>
    <row r="1906" ht="12.75">
      <c r="N1906" s="87"/>
    </row>
    <row r="1907" ht="12.75">
      <c r="N1907" s="87"/>
    </row>
    <row r="1908" ht="12.75">
      <c r="N1908" s="87"/>
    </row>
    <row r="1909" ht="12.75">
      <c r="N1909" s="87"/>
    </row>
    <row r="1910" ht="12.75">
      <c r="N1910" s="87"/>
    </row>
    <row r="1911" ht="12.75">
      <c r="N1911" s="87"/>
    </row>
    <row r="1912" ht="12.75">
      <c r="N1912" s="87"/>
    </row>
    <row r="1913" ht="12.75">
      <c r="N1913" s="87"/>
    </row>
    <row r="1914" ht="12.75">
      <c r="N1914" s="87"/>
    </row>
    <row r="1915" ht="12.75">
      <c r="N1915" s="87"/>
    </row>
    <row r="1916" ht="12.75">
      <c r="N1916" s="87"/>
    </row>
    <row r="1917" ht="12.75">
      <c r="N1917" s="87"/>
    </row>
    <row r="1918" ht="12.75">
      <c r="N1918" s="87"/>
    </row>
    <row r="1919" ht="12.75">
      <c r="N1919" s="87"/>
    </row>
    <row r="1920" ht="12.75">
      <c r="N1920" s="87"/>
    </row>
    <row r="1921" ht="12.75">
      <c r="N1921" s="87"/>
    </row>
    <row r="1922" ht="12.75">
      <c r="N1922" s="87"/>
    </row>
    <row r="1923" ht="12.75">
      <c r="N1923" s="87"/>
    </row>
    <row r="1924" ht="12.75">
      <c r="N1924" s="87"/>
    </row>
    <row r="1925" ht="12.75">
      <c r="N1925" s="87"/>
    </row>
    <row r="1926" ht="12.75">
      <c r="N1926" s="87"/>
    </row>
    <row r="1927" ht="12.75">
      <c r="N1927" s="87"/>
    </row>
    <row r="1928" ht="12.75">
      <c r="N1928" s="87"/>
    </row>
    <row r="1929" ht="12.75">
      <c r="N1929" s="87"/>
    </row>
    <row r="1930" ht="12.75">
      <c r="N1930" s="87"/>
    </row>
    <row r="1931" ht="12.75">
      <c r="N1931" s="87"/>
    </row>
    <row r="1932" ht="12.75">
      <c r="N1932" s="87"/>
    </row>
    <row r="1933" ht="12.75">
      <c r="N1933" s="87"/>
    </row>
    <row r="1934" ht="12.75">
      <c r="N1934" s="87"/>
    </row>
    <row r="1935" ht="12.75">
      <c r="N1935" s="87"/>
    </row>
    <row r="1936" ht="12.75">
      <c r="N1936" s="87"/>
    </row>
    <row r="1937" ht="12.75">
      <c r="N1937" s="87"/>
    </row>
    <row r="1938" ht="12.75">
      <c r="N1938" s="87"/>
    </row>
    <row r="1939" ht="12.75">
      <c r="N1939" s="87"/>
    </row>
    <row r="1940" ht="12.75">
      <c r="N1940" s="87"/>
    </row>
    <row r="1941" ht="12.75">
      <c r="N1941" s="87"/>
    </row>
    <row r="1942" ht="12.75">
      <c r="N1942" s="87"/>
    </row>
    <row r="1943" ht="12.75">
      <c r="N1943" s="87"/>
    </row>
    <row r="1944" ht="12.75">
      <c r="N1944" s="87"/>
    </row>
    <row r="1945" ht="12.75">
      <c r="N1945" s="87"/>
    </row>
    <row r="1946" ht="12.75">
      <c r="N1946" s="87"/>
    </row>
    <row r="1947" ht="12.75">
      <c r="N1947" s="87"/>
    </row>
    <row r="1948" ht="12.75">
      <c r="N1948" s="87"/>
    </row>
    <row r="1949" ht="12.75">
      <c r="N1949" s="87"/>
    </row>
    <row r="1950" ht="12.75">
      <c r="N1950" s="87"/>
    </row>
    <row r="1951" ht="12.75">
      <c r="N1951" s="87"/>
    </row>
    <row r="1952" ht="12.75">
      <c r="N1952" s="87"/>
    </row>
    <row r="1953" ht="12.75">
      <c r="N1953" s="87"/>
    </row>
    <row r="1954" ht="12.75">
      <c r="N1954" s="87"/>
    </row>
    <row r="1955" ht="12.75">
      <c r="N1955" s="87"/>
    </row>
    <row r="1956" ht="12.75">
      <c r="N1956" s="87"/>
    </row>
    <row r="1957" ht="12.75">
      <c r="N1957" s="87"/>
    </row>
    <row r="1958" ht="12.75">
      <c r="N1958" s="87"/>
    </row>
    <row r="1959" ht="12.75">
      <c r="N1959" s="87"/>
    </row>
    <row r="1960" ht="12.75">
      <c r="N1960" s="87"/>
    </row>
    <row r="1961" ht="12.75">
      <c r="N1961" s="87"/>
    </row>
    <row r="1962" ht="12.75">
      <c r="N1962" s="87"/>
    </row>
    <row r="1963" ht="12.75">
      <c r="N1963" s="87"/>
    </row>
    <row r="1964" ht="12.75">
      <c r="N1964" s="87"/>
    </row>
    <row r="1965" ht="12.75">
      <c r="N1965" s="87"/>
    </row>
    <row r="1966" ht="12.75">
      <c r="N1966" s="87"/>
    </row>
    <row r="1967" ht="12.75">
      <c r="N1967" s="87"/>
    </row>
    <row r="1968" ht="12.75">
      <c r="N1968" s="87"/>
    </row>
    <row r="1969" ht="12.75">
      <c r="N1969" s="87"/>
    </row>
    <row r="1970" ht="12.75">
      <c r="N1970" s="87"/>
    </row>
    <row r="1971" ht="12.75">
      <c r="N1971" s="87"/>
    </row>
    <row r="1972" ht="12.75">
      <c r="N1972" s="87"/>
    </row>
    <row r="1973" ht="12.75">
      <c r="N1973" s="87"/>
    </row>
    <row r="1974" ht="12.75">
      <c r="N1974" s="87"/>
    </row>
    <row r="1975" ht="12.75">
      <c r="N1975" s="87"/>
    </row>
    <row r="1976" ht="12.75">
      <c r="N1976" s="87"/>
    </row>
    <row r="1977" ht="12.75">
      <c r="N1977" s="87"/>
    </row>
    <row r="1978" ht="12.75">
      <c r="N1978" s="87"/>
    </row>
    <row r="1979" ht="12.75">
      <c r="N1979" s="87"/>
    </row>
    <row r="1980" ht="12.75">
      <c r="N1980" s="87"/>
    </row>
    <row r="1981" ht="12.75">
      <c r="N1981" s="87"/>
    </row>
    <row r="1982" ht="12.75">
      <c r="N1982" s="87"/>
    </row>
    <row r="1983" ht="12.75">
      <c r="N1983" s="87"/>
    </row>
    <row r="1984" ht="12.75">
      <c r="N1984" s="87"/>
    </row>
    <row r="1985" ht="12.75">
      <c r="N1985" s="87"/>
    </row>
    <row r="1986" ht="12.75">
      <c r="N1986" s="87"/>
    </row>
    <row r="1987" ht="12.75">
      <c r="N1987" s="87"/>
    </row>
    <row r="1988" ht="12.75">
      <c r="N1988" s="87"/>
    </row>
    <row r="1989" ht="12.75">
      <c r="N1989" s="87"/>
    </row>
    <row r="1990" ht="12.75">
      <c r="N1990" s="87"/>
    </row>
    <row r="1991" ht="12.75">
      <c r="N1991" s="87"/>
    </row>
    <row r="1992" ht="12.75">
      <c r="N1992" s="87"/>
    </row>
    <row r="1993" ht="12.75">
      <c r="N1993" s="87"/>
    </row>
    <row r="1994" ht="12.75">
      <c r="N1994" s="87"/>
    </row>
    <row r="1995" ht="12.75">
      <c r="N1995" s="87"/>
    </row>
    <row r="1996" ht="12.75">
      <c r="N1996" s="87"/>
    </row>
    <row r="1997" ht="12.75">
      <c r="N1997" s="87"/>
    </row>
    <row r="1998" ht="12.75">
      <c r="N1998" s="87"/>
    </row>
    <row r="1999" ht="12.75">
      <c r="N1999" s="87"/>
    </row>
    <row r="2000" ht="12.75">
      <c r="N2000" s="87"/>
    </row>
    <row r="2001" ht="12.75">
      <c r="N2001" s="87"/>
    </row>
    <row r="2002" ht="12.75">
      <c r="N2002" s="87"/>
    </row>
    <row r="2003" ht="12.75">
      <c r="N2003" s="87"/>
    </row>
    <row r="2004" ht="12.75">
      <c r="N2004" s="87"/>
    </row>
    <row r="2005" ht="12.75">
      <c r="N2005" s="87"/>
    </row>
    <row r="2006" ht="12.75">
      <c r="N2006" s="87"/>
    </row>
    <row r="2007" ht="12.75">
      <c r="N2007" s="87"/>
    </row>
    <row r="2008" ht="12.75">
      <c r="N2008" s="87"/>
    </row>
    <row r="2009" ht="12.75">
      <c r="N2009" s="87"/>
    </row>
    <row r="2010" ht="12.75">
      <c r="N2010" s="87"/>
    </row>
    <row r="2011" ht="12.75">
      <c r="N2011" s="87"/>
    </row>
    <row r="2012" ht="12.75">
      <c r="N2012" s="87"/>
    </row>
    <row r="2013" ht="12.75">
      <c r="N2013" s="87"/>
    </row>
    <row r="2014" ht="12.75">
      <c r="N2014" s="87"/>
    </row>
    <row r="2015" ht="12.75">
      <c r="N2015" s="87"/>
    </row>
    <row r="2016" ht="12.75">
      <c r="N2016" s="87"/>
    </row>
    <row r="2017" ht="12.75">
      <c r="N2017" s="87"/>
    </row>
    <row r="2018" ht="12.75">
      <c r="N2018" s="87"/>
    </row>
    <row r="2019" ht="12.75">
      <c r="N2019" s="87"/>
    </row>
    <row r="2020" ht="12.75">
      <c r="N2020" s="87"/>
    </row>
    <row r="2021" ht="12.75">
      <c r="N2021" s="87"/>
    </row>
    <row r="2022" ht="12.75">
      <c r="N2022" s="87"/>
    </row>
    <row r="2023" ht="12.75">
      <c r="N2023" s="87"/>
    </row>
    <row r="2024" ht="12.75">
      <c r="N2024" s="87"/>
    </row>
    <row r="2025" ht="12.75">
      <c r="N2025" s="87"/>
    </row>
    <row r="2026" ht="12.75">
      <c r="N2026" s="87"/>
    </row>
    <row r="2027" ht="12.75">
      <c r="N2027" s="87"/>
    </row>
    <row r="2028" ht="12.75">
      <c r="N2028" s="87"/>
    </row>
    <row r="2029" ht="12.75">
      <c r="N2029" s="87"/>
    </row>
    <row r="2030" ht="12.75">
      <c r="N2030" s="87"/>
    </row>
    <row r="2031" ht="12.75">
      <c r="N2031" s="87"/>
    </row>
    <row r="2032" ht="12.75">
      <c r="N2032" s="87"/>
    </row>
    <row r="2033" ht="12.75">
      <c r="N2033" s="87"/>
    </row>
    <row r="2034" ht="12.75">
      <c r="N2034" s="87"/>
    </row>
    <row r="2035" ht="12.75">
      <c r="N2035" s="87"/>
    </row>
    <row r="2036" ht="12.75">
      <c r="N2036" s="87"/>
    </row>
    <row r="2037" ht="12.75">
      <c r="N2037" s="87"/>
    </row>
    <row r="2038" ht="12.75">
      <c r="N2038" s="87"/>
    </row>
    <row r="2039" ht="12.75">
      <c r="N2039" s="87"/>
    </row>
    <row r="2040" ht="12.75">
      <c r="N2040" s="87"/>
    </row>
    <row r="2041" ht="12.75">
      <c r="N2041" s="87"/>
    </row>
    <row r="2042" ht="12.75">
      <c r="N2042" s="87"/>
    </row>
    <row r="2043" ht="12.75">
      <c r="N2043" s="87"/>
    </row>
    <row r="2044" ht="12.75">
      <c r="N2044" s="87"/>
    </row>
    <row r="2045" ht="12.75">
      <c r="N2045" s="87"/>
    </row>
    <row r="2046" ht="12.75">
      <c r="N2046" s="87"/>
    </row>
    <row r="2047" ht="12.75">
      <c r="N2047" s="87"/>
    </row>
    <row r="2048" ht="12.75">
      <c r="N2048" s="87"/>
    </row>
    <row r="2049" ht="12.75">
      <c r="N2049" s="87"/>
    </row>
    <row r="2050" ht="12.75">
      <c r="N2050" s="87"/>
    </row>
    <row r="2051" ht="12.75">
      <c r="N2051" s="87"/>
    </row>
    <row r="2052" ht="12.75">
      <c r="N2052" s="87"/>
    </row>
    <row r="2053" ht="12.75">
      <c r="N2053" s="87"/>
    </row>
    <row r="2054" ht="12.75">
      <c r="N2054" s="87"/>
    </row>
    <row r="2055" ht="12.75">
      <c r="N2055" s="87"/>
    </row>
    <row r="2056" ht="12.75">
      <c r="N2056" s="87"/>
    </row>
    <row r="2057" ht="12.75">
      <c r="N2057" s="87"/>
    </row>
    <row r="2058" ht="12.75">
      <c r="N2058" s="87"/>
    </row>
    <row r="2059" ht="12.75">
      <c r="N2059" s="87"/>
    </row>
    <row r="2060" ht="12.75">
      <c r="N2060" s="87"/>
    </row>
    <row r="2061" ht="12.75">
      <c r="N2061" s="87"/>
    </row>
    <row r="2062" ht="12.75">
      <c r="N2062" s="87"/>
    </row>
    <row r="2063" ht="12.75">
      <c r="N2063" s="87"/>
    </row>
    <row r="2064" ht="12.75">
      <c r="N2064" s="87"/>
    </row>
    <row r="2065" ht="12.75">
      <c r="N2065" s="87"/>
    </row>
    <row r="2066" ht="12.75">
      <c r="N2066" s="87"/>
    </row>
    <row r="2067" ht="12.75">
      <c r="N2067" s="87"/>
    </row>
    <row r="2068" ht="12.75">
      <c r="N2068" s="87"/>
    </row>
    <row r="2069" ht="12.75">
      <c r="N2069" s="87"/>
    </row>
    <row r="2070" ht="12.75">
      <c r="N2070" s="87"/>
    </row>
    <row r="2071" ht="12.75">
      <c r="N2071" s="87"/>
    </row>
    <row r="2072" ht="12.75">
      <c r="N2072" s="87"/>
    </row>
    <row r="2073" ht="12.75">
      <c r="N2073" s="87"/>
    </row>
    <row r="2074" ht="12.75">
      <c r="N2074" s="87"/>
    </row>
    <row r="2075" ht="12.75">
      <c r="N2075" s="87"/>
    </row>
    <row r="2076" ht="12.75">
      <c r="N2076" s="87"/>
    </row>
    <row r="2077" ht="12.75">
      <c r="N2077" s="87"/>
    </row>
    <row r="2078" ht="12.75">
      <c r="N2078" s="87"/>
    </row>
    <row r="2079" ht="12.75">
      <c r="N2079" s="87"/>
    </row>
    <row r="2080" ht="12.75">
      <c r="N2080" s="87"/>
    </row>
    <row r="2081" ht="12.75">
      <c r="N2081" s="87"/>
    </row>
    <row r="2082" ht="12.75">
      <c r="N2082" s="87"/>
    </row>
    <row r="2083" ht="12.75">
      <c r="N2083" s="87"/>
    </row>
    <row r="2084" ht="12.75">
      <c r="N2084" s="87"/>
    </row>
    <row r="2085" ht="12.75">
      <c r="N2085" s="87"/>
    </row>
    <row r="2086" ht="12.75">
      <c r="N2086" s="87"/>
    </row>
    <row r="2087" ht="12.75">
      <c r="N2087" s="87"/>
    </row>
    <row r="2088" ht="12.75">
      <c r="N2088" s="87"/>
    </row>
    <row r="2089" ht="12.75">
      <c r="N2089" s="87"/>
    </row>
    <row r="2090" ht="12.75">
      <c r="N2090" s="87"/>
    </row>
    <row r="2091" ht="12.75">
      <c r="N2091" s="87"/>
    </row>
    <row r="2092" ht="12.75">
      <c r="N2092" s="87"/>
    </row>
    <row r="2093" ht="12.75">
      <c r="N2093" s="87"/>
    </row>
    <row r="2094" ht="12.75">
      <c r="N2094" s="87"/>
    </row>
    <row r="2095" ht="12.75">
      <c r="N2095" s="87"/>
    </row>
    <row r="2096" ht="12.75">
      <c r="N2096" s="87"/>
    </row>
    <row r="2097" ht="12.75">
      <c r="N2097" s="87"/>
    </row>
    <row r="2098" ht="12.75">
      <c r="N2098" s="87"/>
    </row>
    <row r="2099" ht="12.75">
      <c r="N2099" s="87"/>
    </row>
    <row r="2100" ht="12.75">
      <c r="N2100" s="87"/>
    </row>
    <row r="2101" ht="12.75">
      <c r="N2101" s="87"/>
    </row>
    <row r="2102" ht="12.75">
      <c r="N2102" s="87"/>
    </row>
    <row r="2103" ht="12.75">
      <c r="N2103" s="87"/>
    </row>
    <row r="2104" ht="12.75">
      <c r="N2104" s="87"/>
    </row>
    <row r="2105" ht="12.75">
      <c r="N2105" s="87"/>
    </row>
    <row r="2106" ht="12.75">
      <c r="N2106" s="87"/>
    </row>
    <row r="2107" ht="12.75">
      <c r="N2107" s="87"/>
    </row>
    <row r="2108" ht="12.75">
      <c r="N2108" s="87"/>
    </row>
    <row r="2109" ht="12.75">
      <c r="N2109" s="87"/>
    </row>
    <row r="2110" ht="12.75">
      <c r="N2110" s="87"/>
    </row>
    <row r="2111" ht="12.75">
      <c r="N2111" s="87"/>
    </row>
    <row r="2112" ht="12.75">
      <c r="N2112" s="87"/>
    </row>
    <row r="2113" ht="12.75">
      <c r="N2113" s="87"/>
    </row>
    <row r="2114" ht="12.75">
      <c r="N2114" s="87"/>
    </row>
    <row r="2115" ht="12.75">
      <c r="N2115" s="87"/>
    </row>
    <row r="2116" ht="12.75">
      <c r="N2116" s="87"/>
    </row>
    <row r="2117" ht="12.75">
      <c r="N2117" s="87"/>
    </row>
    <row r="2118" ht="12.75">
      <c r="N2118" s="87"/>
    </row>
    <row r="2119" ht="12.75">
      <c r="N2119" s="87"/>
    </row>
    <row r="2120" ht="12.75">
      <c r="N2120" s="87"/>
    </row>
    <row r="2121" ht="12.75">
      <c r="N2121" s="87"/>
    </row>
    <row r="2122" ht="12.75">
      <c r="N2122" s="87"/>
    </row>
    <row r="2123" ht="12.75">
      <c r="N2123" s="87"/>
    </row>
    <row r="2124" ht="12.75">
      <c r="N2124" s="87"/>
    </row>
    <row r="2125" ht="12.75">
      <c r="N2125" s="87"/>
    </row>
    <row r="2126" ht="12.75">
      <c r="N2126" s="87"/>
    </row>
    <row r="2127" ht="12.75">
      <c r="N2127" s="87"/>
    </row>
    <row r="2128" ht="12.75">
      <c r="N2128" s="87"/>
    </row>
    <row r="2129" ht="12.75">
      <c r="N2129" s="87"/>
    </row>
    <row r="2130" ht="12.75">
      <c r="N2130" s="87"/>
    </row>
    <row r="2131" ht="12.75">
      <c r="N2131" s="87"/>
    </row>
    <row r="2132" ht="12.75">
      <c r="N2132" s="87"/>
    </row>
    <row r="2133" ht="12.75">
      <c r="N2133" s="87"/>
    </row>
    <row r="2134" ht="12.75">
      <c r="N2134" s="87"/>
    </row>
    <row r="2135" ht="12.75">
      <c r="N2135" s="87"/>
    </row>
    <row r="2136" ht="12.75">
      <c r="N2136" s="87"/>
    </row>
    <row r="2137" ht="12.75">
      <c r="N2137" s="87"/>
    </row>
    <row r="2138" ht="12.75">
      <c r="N2138" s="87"/>
    </row>
    <row r="2139" ht="12.75">
      <c r="N2139" s="87"/>
    </row>
    <row r="2140" ht="12.75">
      <c r="N2140" s="87"/>
    </row>
    <row r="2141" ht="12.75">
      <c r="N2141" s="87"/>
    </row>
    <row r="2142" ht="12.75">
      <c r="N2142" s="87"/>
    </row>
    <row r="2143" ht="12.75">
      <c r="N2143" s="87"/>
    </row>
    <row r="2144" ht="12.75">
      <c r="N2144" s="87"/>
    </row>
    <row r="2145" ht="12.75">
      <c r="N2145" s="87"/>
    </row>
    <row r="2146" ht="12.75">
      <c r="N2146" s="87"/>
    </row>
    <row r="2147" ht="12.75">
      <c r="N2147" s="87"/>
    </row>
    <row r="2148" ht="12.75">
      <c r="N2148" s="87"/>
    </row>
    <row r="2149" ht="12.75">
      <c r="N2149" s="87"/>
    </row>
    <row r="2150" ht="12.75">
      <c r="N2150" s="87"/>
    </row>
    <row r="2151" ht="12.75">
      <c r="N2151" s="87"/>
    </row>
    <row r="2152" ht="12.75">
      <c r="N2152" s="87"/>
    </row>
    <row r="2153" ht="12.75">
      <c r="N2153" s="87"/>
    </row>
    <row r="2154" ht="12.75">
      <c r="N2154" s="87"/>
    </row>
    <row r="2155" ht="12.75">
      <c r="N2155" s="87"/>
    </row>
    <row r="2156" ht="12.75">
      <c r="N2156" s="87"/>
    </row>
    <row r="2157" ht="12.75">
      <c r="N2157" s="87"/>
    </row>
    <row r="2158" ht="12.75">
      <c r="N2158" s="87"/>
    </row>
    <row r="2159" ht="12.75">
      <c r="N2159" s="87"/>
    </row>
    <row r="2160" ht="12.75">
      <c r="N2160" s="87"/>
    </row>
    <row r="2161" ht="12.75">
      <c r="N2161" s="87"/>
    </row>
    <row r="2162" ht="12.75">
      <c r="N2162" s="87"/>
    </row>
    <row r="2163" ht="12.75">
      <c r="N2163" s="87"/>
    </row>
    <row r="2164" ht="12.75">
      <c r="N2164" s="87"/>
    </row>
    <row r="2165" ht="12.75">
      <c r="N2165" s="87"/>
    </row>
    <row r="2166" ht="12.75">
      <c r="N2166" s="87"/>
    </row>
    <row r="2167" ht="12.75">
      <c r="N2167" s="87"/>
    </row>
    <row r="2168" ht="12.75">
      <c r="N2168" s="87"/>
    </row>
    <row r="2169" ht="12.75">
      <c r="N2169" s="87"/>
    </row>
    <row r="2170" ht="12.75">
      <c r="N2170" s="87"/>
    </row>
    <row r="2171" ht="12.75">
      <c r="N2171" s="87"/>
    </row>
    <row r="2172" ht="12.75">
      <c r="N2172" s="87"/>
    </row>
    <row r="2173" ht="12.75">
      <c r="N2173" s="87"/>
    </row>
    <row r="2174" ht="12.75">
      <c r="N2174" s="87"/>
    </row>
    <row r="2175" ht="12.75">
      <c r="N2175" s="87"/>
    </row>
    <row r="2176" ht="12.75">
      <c r="N2176" s="87"/>
    </row>
    <row r="2177" ht="12.75">
      <c r="N2177" s="87"/>
    </row>
    <row r="2178" ht="12.75">
      <c r="N2178" s="87"/>
    </row>
    <row r="2179" ht="12.75">
      <c r="N2179" s="87"/>
    </row>
    <row r="2180" ht="12.75">
      <c r="N2180" s="87"/>
    </row>
    <row r="2181" ht="12.75">
      <c r="N2181" s="87"/>
    </row>
    <row r="2182" ht="12.75">
      <c r="N2182" s="87"/>
    </row>
    <row r="2183" ht="12.75">
      <c r="N2183" s="87"/>
    </row>
    <row r="2184" ht="12.75">
      <c r="N2184" s="87"/>
    </row>
    <row r="2185" ht="12.75">
      <c r="N2185" s="87"/>
    </row>
    <row r="2186" ht="12.75">
      <c r="N2186" s="87"/>
    </row>
    <row r="2187" ht="12.75">
      <c r="N2187" s="87"/>
    </row>
    <row r="2188" ht="12.75">
      <c r="N2188" s="87"/>
    </row>
    <row r="2189" ht="12.75">
      <c r="N2189" s="87"/>
    </row>
    <row r="2190" ht="12.75">
      <c r="N2190" s="87"/>
    </row>
    <row r="2191" ht="12.75">
      <c r="N2191" s="87"/>
    </row>
    <row r="2192" ht="12.75">
      <c r="N2192" s="87"/>
    </row>
    <row r="2193" ht="12.75">
      <c r="N2193" s="87"/>
    </row>
    <row r="2194" ht="12.75">
      <c r="N2194" s="87"/>
    </row>
    <row r="2195" ht="12.75">
      <c r="N2195" s="87"/>
    </row>
    <row r="2196" ht="12.75">
      <c r="N2196" s="87"/>
    </row>
    <row r="2197" ht="12.75">
      <c r="N2197" s="87"/>
    </row>
    <row r="2198" ht="12.75">
      <c r="N2198" s="87"/>
    </row>
    <row r="2199" ht="12.75">
      <c r="N2199" s="87"/>
    </row>
    <row r="2200" ht="12.75">
      <c r="N2200" s="87"/>
    </row>
    <row r="2201" ht="12.75">
      <c r="N2201" s="87"/>
    </row>
    <row r="2202" ht="12.75">
      <c r="N2202" s="87"/>
    </row>
    <row r="2203" ht="12.75">
      <c r="N2203" s="87"/>
    </row>
    <row r="2204" ht="12.75">
      <c r="N2204" s="87"/>
    </row>
    <row r="2205" ht="12.75">
      <c r="N2205" s="87"/>
    </row>
    <row r="2206" ht="12.75">
      <c r="N2206" s="87"/>
    </row>
    <row r="2207" ht="12.75">
      <c r="N2207" s="87"/>
    </row>
    <row r="2208" ht="12.75">
      <c r="N2208" s="87"/>
    </row>
    <row r="2209" ht="12.75">
      <c r="N2209" s="87"/>
    </row>
    <row r="2210" ht="12.75">
      <c r="N2210" s="87"/>
    </row>
    <row r="2211" ht="12.75">
      <c r="N2211" s="87"/>
    </row>
    <row r="2212" ht="12.75">
      <c r="N2212" s="87"/>
    </row>
    <row r="2213" ht="12.75">
      <c r="N2213" s="87"/>
    </row>
    <row r="2214" ht="12.75">
      <c r="N2214" s="87"/>
    </row>
    <row r="2215" ht="12.75">
      <c r="N2215" s="87"/>
    </row>
    <row r="2216" ht="12.75">
      <c r="N2216" s="87"/>
    </row>
    <row r="2217" ht="12.75">
      <c r="N2217" s="87"/>
    </row>
    <row r="2218" ht="12.75">
      <c r="N2218" s="87"/>
    </row>
    <row r="2219" ht="12.75">
      <c r="N2219" s="87"/>
    </row>
    <row r="2220" ht="12.75">
      <c r="N2220" s="87"/>
    </row>
    <row r="2221" ht="12.75">
      <c r="N2221" s="87"/>
    </row>
    <row r="2222" ht="12.75">
      <c r="N2222" s="87"/>
    </row>
    <row r="2223" ht="12.75">
      <c r="N2223" s="87"/>
    </row>
    <row r="2224" ht="12.75">
      <c r="N2224" s="87"/>
    </row>
    <row r="2225" ht="12.75">
      <c r="N2225" s="87"/>
    </row>
    <row r="2226" ht="12.75">
      <c r="N2226" s="87"/>
    </row>
    <row r="2227" ht="12.75">
      <c r="N2227" s="87"/>
    </row>
    <row r="2228" ht="12.75">
      <c r="N2228" s="87"/>
    </row>
    <row r="2229" ht="12.75">
      <c r="N2229" s="87"/>
    </row>
    <row r="2230" ht="12.75">
      <c r="N2230" s="87"/>
    </row>
    <row r="2231" ht="12.75">
      <c r="N2231" s="87"/>
    </row>
    <row r="2232" ht="12.75">
      <c r="N2232" s="87"/>
    </row>
    <row r="2233" ht="12.75">
      <c r="N2233" s="87"/>
    </row>
    <row r="2234" ht="12.75">
      <c r="N2234" s="87"/>
    </row>
    <row r="2235" ht="12.75">
      <c r="N2235" s="87"/>
    </row>
    <row r="2236" ht="12.75">
      <c r="N2236" s="87"/>
    </row>
    <row r="2237" ht="12.75">
      <c r="N2237" s="87"/>
    </row>
    <row r="2238" ht="12.75">
      <c r="N2238" s="87"/>
    </row>
    <row r="2239" ht="12.75">
      <c r="N2239" s="87"/>
    </row>
    <row r="2240" ht="12.75">
      <c r="N2240" s="87"/>
    </row>
    <row r="2241" ht="12.75">
      <c r="N2241" s="87"/>
    </row>
    <row r="2242" ht="12.75">
      <c r="N2242" s="87"/>
    </row>
    <row r="2243" ht="12.75">
      <c r="N2243" s="87"/>
    </row>
    <row r="2244" ht="12.75">
      <c r="N2244" s="87"/>
    </row>
    <row r="2245" ht="12.75">
      <c r="N2245" s="87"/>
    </row>
    <row r="2246" ht="12.75">
      <c r="N2246" s="87"/>
    </row>
    <row r="2247" ht="12.75">
      <c r="N2247" s="87"/>
    </row>
    <row r="2248" ht="12.75">
      <c r="N2248" s="87"/>
    </row>
    <row r="2249" ht="12.75">
      <c r="N2249" s="87"/>
    </row>
    <row r="2250" ht="12.75">
      <c r="N2250" s="87"/>
    </row>
  </sheetData>
  <sheetProtection/>
  <mergeCells count="38">
    <mergeCell ref="A76:N76"/>
    <mergeCell ref="G53:G57"/>
    <mergeCell ref="H53:I57"/>
    <mergeCell ref="J53:K57"/>
    <mergeCell ref="L53:L56"/>
    <mergeCell ref="M53:N56"/>
    <mergeCell ref="C55:C56"/>
    <mergeCell ref="D55:D56"/>
    <mergeCell ref="A52:B57"/>
    <mergeCell ref="C53:D54"/>
    <mergeCell ref="E53:F54"/>
    <mergeCell ref="E57:F57"/>
    <mergeCell ref="L57:N57"/>
    <mergeCell ref="E55:E56"/>
    <mergeCell ref="F55:F56"/>
    <mergeCell ref="C57:D57"/>
    <mergeCell ref="L52:N52"/>
    <mergeCell ref="C52:K52"/>
    <mergeCell ref="C8:F8"/>
    <mergeCell ref="L8:N8"/>
    <mergeCell ref="A50:N50"/>
    <mergeCell ref="A51:N51"/>
    <mergeCell ref="A1:N1"/>
    <mergeCell ref="A2:N2"/>
    <mergeCell ref="A3:B8"/>
    <mergeCell ref="C3:K3"/>
    <mergeCell ref="L3:N3"/>
    <mergeCell ref="L4:L7"/>
    <mergeCell ref="M4:N7"/>
    <mergeCell ref="C6:C7"/>
    <mergeCell ref="D6:D7"/>
    <mergeCell ref="E6:E7"/>
    <mergeCell ref="F6:F7"/>
    <mergeCell ref="C4:D5"/>
    <mergeCell ref="E4:F5"/>
    <mergeCell ref="G4:G8"/>
    <mergeCell ref="H4:I8"/>
    <mergeCell ref="J4:K8"/>
  </mergeCells>
  <printOptions/>
  <pageMargins left="0.5118110236220472" right="0.5118110236220472" top="0.5905511811023623" bottom="0.7874015748031497" header="0.2755905511811024" footer="0.5118110236220472"/>
  <pageSetup firstPageNumber="14" useFirstPageNumber="1" horizontalDpi="600" verticalDpi="600" orientation="portrait" paperSize="9" r:id="rId2"/>
  <headerFooter alignWithMargins="0">
    <oddFooter>&amp;C&amp;8- &amp;P -</oddFooter>
  </headerFooter>
  <drawing r:id="rId1"/>
</worksheet>
</file>

<file path=xl/worksheets/sheet8.xml><?xml version="1.0" encoding="utf-8"?>
<worksheet xmlns="http://schemas.openxmlformats.org/spreadsheetml/2006/main" xmlns:r="http://schemas.openxmlformats.org/officeDocument/2006/relationships">
  <dimension ref="A1:Y289"/>
  <sheetViews>
    <sheetView zoomScalePageLayoutView="0" workbookViewId="0" topLeftCell="A1">
      <pane xSplit="5" ySplit="7" topLeftCell="I8" activePane="bottomRight" state="frozen"/>
      <selection pane="topLeft" activeCell="A1" sqref="A1"/>
      <selection pane="topRight" activeCell="F1" sqref="F1"/>
      <selection pane="bottomLeft" activeCell="A8" sqref="A8"/>
      <selection pane="bottomRight" activeCell="V173" sqref="V173"/>
    </sheetView>
  </sheetViews>
  <sheetFormatPr defaultColWidth="11.421875" defaultRowHeight="12.75"/>
  <cols>
    <col min="1" max="1" width="3.140625" style="97" customWidth="1"/>
    <col min="2" max="3" width="0.9921875" style="97" customWidth="1"/>
    <col min="4" max="4" width="47.57421875" style="95" customWidth="1"/>
    <col min="5" max="5" width="0.9921875" style="95" customWidth="1"/>
    <col min="6" max="23" width="7.57421875" style="95" customWidth="1"/>
    <col min="24" max="24" width="0.9921875" style="97" customWidth="1"/>
    <col min="25" max="25" width="3.7109375" style="97" customWidth="1"/>
    <col min="26" max="16384" width="11.421875" style="97" customWidth="1"/>
  </cols>
  <sheetData>
    <row r="1" spans="4:23" ht="14.25">
      <c r="D1" s="300" t="s">
        <v>195</v>
      </c>
      <c r="E1" s="300"/>
      <c r="F1" s="300"/>
      <c r="G1" s="300"/>
      <c r="H1" s="300"/>
      <c r="I1" s="300"/>
      <c r="J1" s="300"/>
      <c r="K1" s="300"/>
      <c r="L1" s="301" t="s">
        <v>196</v>
      </c>
      <c r="M1" s="301"/>
      <c r="N1" s="301"/>
      <c r="O1" s="301"/>
      <c r="P1" s="301"/>
      <c r="Q1" s="301"/>
      <c r="R1" s="301"/>
      <c r="S1" s="301"/>
      <c r="T1" s="301"/>
      <c r="U1" s="301"/>
      <c r="V1" s="301"/>
      <c r="W1" s="301"/>
    </row>
    <row r="2" spans="4:23" ht="14.25" customHeight="1">
      <c r="D2" s="300" t="s">
        <v>638</v>
      </c>
      <c r="E2" s="300"/>
      <c r="F2" s="300"/>
      <c r="G2" s="300"/>
      <c r="H2" s="300"/>
      <c r="I2" s="300"/>
      <c r="J2" s="300"/>
      <c r="K2" s="300"/>
      <c r="L2" s="301" t="s">
        <v>615</v>
      </c>
      <c r="M2" s="301"/>
      <c r="N2" s="301"/>
      <c r="O2" s="301"/>
      <c r="P2" s="301"/>
      <c r="Q2" s="301"/>
      <c r="R2" s="301"/>
      <c r="S2" s="301"/>
      <c r="T2" s="301"/>
      <c r="U2" s="301"/>
      <c r="V2" s="301"/>
      <c r="W2" s="301"/>
    </row>
    <row r="3" spans="1:25" ht="14.25" customHeight="1">
      <c r="A3" s="302" t="s">
        <v>616</v>
      </c>
      <c r="B3" s="303"/>
      <c r="C3" s="308"/>
      <c r="D3" s="311" t="s">
        <v>185</v>
      </c>
      <c r="E3" s="312"/>
      <c r="F3" s="317" t="s">
        <v>186</v>
      </c>
      <c r="G3" s="317"/>
      <c r="H3" s="317"/>
      <c r="I3" s="317"/>
      <c r="J3" s="317"/>
      <c r="K3" s="318"/>
      <c r="L3" s="319" t="s">
        <v>58</v>
      </c>
      <c r="M3" s="317"/>
      <c r="N3" s="317"/>
      <c r="O3" s="317"/>
      <c r="P3" s="317"/>
      <c r="Q3" s="318"/>
      <c r="R3" s="317" t="s">
        <v>142</v>
      </c>
      <c r="S3" s="317"/>
      <c r="T3" s="317"/>
      <c r="U3" s="317"/>
      <c r="V3" s="317"/>
      <c r="W3" s="318"/>
      <c r="X3" s="133"/>
      <c r="Y3" s="308" t="s">
        <v>616</v>
      </c>
    </row>
    <row r="4" spans="1:25" ht="14.25">
      <c r="A4" s="304"/>
      <c r="B4" s="305"/>
      <c r="C4" s="309"/>
      <c r="D4" s="313"/>
      <c r="E4" s="314"/>
      <c r="F4" s="317" t="s">
        <v>57</v>
      </c>
      <c r="G4" s="317"/>
      <c r="H4" s="317" t="s">
        <v>143</v>
      </c>
      <c r="I4" s="317"/>
      <c r="J4" s="317"/>
      <c r="K4" s="318"/>
      <c r="L4" s="319" t="s">
        <v>187</v>
      </c>
      <c r="M4" s="317"/>
      <c r="N4" s="317" t="s">
        <v>143</v>
      </c>
      <c r="O4" s="317"/>
      <c r="P4" s="317"/>
      <c r="Q4" s="318"/>
      <c r="R4" s="317" t="s">
        <v>187</v>
      </c>
      <c r="S4" s="317"/>
      <c r="T4" s="317" t="s">
        <v>143</v>
      </c>
      <c r="U4" s="317"/>
      <c r="V4" s="317"/>
      <c r="W4" s="318"/>
      <c r="X4" s="133"/>
      <c r="Y4" s="309"/>
    </row>
    <row r="5" spans="1:25" ht="14.25">
      <c r="A5" s="304"/>
      <c r="B5" s="305"/>
      <c r="C5" s="309"/>
      <c r="D5" s="313"/>
      <c r="E5" s="314"/>
      <c r="F5" s="317"/>
      <c r="G5" s="317"/>
      <c r="H5" s="317" t="s">
        <v>172</v>
      </c>
      <c r="I5" s="317"/>
      <c r="J5" s="317" t="s">
        <v>170</v>
      </c>
      <c r="K5" s="318"/>
      <c r="L5" s="319"/>
      <c r="M5" s="317"/>
      <c r="N5" s="317" t="s">
        <v>172</v>
      </c>
      <c r="O5" s="317"/>
      <c r="P5" s="317" t="s">
        <v>170</v>
      </c>
      <c r="Q5" s="318"/>
      <c r="R5" s="317"/>
      <c r="S5" s="317"/>
      <c r="T5" s="317" t="s">
        <v>172</v>
      </c>
      <c r="U5" s="317"/>
      <c r="V5" s="317" t="s">
        <v>170</v>
      </c>
      <c r="W5" s="318"/>
      <c r="X5" s="133"/>
      <c r="Y5" s="309"/>
    </row>
    <row r="6" spans="1:25" ht="14.25" customHeight="1">
      <c r="A6" s="306"/>
      <c r="B6" s="307"/>
      <c r="C6" s="310"/>
      <c r="D6" s="315"/>
      <c r="E6" s="316"/>
      <c r="F6" s="127" t="s">
        <v>62</v>
      </c>
      <c r="G6" s="127" t="s">
        <v>61</v>
      </c>
      <c r="H6" s="127" t="s">
        <v>62</v>
      </c>
      <c r="I6" s="127" t="s">
        <v>61</v>
      </c>
      <c r="J6" s="127" t="s">
        <v>62</v>
      </c>
      <c r="K6" s="128" t="s">
        <v>61</v>
      </c>
      <c r="L6" s="129" t="s">
        <v>62</v>
      </c>
      <c r="M6" s="127" t="s">
        <v>61</v>
      </c>
      <c r="N6" s="127" t="s">
        <v>62</v>
      </c>
      <c r="O6" s="127" t="s">
        <v>61</v>
      </c>
      <c r="P6" s="127" t="s">
        <v>62</v>
      </c>
      <c r="Q6" s="128" t="s">
        <v>61</v>
      </c>
      <c r="R6" s="127" t="s">
        <v>62</v>
      </c>
      <c r="S6" s="127" t="s">
        <v>61</v>
      </c>
      <c r="T6" s="127" t="s">
        <v>62</v>
      </c>
      <c r="U6" s="127" t="s">
        <v>61</v>
      </c>
      <c r="V6" s="127" t="s">
        <v>62</v>
      </c>
      <c r="W6" s="128" t="s">
        <v>61</v>
      </c>
      <c r="X6" s="133"/>
      <c r="Y6" s="310"/>
    </row>
    <row r="7" spans="1:25" ht="21.75" customHeight="1">
      <c r="A7" s="320" t="s">
        <v>197</v>
      </c>
      <c r="B7" s="320"/>
      <c r="C7" s="320"/>
      <c r="D7" s="320"/>
      <c r="E7" s="320"/>
      <c r="F7" s="320"/>
      <c r="G7" s="320"/>
      <c r="H7" s="320"/>
      <c r="I7" s="320"/>
      <c r="J7" s="320"/>
      <c r="K7" s="320"/>
      <c r="L7" s="321" t="s">
        <v>226</v>
      </c>
      <c r="M7" s="321"/>
      <c r="N7" s="321"/>
      <c r="O7" s="321"/>
      <c r="P7" s="321"/>
      <c r="Q7" s="321"/>
      <c r="R7" s="321"/>
      <c r="S7" s="321"/>
      <c r="T7" s="321"/>
      <c r="U7" s="321"/>
      <c r="V7" s="321"/>
      <c r="W7" s="321"/>
      <c r="X7" s="321"/>
      <c r="Y7" s="321"/>
    </row>
    <row r="8" spans="1:25" ht="14.25" customHeight="1">
      <c r="A8" s="134">
        <v>1</v>
      </c>
      <c r="B8" s="135"/>
      <c r="C8" s="136"/>
      <c r="D8" s="137" t="s">
        <v>47</v>
      </c>
      <c r="E8" s="138"/>
      <c r="F8" s="139">
        <v>18829</v>
      </c>
      <c r="G8" s="140">
        <v>10509</v>
      </c>
      <c r="H8" s="140">
        <v>358</v>
      </c>
      <c r="I8" s="140">
        <v>234</v>
      </c>
      <c r="J8" s="140">
        <v>1461</v>
      </c>
      <c r="K8" s="140">
        <v>800</v>
      </c>
      <c r="L8" s="140">
        <v>17064</v>
      </c>
      <c r="M8" s="140">
        <v>9336</v>
      </c>
      <c r="N8" s="140">
        <v>201</v>
      </c>
      <c r="O8" s="140">
        <v>121</v>
      </c>
      <c r="P8" s="140">
        <v>1242</v>
      </c>
      <c r="Q8" s="140">
        <v>657</v>
      </c>
      <c r="R8" s="140">
        <v>1765</v>
      </c>
      <c r="S8" s="140">
        <v>1173</v>
      </c>
      <c r="T8" s="140">
        <v>157</v>
      </c>
      <c r="U8" s="140">
        <v>113</v>
      </c>
      <c r="V8" s="140">
        <v>219</v>
      </c>
      <c r="W8" s="140">
        <v>143</v>
      </c>
      <c r="Y8" s="141">
        <v>1</v>
      </c>
    </row>
    <row r="9" spans="1:25" s="98" customFormat="1" ht="12.75" customHeight="1">
      <c r="A9" s="142">
        <v>2</v>
      </c>
      <c r="B9" s="135"/>
      <c r="C9" s="136"/>
      <c r="D9" s="143" t="s">
        <v>617</v>
      </c>
      <c r="E9" s="144"/>
      <c r="F9" s="145">
        <v>4752</v>
      </c>
      <c r="G9" s="146">
        <v>3484</v>
      </c>
      <c r="H9" s="146">
        <v>163</v>
      </c>
      <c r="I9" s="146">
        <v>128</v>
      </c>
      <c r="J9" s="146">
        <v>569</v>
      </c>
      <c r="K9" s="146">
        <v>410</v>
      </c>
      <c r="L9" s="146">
        <v>4276</v>
      </c>
      <c r="M9" s="146">
        <v>3093</v>
      </c>
      <c r="N9" s="146">
        <v>100</v>
      </c>
      <c r="O9" s="146">
        <v>76</v>
      </c>
      <c r="P9" s="146">
        <v>486</v>
      </c>
      <c r="Q9" s="146">
        <v>344</v>
      </c>
      <c r="R9" s="146">
        <v>476</v>
      </c>
      <c r="S9" s="146">
        <v>391</v>
      </c>
      <c r="T9" s="146">
        <v>63</v>
      </c>
      <c r="U9" s="146">
        <v>52</v>
      </c>
      <c r="V9" s="146">
        <v>83</v>
      </c>
      <c r="W9" s="146">
        <v>66</v>
      </c>
      <c r="Y9" s="147">
        <v>2</v>
      </c>
    </row>
    <row r="10" spans="1:25" ht="12.75" customHeight="1">
      <c r="A10" s="142">
        <v>3</v>
      </c>
      <c r="B10" s="135"/>
      <c r="C10" s="136"/>
      <c r="D10" s="143" t="s">
        <v>65</v>
      </c>
      <c r="E10" s="144"/>
      <c r="F10" s="145">
        <v>86</v>
      </c>
      <c r="G10" s="146">
        <v>47</v>
      </c>
      <c r="H10" s="146" t="s">
        <v>618</v>
      </c>
      <c r="I10" s="146" t="s">
        <v>618</v>
      </c>
      <c r="J10" s="146">
        <v>3</v>
      </c>
      <c r="K10" s="146">
        <v>2</v>
      </c>
      <c r="L10" s="146">
        <v>85</v>
      </c>
      <c r="M10" s="146">
        <v>47</v>
      </c>
      <c r="N10" s="146" t="s">
        <v>618</v>
      </c>
      <c r="O10" s="146" t="s">
        <v>618</v>
      </c>
      <c r="P10" s="146">
        <v>3</v>
      </c>
      <c r="Q10" s="146">
        <v>2</v>
      </c>
      <c r="R10" s="146">
        <v>1</v>
      </c>
      <c r="S10" s="146" t="s">
        <v>618</v>
      </c>
      <c r="T10" s="146" t="s">
        <v>618</v>
      </c>
      <c r="U10" s="146" t="s">
        <v>618</v>
      </c>
      <c r="V10" s="146" t="s">
        <v>618</v>
      </c>
      <c r="W10" s="146" t="s">
        <v>618</v>
      </c>
      <c r="Y10" s="147">
        <v>3</v>
      </c>
    </row>
    <row r="11" spans="1:25" ht="12.75" customHeight="1">
      <c r="A11" s="142">
        <v>4</v>
      </c>
      <c r="B11" s="135"/>
      <c r="C11" s="136"/>
      <c r="D11" s="143" t="s">
        <v>188</v>
      </c>
      <c r="E11" s="144"/>
      <c r="F11" s="145">
        <v>8861</v>
      </c>
      <c r="G11" s="146">
        <v>4924</v>
      </c>
      <c r="H11" s="146">
        <v>70</v>
      </c>
      <c r="I11" s="146">
        <v>53</v>
      </c>
      <c r="J11" s="146">
        <v>200</v>
      </c>
      <c r="K11" s="146">
        <v>124</v>
      </c>
      <c r="L11" s="146">
        <v>8051</v>
      </c>
      <c r="M11" s="146">
        <v>4379</v>
      </c>
      <c r="N11" s="146">
        <v>9</v>
      </c>
      <c r="O11" s="146">
        <v>6</v>
      </c>
      <c r="P11" s="146">
        <v>141</v>
      </c>
      <c r="Q11" s="146">
        <v>79</v>
      </c>
      <c r="R11" s="146">
        <v>810</v>
      </c>
      <c r="S11" s="146">
        <v>545</v>
      </c>
      <c r="T11" s="146">
        <v>61</v>
      </c>
      <c r="U11" s="146">
        <v>47</v>
      </c>
      <c r="V11" s="146">
        <v>59</v>
      </c>
      <c r="W11" s="146">
        <v>45</v>
      </c>
      <c r="Y11" s="147">
        <v>4</v>
      </c>
    </row>
    <row r="12" spans="1:25" ht="12.75" customHeight="1">
      <c r="A12" s="142">
        <v>5</v>
      </c>
      <c r="B12" s="135"/>
      <c r="C12" s="136"/>
      <c r="D12" s="143" t="s">
        <v>189</v>
      </c>
      <c r="E12" s="144"/>
      <c r="F12" s="145">
        <v>2669</v>
      </c>
      <c r="G12" s="146">
        <v>1139</v>
      </c>
      <c r="H12" s="146">
        <v>58</v>
      </c>
      <c r="I12" s="146">
        <v>27</v>
      </c>
      <c r="J12" s="146">
        <v>362</v>
      </c>
      <c r="K12" s="146">
        <v>134</v>
      </c>
      <c r="L12" s="146">
        <v>2528</v>
      </c>
      <c r="M12" s="146">
        <v>1072</v>
      </c>
      <c r="N12" s="146">
        <v>49</v>
      </c>
      <c r="O12" s="146">
        <v>24</v>
      </c>
      <c r="P12" s="146">
        <v>326</v>
      </c>
      <c r="Q12" s="146">
        <v>120</v>
      </c>
      <c r="R12" s="146">
        <v>141</v>
      </c>
      <c r="S12" s="146">
        <v>67</v>
      </c>
      <c r="T12" s="146">
        <v>9</v>
      </c>
      <c r="U12" s="146">
        <v>3</v>
      </c>
      <c r="V12" s="146">
        <v>36</v>
      </c>
      <c r="W12" s="146">
        <v>14</v>
      </c>
      <c r="Y12" s="147">
        <v>5</v>
      </c>
    </row>
    <row r="13" spans="1:25" ht="12.75" customHeight="1">
      <c r="A13" s="142">
        <v>6</v>
      </c>
      <c r="B13" s="135"/>
      <c r="C13" s="136"/>
      <c r="D13" s="143" t="s">
        <v>190</v>
      </c>
      <c r="E13" s="144"/>
      <c r="F13" s="145">
        <v>1652</v>
      </c>
      <c r="G13" s="146">
        <v>318</v>
      </c>
      <c r="H13" s="146">
        <v>46</v>
      </c>
      <c r="I13" s="146">
        <v>13</v>
      </c>
      <c r="J13" s="146">
        <v>216</v>
      </c>
      <c r="K13" s="146">
        <v>51</v>
      </c>
      <c r="L13" s="146">
        <v>1429</v>
      </c>
      <c r="M13" s="146">
        <v>231</v>
      </c>
      <c r="N13" s="146">
        <v>25</v>
      </c>
      <c r="O13" s="146">
        <v>4</v>
      </c>
      <c r="P13" s="146">
        <v>182</v>
      </c>
      <c r="Q13" s="146">
        <v>37</v>
      </c>
      <c r="R13" s="146">
        <v>223</v>
      </c>
      <c r="S13" s="146">
        <v>87</v>
      </c>
      <c r="T13" s="146">
        <v>21</v>
      </c>
      <c r="U13" s="146">
        <v>9</v>
      </c>
      <c r="V13" s="146">
        <v>34</v>
      </c>
      <c r="W13" s="146">
        <v>14</v>
      </c>
      <c r="Y13" s="147">
        <v>6</v>
      </c>
    </row>
    <row r="14" spans="1:25" ht="12.75" customHeight="1">
      <c r="A14" s="142">
        <v>7</v>
      </c>
      <c r="B14" s="135"/>
      <c r="C14" s="136"/>
      <c r="D14" s="143" t="s">
        <v>191</v>
      </c>
      <c r="E14" s="144"/>
      <c r="F14" s="145">
        <v>809</v>
      </c>
      <c r="G14" s="146">
        <v>597</v>
      </c>
      <c r="H14" s="146">
        <v>21</v>
      </c>
      <c r="I14" s="146">
        <v>13</v>
      </c>
      <c r="J14" s="146">
        <v>111</v>
      </c>
      <c r="K14" s="146">
        <v>79</v>
      </c>
      <c r="L14" s="146">
        <v>695</v>
      </c>
      <c r="M14" s="146">
        <v>514</v>
      </c>
      <c r="N14" s="146">
        <v>18</v>
      </c>
      <c r="O14" s="146">
        <v>11</v>
      </c>
      <c r="P14" s="146">
        <v>104</v>
      </c>
      <c r="Q14" s="146">
        <v>75</v>
      </c>
      <c r="R14" s="146">
        <v>114</v>
      </c>
      <c r="S14" s="146">
        <v>83</v>
      </c>
      <c r="T14" s="146">
        <v>3</v>
      </c>
      <c r="U14" s="146">
        <v>2</v>
      </c>
      <c r="V14" s="146">
        <v>7</v>
      </c>
      <c r="W14" s="146">
        <v>4</v>
      </c>
      <c r="Y14" s="147">
        <v>7</v>
      </c>
    </row>
    <row r="15" spans="1:25" ht="21.75" customHeight="1">
      <c r="A15" s="298" t="s">
        <v>197</v>
      </c>
      <c r="B15" s="298"/>
      <c r="C15" s="298"/>
      <c r="D15" s="298"/>
      <c r="E15" s="298"/>
      <c r="F15" s="298"/>
      <c r="G15" s="298"/>
      <c r="H15" s="298"/>
      <c r="I15" s="298"/>
      <c r="J15" s="298"/>
      <c r="K15" s="298"/>
      <c r="L15" s="299" t="s">
        <v>632</v>
      </c>
      <c r="M15" s="299"/>
      <c r="N15" s="299"/>
      <c r="O15" s="299"/>
      <c r="P15" s="299"/>
      <c r="Q15" s="299"/>
      <c r="R15" s="299"/>
      <c r="S15" s="299"/>
      <c r="T15" s="299"/>
      <c r="U15" s="299"/>
      <c r="V15" s="299"/>
      <c r="W15" s="299"/>
      <c r="X15" s="299"/>
      <c r="Y15" s="299"/>
    </row>
    <row r="16" spans="1:25" ht="14.25" customHeight="1">
      <c r="A16" s="134">
        <v>8</v>
      </c>
      <c r="B16" s="135"/>
      <c r="C16" s="136"/>
      <c r="D16" s="137" t="s">
        <v>47</v>
      </c>
      <c r="E16" s="138"/>
      <c r="F16" s="139">
        <v>12355</v>
      </c>
      <c r="G16" s="140">
        <v>7570</v>
      </c>
      <c r="H16" s="140">
        <v>388</v>
      </c>
      <c r="I16" s="140">
        <v>258</v>
      </c>
      <c r="J16" s="140">
        <v>1698</v>
      </c>
      <c r="K16" s="140">
        <v>964</v>
      </c>
      <c r="L16" s="140">
        <v>11333</v>
      </c>
      <c r="M16" s="140">
        <v>6897</v>
      </c>
      <c r="N16" s="140">
        <v>211</v>
      </c>
      <c r="O16" s="140">
        <v>133</v>
      </c>
      <c r="P16" s="140">
        <v>1441</v>
      </c>
      <c r="Q16" s="140">
        <v>786</v>
      </c>
      <c r="R16" s="140">
        <v>1022</v>
      </c>
      <c r="S16" s="140">
        <v>673</v>
      </c>
      <c r="T16" s="140">
        <v>177</v>
      </c>
      <c r="U16" s="140">
        <v>125</v>
      </c>
      <c r="V16" s="140">
        <v>257</v>
      </c>
      <c r="W16" s="140">
        <v>178</v>
      </c>
      <c r="Y16" s="141">
        <v>8</v>
      </c>
    </row>
    <row r="17" spans="1:25" ht="12.75" customHeight="1">
      <c r="A17" s="142">
        <v>9</v>
      </c>
      <c r="B17" s="135"/>
      <c r="C17" s="136"/>
      <c r="D17" s="143" t="s">
        <v>617</v>
      </c>
      <c r="E17" s="144"/>
      <c r="F17" s="145">
        <v>3226</v>
      </c>
      <c r="G17" s="146">
        <v>2237</v>
      </c>
      <c r="H17" s="146">
        <v>127</v>
      </c>
      <c r="I17" s="146">
        <v>93</v>
      </c>
      <c r="J17" s="146">
        <v>440</v>
      </c>
      <c r="K17" s="146">
        <v>279</v>
      </c>
      <c r="L17" s="146">
        <v>2824</v>
      </c>
      <c r="M17" s="146">
        <v>1937</v>
      </c>
      <c r="N17" s="146">
        <v>48</v>
      </c>
      <c r="O17" s="146">
        <v>29</v>
      </c>
      <c r="P17" s="146">
        <v>325</v>
      </c>
      <c r="Q17" s="146">
        <v>187</v>
      </c>
      <c r="R17" s="146">
        <v>402</v>
      </c>
      <c r="S17" s="146">
        <v>300</v>
      </c>
      <c r="T17" s="146">
        <v>79</v>
      </c>
      <c r="U17" s="146">
        <v>64</v>
      </c>
      <c r="V17" s="146">
        <v>115</v>
      </c>
      <c r="W17" s="146">
        <v>92</v>
      </c>
      <c r="Y17" s="147">
        <v>9</v>
      </c>
    </row>
    <row r="18" spans="1:25" ht="12.75" customHeight="1">
      <c r="A18" s="142">
        <v>10</v>
      </c>
      <c r="B18" s="135"/>
      <c r="C18" s="136"/>
      <c r="D18" s="143" t="s">
        <v>188</v>
      </c>
      <c r="E18" s="144"/>
      <c r="F18" s="145">
        <v>7147</v>
      </c>
      <c r="G18" s="146">
        <v>4574</v>
      </c>
      <c r="H18" s="146">
        <v>203</v>
      </c>
      <c r="I18" s="146">
        <v>143</v>
      </c>
      <c r="J18" s="146">
        <v>863</v>
      </c>
      <c r="K18" s="146">
        <v>540</v>
      </c>
      <c r="L18" s="146">
        <v>6676</v>
      </c>
      <c r="M18" s="146">
        <v>4271</v>
      </c>
      <c r="N18" s="146">
        <v>126</v>
      </c>
      <c r="O18" s="146">
        <v>90</v>
      </c>
      <c r="P18" s="146">
        <v>762</v>
      </c>
      <c r="Q18" s="146">
        <v>471</v>
      </c>
      <c r="R18" s="146">
        <v>471</v>
      </c>
      <c r="S18" s="146">
        <v>303</v>
      </c>
      <c r="T18" s="146">
        <v>77</v>
      </c>
      <c r="U18" s="146">
        <v>53</v>
      </c>
      <c r="V18" s="146">
        <v>101</v>
      </c>
      <c r="W18" s="146">
        <v>69</v>
      </c>
      <c r="Y18" s="147">
        <v>10</v>
      </c>
    </row>
    <row r="19" spans="1:25" ht="12.75" customHeight="1">
      <c r="A19" s="142">
        <v>11</v>
      </c>
      <c r="B19" s="135"/>
      <c r="C19" s="136"/>
      <c r="D19" s="143" t="s">
        <v>189</v>
      </c>
      <c r="E19" s="144"/>
      <c r="F19" s="145">
        <v>338</v>
      </c>
      <c r="G19" s="146">
        <v>173</v>
      </c>
      <c r="H19" s="146">
        <v>13</v>
      </c>
      <c r="I19" s="146">
        <v>7</v>
      </c>
      <c r="J19" s="146">
        <v>61</v>
      </c>
      <c r="K19" s="146">
        <v>30</v>
      </c>
      <c r="L19" s="146">
        <v>318</v>
      </c>
      <c r="M19" s="146">
        <v>162</v>
      </c>
      <c r="N19" s="146">
        <v>11</v>
      </c>
      <c r="O19" s="146">
        <v>5</v>
      </c>
      <c r="P19" s="146">
        <v>55</v>
      </c>
      <c r="Q19" s="146">
        <v>25</v>
      </c>
      <c r="R19" s="146">
        <v>20</v>
      </c>
      <c r="S19" s="146">
        <v>11</v>
      </c>
      <c r="T19" s="146">
        <v>2</v>
      </c>
      <c r="U19" s="146">
        <v>2</v>
      </c>
      <c r="V19" s="146">
        <v>6</v>
      </c>
      <c r="W19" s="146">
        <v>5</v>
      </c>
      <c r="Y19" s="147">
        <v>11</v>
      </c>
    </row>
    <row r="20" spans="1:25" ht="12.75" customHeight="1">
      <c r="A20" s="142">
        <v>12</v>
      </c>
      <c r="B20" s="135"/>
      <c r="C20" s="136"/>
      <c r="D20" s="143" t="s">
        <v>190</v>
      </c>
      <c r="E20" s="144"/>
      <c r="F20" s="145">
        <v>1467</v>
      </c>
      <c r="G20" s="146">
        <v>438</v>
      </c>
      <c r="H20" s="146">
        <v>41</v>
      </c>
      <c r="I20" s="146">
        <v>13</v>
      </c>
      <c r="J20" s="146">
        <v>310</v>
      </c>
      <c r="K20" s="146">
        <v>96</v>
      </c>
      <c r="L20" s="146">
        <v>1348</v>
      </c>
      <c r="M20" s="146">
        <v>388</v>
      </c>
      <c r="N20" s="146">
        <v>23</v>
      </c>
      <c r="O20" s="146">
        <v>8</v>
      </c>
      <c r="P20" s="146">
        <v>277</v>
      </c>
      <c r="Q20" s="146">
        <v>86</v>
      </c>
      <c r="R20" s="146">
        <v>119</v>
      </c>
      <c r="S20" s="146">
        <v>50</v>
      </c>
      <c r="T20" s="146">
        <v>18</v>
      </c>
      <c r="U20" s="146">
        <v>5</v>
      </c>
      <c r="V20" s="146">
        <v>33</v>
      </c>
      <c r="W20" s="146">
        <v>10</v>
      </c>
      <c r="Y20" s="147">
        <v>12</v>
      </c>
    </row>
    <row r="21" spans="1:25" ht="12.75" customHeight="1">
      <c r="A21" s="142">
        <v>13</v>
      </c>
      <c r="B21" s="135"/>
      <c r="C21" s="136"/>
      <c r="D21" s="143" t="s">
        <v>191</v>
      </c>
      <c r="E21" s="144"/>
      <c r="F21" s="145">
        <v>177</v>
      </c>
      <c r="G21" s="146">
        <v>148</v>
      </c>
      <c r="H21" s="146">
        <v>4</v>
      </c>
      <c r="I21" s="146">
        <v>2</v>
      </c>
      <c r="J21" s="146">
        <v>24</v>
      </c>
      <c r="K21" s="146">
        <v>19</v>
      </c>
      <c r="L21" s="146">
        <v>167</v>
      </c>
      <c r="M21" s="146">
        <v>139</v>
      </c>
      <c r="N21" s="146">
        <v>3</v>
      </c>
      <c r="O21" s="146">
        <v>1</v>
      </c>
      <c r="P21" s="146">
        <v>22</v>
      </c>
      <c r="Q21" s="146">
        <v>17</v>
      </c>
      <c r="R21" s="146">
        <v>10</v>
      </c>
      <c r="S21" s="146">
        <v>9</v>
      </c>
      <c r="T21" s="146">
        <v>1</v>
      </c>
      <c r="U21" s="146">
        <v>1</v>
      </c>
      <c r="V21" s="146">
        <v>2</v>
      </c>
      <c r="W21" s="146">
        <v>2</v>
      </c>
      <c r="Y21" s="147">
        <v>13</v>
      </c>
    </row>
    <row r="22" spans="1:25" ht="21.75" customHeight="1">
      <c r="A22" s="298" t="s">
        <v>197</v>
      </c>
      <c r="B22" s="298"/>
      <c r="C22" s="298"/>
      <c r="D22" s="298"/>
      <c r="E22" s="298"/>
      <c r="F22" s="298"/>
      <c r="G22" s="298"/>
      <c r="H22" s="298"/>
      <c r="I22" s="298"/>
      <c r="J22" s="298"/>
      <c r="K22" s="298"/>
      <c r="L22" s="299" t="s">
        <v>633</v>
      </c>
      <c r="M22" s="299"/>
      <c r="N22" s="299"/>
      <c r="O22" s="299"/>
      <c r="P22" s="299"/>
      <c r="Q22" s="299"/>
      <c r="R22" s="299"/>
      <c r="S22" s="299"/>
      <c r="T22" s="299"/>
      <c r="U22" s="299"/>
      <c r="V22" s="299"/>
      <c r="W22" s="299"/>
      <c r="X22" s="299"/>
      <c r="Y22" s="299"/>
    </row>
    <row r="23" spans="1:25" ht="14.25" customHeight="1">
      <c r="A23" s="134">
        <v>14</v>
      </c>
      <c r="B23" s="135"/>
      <c r="C23" s="136"/>
      <c r="D23" s="137" t="s">
        <v>47</v>
      </c>
      <c r="E23" s="138"/>
      <c r="F23" s="139">
        <v>12289</v>
      </c>
      <c r="G23" s="140">
        <v>5527</v>
      </c>
      <c r="H23" s="140">
        <v>270</v>
      </c>
      <c r="I23" s="140">
        <v>147</v>
      </c>
      <c r="J23" s="140">
        <v>930</v>
      </c>
      <c r="K23" s="140">
        <v>437</v>
      </c>
      <c r="L23" s="140">
        <v>11312</v>
      </c>
      <c r="M23" s="140">
        <v>4944</v>
      </c>
      <c r="N23" s="140">
        <v>120</v>
      </c>
      <c r="O23" s="140">
        <v>57</v>
      </c>
      <c r="P23" s="140">
        <v>751</v>
      </c>
      <c r="Q23" s="140">
        <v>329</v>
      </c>
      <c r="R23" s="140">
        <v>977</v>
      </c>
      <c r="S23" s="140">
        <v>583</v>
      </c>
      <c r="T23" s="140">
        <v>150</v>
      </c>
      <c r="U23" s="140">
        <v>90</v>
      </c>
      <c r="V23" s="140">
        <v>179</v>
      </c>
      <c r="W23" s="140">
        <v>108</v>
      </c>
      <c r="Y23" s="141">
        <v>14</v>
      </c>
    </row>
    <row r="24" spans="1:25" ht="12.75" customHeight="1">
      <c r="A24" s="142">
        <v>15</v>
      </c>
      <c r="B24" s="135"/>
      <c r="C24" s="136"/>
      <c r="D24" s="143" t="s">
        <v>617</v>
      </c>
      <c r="E24" s="144"/>
      <c r="F24" s="145">
        <v>1964</v>
      </c>
      <c r="G24" s="146">
        <v>1124</v>
      </c>
      <c r="H24" s="146">
        <v>96</v>
      </c>
      <c r="I24" s="146">
        <v>73</v>
      </c>
      <c r="J24" s="146">
        <v>205</v>
      </c>
      <c r="K24" s="146">
        <v>132</v>
      </c>
      <c r="L24" s="146">
        <v>1593</v>
      </c>
      <c r="M24" s="146">
        <v>863</v>
      </c>
      <c r="N24" s="146">
        <v>17</v>
      </c>
      <c r="O24" s="146">
        <v>13</v>
      </c>
      <c r="P24" s="146">
        <v>116</v>
      </c>
      <c r="Q24" s="146">
        <v>65</v>
      </c>
      <c r="R24" s="146">
        <v>371</v>
      </c>
      <c r="S24" s="146">
        <v>261</v>
      </c>
      <c r="T24" s="146">
        <v>79</v>
      </c>
      <c r="U24" s="146">
        <v>60</v>
      </c>
      <c r="V24" s="146">
        <v>89</v>
      </c>
      <c r="W24" s="146">
        <v>67</v>
      </c>
      <c r="Y24" s="147">
        <v>15</v>
      </c>
    </row>
    <row r="25" spans="1:25" ht="12.75" customHeight="1">
      <c r="A25" s="142">
        <v>16</v>
      </c>
      <c r="B25" s="135"/>
      <c r="C25" s="136"/>
      <c r="D25" s="143" t="s">
        <v>65</v>
      </c>
      <c r="E25" s="144"/>
      <c r="F25" s="145">
        <v>80</v>
      </c>
      <c r="G25" s="146">
        <v>22</v>
      </c>
      <c r="H25" s="146">
        <v>1</v>
      </c>
      <c r="I25" s="146" t="s">
        <v>618</v>
      </c>
      <c r="J25" s="146">
        <v>2</v>
      </c>
      <c r="K25" s="146">
        <v>1</v>
      </c>
      <c r="L25" s="146">
        <v>74</v>
      </c>
      <c r="M25" s="146">
        <v>20</v>
      </c>
      <c r="N25" s="146" t="s">
        <v>618</v>
      </c>
      <c r="O25" s="146" t="s">
        <v>618</v>
      </c>
      <c r="P25" s="146">
        <v>1</v>
      </c>
      <c r="Q25" s="146">
        <v>1</v>
      </c>
      <c r="R25" s="146">
        <v>6</v>
      </c>
      <c r="S25" s="146">
        <v>2</v>
      </c>
      <c r="T25" s="146">
        <v>1</v>
      </c>
      <c r="U25" s="146" t="s">
        <v>618</v>
      </c>
      <c r="V25" s="146">
        <v>1</v>
      </c>
      <c r="W25" s="146" t="s">
        <v>618</v>
      </c>
      <c r="Y25" s="147">
        <v>16</v>
      </c>
    </row>
    <row r="26" spans="1:25" ht="12.75" customHeight="1">
      <c r="A26" s="142">
        <v>17</v>
      </c>
      <c r="B26" s="135"/>
      <c r="C26" s="136"/>
      <c r="D26" s="143" t="s">
        <v>188</v>
      </c>
      <c r="E26" s="144"/>
      <c r="F26" s="145">
        <v>5826</v>
      </c>
      <c r="G26" s="146">
        <v>2548</v>
      </c>
      <c r="H26" s="146">
        <v>141</v>
      </c>
      <c r="I26" s="146">
        <v>68</v>
      </c>
      <c r="J26" s="146">
        <v>434</v>
      </c>
      <c r="K26" s="146">
        <v>205</v>
      </c>
      <c r="L26" s="146">
        <v>5464</v>
      </c>
      <c r="M26" s="146">
        <v>2320</v>
      </c>
      <c r="N26" s="146">
        <v>94</v>
      </c>
      <c r="O26" s="146">
        <v>43</v>
      </c>
      <c r="P26" s="146">
        <v>372</v>
      </c>
      <c r="Q26" s="146">
        <v>170</v>
      </c>
      <c r="R26" s="146">
        <v>362</v>
      </c>
      <c r="S26" s="146">
        <v>228</v>
      </c>
      <c r="T26" s="146">
        <v>47</v>
      </c>
      <c r="U26" s="146">
        <v>25</v>
      </c>
      <c r="V26" s="146">
        <v>62</v>
      </c>
      <c r="W26" s="146">
        <v>35</v>
      </c>
      <c r="Y26" s="147">
        <v>17</v>
      </c>
    </row>
    <row r="27" spans="1:25" ht="12.75" customHeight="1">
      <c r="A27" s="142">
        <v>18</v>
      </c>
      <c r="B27" s="135"/>
      <c r="C27" s="136"/>
      <c r="D27" s="143" t="s">
        <v>189</v>
      </c>
      <c r="E27" s="144"/>
      <c r="F27" s="145">
        <v>2637</v>
      </c>
      <c r="G27" s="146">
        <v>1189</v>
      </c>
      <c r="H27" s="146">
        <v>10</v>
      </c>
      <c r="I27" s="146">
        <v>1</v>
      </c>
      <c r="J27" s="146">
        <v>118</v>
      </c>
      <c r="K27" s="146">
        <v>48</v>
      </c>
      <c r="L27" s="146">
        <v>2473</v>
      </c>
      <c r="M27" s="146">
        <v>1118</v>
      </c>
      <c r="N27" s="146" t="s">
        <v>618</v>
      </c>
      <c r="O27" s="146" t="s">
        <v>618</v>
      </c>
      <c r="P27" s="146">
        <v>106</v>
      </c>
      <c r="Q27" s="146">
        <v>46</v>
      </c>
      <c r="R27" s="146">
        <v>164</v>
      </c>
      <c r="S27" s="146">
        <v>71</v>
      </c>
      <c r="T27" s="146">
        <v>10</v>
      </c>
      <c r="U27" s="146">
        <v>1</v>
      </c>
      <c r="V27" s="146">
        <v>12</v>
      </c>
      <c r="W27" s="146">
        <v>2</v>
      </c>
      <c r="Y27" s="147">
        <v>18</v>
      </c>
    </row>
    <row r="28" spans="1:25" ht="12.75" customHeight="1">
      <c r="A28" s="142">
        <v>19</v>
      </c>
      <c r="B28" s="135"/>
      <c r="C28" s="136"/>
      <c r="D28" s="143" t="s">
        <v>192</v>
      </c>
      <c r="E28" s="144"/>
      <c r="F28" s="145">
        <v>494</v>
      </c>
      <c r="G28" s="146">
        <v>310</v>
      </c>
      <c r="H28" s="146">
        <v>4</v>
      </c>
      <c r="I28" s="146">
        <v>1</v>
      </c>
      <c r="J28" s="146">
        <v>36</v>
      </c>
      <c r="K28" s="146">
        <v>14</v>
      </c>
      <c r="L28" s="146">
        <v>484</v>
      </c>
      <c r="M28" s="146">
        <v>305</v>
      </c>
      <c r="N28" s="146">
        <v>2</v>
      </c>
      <c r="O28" s="146" t="s">
        <v>618</v>
      </c>
      <c r="P28" s="146">
        <v>34</v>
      </c>
      <c r="Q28" s="146">
        <v>13</v>
      </c>
      <c r="R28" s="146">
        <v>10</v>
      </c>
      <c r="S28" s="146">
        <v>5</v>
      </c>
      <c r="T28" s="146">
        <v>2</v>
      </c>
      <c r="U28" s="146">
        <v>1</v>
      </c>
      <c r="V28" s="146">
        <v>2</v>
      </c>
      <c r="W28" s="146">
        <v>1</v>
      </c>
      <c r="Y28" s="147">
        <v>19</v>
      </c>
    </row>
    <row r="29" spans="1:25" ht="12.75" customHeight="1">
      <c r="A29" s="142">
        <v>20</v>
      </c>
      <c r="B29" s="135"/>
      <c r="C29" s="136"/>
      <c r="D29" s="143" t="s">
        <v>619</v>
      </c>
      <c r="E29" s="144"/>
      <c r="F29" s="145">
        <v>18</v>
      </c>
      <c r="G29" s="146">
        <v>14</v>
      </c>
      <c r="H29" s="146" t="s">
        <v>618</v>
      </c>
      <c r="I29" s="146" t="s">
        <v>618</v>
      </c>
      <c r="J29" s="146" t="s">
        <v>618</v>
      </c>
      <c r="K29" s="146" t="s">
        <v>618</v>
      </c>
      <c r="L29" s="146">
        <v>18</v>
      </c>
      <c r="M29" s="146">
        <v>14</v>
      </c>
      <c r="N29" s="146" t="s">
        <v>618</v>
      </c>
      <c r="O29" s="146" t="s">
        <v>618</v>
      </c>
      <c r="P29" s="146" t="s">
        <v>618</v>
      </c>
      <c r="Q29" s="146" t="s">
        <v>618</v>
      </c>
      <c r="R29" s="146" t="s">
        <v>618</v>
      </c>
      <c r="S29" s="146" t="s">
        <v>618</v>
      </c>
      <c r="T29" s="146" t="s">
        <v>618</v>
      </c>
      <c r="U29" s="146" t="s">
        <v>618</v>
      </c>
      <c r="V29" s="146" t="s">
        <v>618</v>
      </c>
      <c r="W29" s="146" t="s">
        <v>618</v>
      </c>
      <c r="Y29" s="147">
        <v>20</v>
      </c>
    </row>
    <row r="30" spans="1:25" ht="12.75" customHeight="1">
      <c r="A30" s="142">
        <v>21</v>
      </c>
      <c r="B30" s="135"/>
      <c r="C30" s="136"/>
      <c r="D30" s="143" t="s">
        <v>190</v>
      </c>
      <c r="E30" s="144"/>
      <c r="F30" s="145">
        <v>1112</v>
      </c>
      <c r="G30" s="146">
        <v>207</v>
      </c>
      <c r="H30" s="146">
        <v>18</v>
      </c>
      <c r="I30" s="146">
        <v>4</v>
      </c>
      <c r="J30" s="146">
        <v>133</v>
      </c>
      <c r="K30" s="146">
        <v>36</v>
      </c>
      <c r="L30" s="146">
        <v>1052</v>
      </c>
      <c r="M30" s="146">
        <v>195</v>
      </c>
      <c r="N30" s="146">
        <v>7</v>
      </c>
      <c r="O30" s="146">
        <v>1</v>
      </c>
      <c r="P30" s="146">
        <v>120</v>
      </c>
      <c r="Q30" s="146">
        <v>33</v>
      </c>
      <c r="R30" s="146">
        <v>60</v>
      </c>
      <c r="S30" s="146">
        <v>12</v>
      </c>
      <c r="T30" s="146">
        <v>11</v>
      </c>
      <c r="U30" s="146">
        <v>3</v>
      </c>
      <c r="V30" s="146">
        <v>13</v>
      </c>
      <c r="W30" s="146">
        <v>3</v>
      </c>
      <c r="Y30" s="147">
        <v>21</v>
      </c>
    </row>
    <row r="31" spans="1:25" ht="12.75" customHeight="1">
      <c r="A31" s="142">
        <v>22</v>
      </c>
      <c r="B31" s="135"/>
      <c r="C31" s="136"/>
      <c r="D31" s="143" t="s">
        <v>191</v>
      </c>
      <c r="E31" s="144"/>
      <c r="F31" s="145">
        <v>155</v>
      </c>
      <c r="G31" s="146">
        <v>112</v>
      </c>
      <c r="H31" s="146" t="s">
        <v>618</v>
      </c>
      <c r="I31" s="146" t="s">
        <v>618</v>
      </c>
      <c r="J31" s="146" t="s">
        <v>618</v>
      </c>
      <c r="K31" s="146" t="s">
        <v>618</v>
      </c>
      <c r="L31" s="146">
        <v>151</v>
      </c>
      <c r="M31" s="146">
        <v>108</v>
      </c>
      <c r="N31" s="146" t="s">
        <v>618</v>
      </c>
      <c r="O31" s="146" t="s">
        <v>618</v>
      </c>
      <c r="P31" s="146" t="s">
        <v>618</v>
      </c>
      <c r="Q31" s="146" t="s">
        <v>618</v>
      </c>
      <c r="R31" s="146">
        <v>4</v>
      </c>
      <c r="S31" s="146">
        <v>4</v>
      </c>
      <c r="T31" s="146" t="s">
        <v>618</v>
      </c>
      <c r="U31" s="146" t="s">
        <v>618</v>
      </c>
      <c r="V31" s="146" t="s">
        <v>618</v>
      </c>
      <c r="W31" s="146" t="s">
        <v>618</v>
      </c>
      <c r="Y31" s="147">
        <v>22</v>
      </c>
    </row>
    <row r="32" spans="1:25" ht="12.75" customHeight="1">
      <c r="A32" s="142">
        <v>23</v>
      </c>
      <c r="B32" s="135"/>
      <c r="C32" s="136"/>
      <c r="D32" s="143" t="s">
        <v>193</v>
      </c>
      <c r="E32" s="144"/>
      <c r="F32" s="145">
        <v>3</v>
      </c>
      <c r="G32" s="146">
        <v>1</v>
      </c>
      <c r="H32" s="146" t="s">
        <v>618</v>
      </c>
      <c r="I32" s="146" t="s">
        <v>618</v>
      </c>
      <c r="J32" s="146">
        <v>2</v>
      </c>
      <c r="K32" s="146">
        <v>1</v>
      </c>
      <c r="L32" s="146">
        <v>3</v>
      </c>
      <c r="M32" s="146">
        <v>1</v>
      </c>
      <c r="N32" s="146" t="s">
        <v>618</v>
      </c>
      <c r="O32" s="146" t="s">
        <v>618</v>
      </c>
      <c r="P32" s="146">
        <v>2</v>
      </c>
      <c r="Q32" s="146">
        <v>1</v>
      </c>
      <c r="R32" s="146" t="s">
        <v>618</v>
      </c>
      <c r="S32" s="146" t="s">
        <v>618</v>
      </c>
      <c r="T32" s="146" t="s">
        <v>618</v>
      </c>
      <c r="U32" s="146" t="s">
        <v>618</v>
      </c>
      <c r="V32" s="146" t="s">
        <v>618</v>
      </c>
      <c r="W32" s="146" t="s">
        <v>618</v>
      </c>
      <c r="Y32" s="147">
        <v>23</v>
      </c>
    </row>
    <row r="33" spans="1:25" ht="21.75" customHeight="1">
      <c r="A33" s="298" t="s">
        <v>198</v>
      </c>
      <c r="B33" s="298"/>
      <c r="C33" s="298"/>
      <c r="D33" s="298"/>
      <c r="E33" s="298"/>
      <c r="F33" s="298"/>
      <c r="G33" s="298"/>
      <c r="H33" s="298"/>
      <c r="I33" s="298"/>
      <c r="J33" s="298"/>
      <c r="K33" s="298"/>
      <c r="L33" s="299" t="s">
        <v>199</v>
      </c>
      <c r="M33" s="299"/>
      <c r="N33" s="299"/>
      <c r="O33" s="299"/>
      <c r="P33" s="299"/>
      <c r="Q33" s="299"/>
      <c r="R33" s="299"/>
      <c r="S33" s="299"/>
      <c r="T33" s="299"/>
      <c r="U33" s="299"/>
      <c r="V33" s="299"/>
      <c r="W33" s="299"/>
      <c r="X33" s="299"/>
      <c r="Y33" s="299"/>
    </row>
    <row r="34" spans="1:25" ht="14.25" customHeight="1">
      <c r="A34" s="134">
        <v>24</v>
      </c>
      <c r="B34" s="135"/>
      <c r="C34" s="136"/>
      <c r="D34" s="137" t="s">
        <v>47</v>
      </c>
      <c r="E34" s="138"/>
      <c r="F34" s="139">
        <v>4826</v>
      </c>
      <c r="G34" s="140">
        <v>3160</v>
      </c>
      <c r="H34" s="140">
        <v>99</v>
      </c>
      <c r="I34" s="140">
        <v>54</v>
      </c>
      <c r="J34" s="140">
        <v>247</v>
      </c>
      <c r="K34" s="140">
        <v>137</v>
      </c>
      <c r="L34" s="140">
        <v>4367</v>
      </c>
      <c r="M34" s="140">
        <v>2892</v>
      </c>
      <c r="N34" s="140">
        <v>2</v>
      </c>
      <c r="O34" s="140">
        <v>2</v>
      </c>
      <c r="P34" s="140">
        <v>143</v>
      </c>
      <c r="Q34" s="140">
        <v>82</v>
      </c>
      <c r="R34" s="140">
        <v>459</v>
      </c>
      <c r="S34" s="140">
        <v>268</v>
      </c>
      <c r="T34" s="140">
        <v>97</v>
      </c>
      <c r="U34" s="140">
        <v>52</v>
      </c>
      <c r="V34" s="140">
        <v>104</v>
      </c>
      <c r="W34" s="140">
        <v>55</v>
      </c>
      <c r="Y34" s="141">
        <v>24</v>
      </c>
    </row>
    <row r="35" spans="1:25" ht="12.75" customHeight="1">
      <c r="A35" s="142">
        <v>25</v>
      </c>
      <c r="B35" s="135"/>
      <c r="C35" s="136"/>
      <c r="D35" s="143" t="s">
        <v>617</v>
      </c>
      <c r="E35" s="144"/>
      <c r="F35" s="145">
        <v>1287</v>
      </c>
      <c r="G35" s="146">
        <v>888</v>
      </c>
      <c r="H35" s="146">
        <v>23</v>
      </c>
      <c r="I35" s="146">
        <v>15</v>
      </c>
      <c r="J35" s="146">
        <v>54</v>
      </c>
      <c r="K35" s="146">
        <v>32</v>
      </c>
      <c r="L35" s="146">
        <v>1142</v>
      </c>
      <c r="M35" s="146">
        <v>821</v>
      </c>
      <c r="N35" s="146">
        <v>1</v>
      </c>
      <c r="O35" s="146">
        <v>1</v>
      </c>
      <c r="P35" s="146">
        <v>28</v>
      </c>
      <c r="Q35" s="146">
        <v>17</v>
      </c>
      <c r="R35" s="146">
        <v>145</v>
      </c>
      <c r="S35" s="146">
        <v>67</v>
      </c>
      <c r="T35" s="146">
        <v>22</v>
      </c>
      <c r="U35" s="146">
        <v>14</v>
      </c>
      <c r="V35" s="146">
        <v>26</v>
      </c>
      <c r="W35" s="146">
        <v>15</v>
      </c>
      <c r="Y35" s="147">
        <v>25</v>
      </c>
    </row>
    <row r="36" spans="1:25" ht="12.75" customHeight="1">
      <c r="A36" s="142">
        <v>26</v>
      </c>
      <c r="B36" s="135"/>
      <c r="C36" s="136"/>
      <c r="D36" s="143" t="s">
        <v>188</v>
      </c>
      <c r="E36" s="144"/>
      <c r="F36" s="145">
        <v>2811</v>
      </c>
      <c r="G36" s="146">
        <v>1791</v>
      </c>
      <c r="H36" s="146">
        <v>72</v>
      </c>
      <c r="I36" s="146">
        <v>36</v>
      </c>
      <c r="J36" s="146">
        <v>183</v>
      </c>
      <c r="K36" s="146">
        <v>98</v>
      </c>
      <c r="L36" s="146">
        <v>2529</v>
      </c>
      <c r="M36" s="146">
        <v>1619</v>
      </c>
      <c r="N36" s="146">
        <v>1</v>
      </c>
      <c r="O36" s="146">
        <v>1</v>
      </c>
      <c r="P36" s="146">
        <v>109</v>
      </c>
      <c r="Q36" s="146">
        <v>61</v>
      </c>
      <c r="R36" s="146">
        <v>282</v>
      </c>
      <c r="S36" s="146">
        <v>172</v>
      </c>
      <c r="T36" s="146">
        <v>71</v>
      </c>
      <c r="U36" s="146">
        <v>35</v>
      </c>
      <c r="V36" s="146">
        <v>74</v>
      </c>
      <c r="W36" s="146">
        <v>37</v>
      </c>
      <c r="Y36" s="147">
        <v>26</v>
      </c>
    </row>
    <row r="37" spans="1:25" ht="12.75" customHeight="1">
      <c r="A37" s="142">
        <v>27</v>
      </c>
      <c r="B37" s="135"/>
      <c r="C37" s="136"/>
      <c r="D37" s="143" t="s">
        <v>189</v>
      </c>
      <c r="E37" s="144"/>
      <c r="F37" s="145">
        <v>502</v>
      </c>
      <c r="G37" s="146">
        <v>305</v>
      </c>
      <c r="H37" s="146">
        <v>4</v>
      </c>
      <c r="I37" s="146">
        <v>3</v>
      </c>
      <c r="J37" s="146">
        <v>6</v>
      </c>
      <c r="K37" s="146">
        <v>4</v>
      </c>
      <c r="L37" s="146">
        <v>478</v>
      </c>
      <c r="M37" s="146">
        <v>283</v>
      </c>
      <c r="N37" s="146" t="s">
        <v>618</v>
      </c>
      <c r="O37" s="146" t="s">
        <v>618</v>
      </c>
      <c r="P37" s="146">
        <v>2</v>
      </c>
      <c r="Q37" s="146">
        <v>1</v>
      </c>
      <c r="R37" s="146">
        <v>24</v>
      </c>
      <c r="S37" s="146">
        <v>22</v>
      </c>
      <c r="T37" s="146">
        <v>4</v>
      </c>
      <c r="U37" s="146">
        <v>3</v>
      </c>
      <c r="V37" s="146">
        <v>4</v>
      </c>
      <c r="W37" s="146">
        <v>3</v>
      </c>
      <c r="Y37" s="147">
        <v>27</v>
      </c>
    </row>
    <row r="38" spans="1:25" ht="12.75" customHeight="1">
      <c r="A38" s="142">
        <v>28</v>
      </c>
      <c r="B38" s="135"/>
      <c r="C38" s="136"/>
      <c r="D38" s="143" t="s">
        <v>192</v>
      </c>
      <c r="E38" s="144"/>
      <c r="F38" s="145">
        <v>66</v>
      </c>
      <c r="G38" s="146">
        <v>55</v>
      </c>
      <c r="H38" s="146" t="s">
        <v>618</v>
      </c>
      <c r="I38" s="146" t="s">
        <v>618</v>
      </c>
      <c r="J38" s="146" t="s">
        <v>618</v>
      </c>
      <c r="K38" s="146" t="s">
        <v>618</v>
      </c>
      <c r="L38" s="146">
        <v>66</v>
      </c>
      <c r="M38" s="146">
        <v>55</v>
      </c>
      <c r="N38" s="146" t="s">
        <v>618</v>
      </c>
      <c r="O38" s="146" t="s">
        <v>618</v>
      </c>
      <c r="P38" s="146" t="s">
        <v>618</v>
      </c>
      <c r="Q38" s="146" t="s">
        <v>618</v>
      </c>
      <c r="R38" s="146" t="s">
        <v>618</v>
      </c>
      <c r="S38" s="146" t="s">
        <v>618</v>
      </c>
      <c r="T38" s="146" t="s">
        <v>618</v>
      </c>
      <c r="U38" s="146" t="s">
        <v>618</v>
      </c>
      <c r="V38" s="146" t="s">
        <v>618</v>
      </c>
      <c r="W38" s="146" t="s">
        <v>618</v>
      </c>
      <c r="Y38" s="147">
        <v>28</v>
      </c>
    </row>
    <row r="39" spans="1:25" ht="12.75" customHeight="1">
      <c r="A39" s="142">
        <v>29</v>
      </c>
      <c r="B39" s="135"/>
      <c r="C39" s="136"/>
      <c r="D39" s="143" t="s">
        <v>190</v>
      </c>
      <c r="E39" s="144"/>
      <c r="F39" s="145">
        <v>8</v>
      </c>
      <c r="G39" s="146">
        <v>3</v>
      </c>
      <c r="H39" s="146" t="s">
        <v>618</v>
      </c>
      <c r="I39" s="146" t="s">
        <v>618</v>
      </c>
      <c r="J39" s="146" t="s">
        <v>618</v>
      </c>
      <c r="K39" s="146" t="s">
        <v>618</v>
      </c>
      <c r="L39" s="146">
        <v>7</v>
      </c>
      <c r="M39" s="146">
        <v>3</v>
      </c>
      <c r="N39" s="146" t="s">
        <v>618</v>
      </c>
      <c r="O39" s="146" t="s">
        <v>618</v>
      </c>
      <c r="P39" s="146" t="s">
        <v>618</v>
      </c>
      <c r="Q39" s="146" t="s">
        <v>618</v>
      </c>
      <c r="R39" s="146">
        <v>1</v>
      </c>
      <c r="S39" s="146" t="s">
        <v>618</v>
      </c>
      <c r="T39" s="146" t="s">
        <v>618</v>
      </c>
      <c r="U39" s="146" t="s">
        <v>618</v>
      </c>
      <c r="V39" s="146" t="s">
        <v>618</v>
      </c>
      <c r="W39" s="146" t="s">
        <v>618</v>
      </c>
      <c r="Y39" s="147">
        <v>29</v>
      </c>
    </row>
    <row r="40" spans="1:25" ht="12.75" customHeight="1">
      <c r="A40" s="142">
        <v>30</v>
      </c>
      <c r="B40" s="135"/>
      <c r="C40" s="136"/>
      <c r="D40" s="143" t="s">
        <v>191</v>
      </c>
      <c r="E40" s="144"/>
      <c r="F40" s="145">
        <v>152</v>
      </c>
      <c r="G40" s="146">
        <v>118</v>
      </c>
      <c r="H40" s="146" t="s">
        <v>618</v>
      </c>
      <c r="I40" s="146" t="s">
        <v>618</v>
      </c>
      <c r="J40" s="146">
        <v>4</v>
      </c>
      <c r="K40" s="146">
        <v>3</v>
      </c>
      <c r="L40" s="146">
        <v>145</v>
      </c>
      <c r="M40" s="146">
        <v>111</v>
      </c>
      <c r="N40" s="146" t="s">
        <v>618</v>
      </c>
      <c r="O40" s="146" t="s">
        <v>618</v>
      </c>
      <c r="P40" s="146">
        <v>4</v>
      </c>
      <c r="Q40" s="146">
        <v>3</v>
      </c>
      <c r="R40" s="146">
        <v>7</v>
      </c>
      <c r="S40" s="146">
        <v>7</v>
      </c>
      <c r="T40" s="146" t="s">
        <v>618</v>
      </c>
      <c r="U40" s="146" t="s">
        <v>618</v>
      </c>
      <c r="V40" s="146" t="s">
        <v>618</v>
      </c>
      <c r="W40" s="146" t="s">
        <v>618</v>
      </c>
      <c r="Y40" s="147">
        <v>30</v>
      </c>
    </row>
    <row r="41" spans="1:25" ht="21.75" customHeight="1">
      <c r="A41" s="298" t="s">
        <v>197</v>
      </c>
      <c r="B41" s="298"/>
      <c r="C41" s="298"/>
      <c r="D41" s="298"/>
      <c r="E41" s="298"/>
      <c r="F41" s="298"/>
      <c r="G41" s="298"/>
      <c r="H41" s="298"/>
      <c r="I41" s="298"/>
      <c r="J41" s="298"/>
      <c r="K41" s="298"/>
      <c r="L41" s="299" t="s">
        <v>200</v>
      </c>
      <c r="M41" s="299"/>
      <c r="N41" s="299"/>
      <c r="O41" s="299"/>
      <c r="P41" s="299"/>
      <c r="Q41" s="299"/>
      <c r="R41" s="299"/>
      <c r="S41" s="299"/>
      <c r="T41" s="299"/>
      <c r="U41" s="299"/>
      <c r="V41" s="299"/>
      <c r="W41" s="299"/>
      <c r="X41" s="299"/>
      <c r="Y41" s="299"/>
    </row>
    <row r="42" spans="1:25" ht="14.25" customHeight="1">
      <c r="A42" s="134">
        <v>31</v>
      </c>
      <c r="B42" s="135"/>
      <c r="C42" s="136"/>
      <c r="D42" s="137" t="s">
        <v>47</v>
      </c>
      <c r="E42" s="138"/>
      <c r="F42" s="139">
        <v>36357</v>
      </c>
      <c r="G42" s="140">
        <v>17694</v>
      </c>
      <c r="H42" s="140">
        <v>549</v>
      </c>
      <c r="I42" s="140">
        <v>287</v>
      </c>
      <c r="J42" s="140">
        <v>2399</v>
      </c>
      <c r="K42" s="140">
        <v>1068</v>
      </c>
      <c r="L42" s="140">
        <v>32389</v>
      </c>
      <c r="M42" s="140">
        <v>15618</v>
      </c>
      <c r="N42" s="140">
        <v>259</v>
      </c>
      <c r="O42" s="140">
        <v>149</v>
      </c>
      <c r="P42" s="140">
        <v>2004</v>
      </c>
      <c r="Q42" s="140">
        <v>885</v>
      </c>
      <c r="R42" s="140">
        <v>3968</v>
      </c>
      <c r="S42" s="140">
        <v>2076</v>
      </c>
      <c r="T42" s="140">
        <v>290</v>
      </c>
      <c r="U42" s="140">
        <v>138</v>
      </c>
      <c r="V42" s="140">
        <v>395</v>
      </c>
      <c r="W42" s="140">
        <v>183</v>
      </c>
      <c r="Y42" s="141">
        <v>31</v>
      </c>
    </row>
    <row r="43" spans="1:25" ht="12.75" customHeight="1">
      <c r="A43" s="142">
        <v>32</v>
      </c>
      <c r="B43" s="135"/>
      <c r="C43" s="136"/>
      <c r="D43" s="143" t="s">
        <v>617</v>
      </c>
      <c r="E43" s="144"/>
      <c r="F43" s="145">
        <v>4226</v>
      </c>
      <c r="G43" s="146">
        <v>2985</v>
      </c>
      <c r="H43" s="146">
        <v>60</v>
      </c>
      <c r="I43" s="146">
        <v>36</v>
      </c>
      <c r="J43" s="146">
        <v>332</v>
      </c>
      <c r="K43" s="146">
        <v>206</v>
      </c>
      <c r="L43" s="146">
        <v>3859</v>
      </c>
      <c r="M43" s="146">
        <v>2693</v>
      </c>
      <c r="N43" s="146">
        <v>24</v>
      </c>
      <c r="O43" s="146">
        <v>12</v>
      </c>
      <c r="P43" s="146">
        <v>284</v>
      </c>
      <c r="Q43" s="146">
        <v>176</v>
      </c>
      <c r="R43" s="146">
        <v>367</v>
      </c>
      <c r="S43" s="146">
        <v>292</v>
      </c>
      <c r="T43" s="146">
        <v>36</v>
      </c>
      <c r="U43" s="146">
        <v>24</v>
      </c>
      <c r="V43" s="146">
        <v>48</v>
      </c>
      <c r="W43" s="146">
        <v>30</v>
      </c>
      <c r="Y43" s="147">
        <v>32</v>
      </c>
    </row>
    <row r="44" spans="1:25" ht="12.75" customHeight="1">
      <c r="A44" s="142">
        <v>33</v>
      </c>
      <c r="B44" s="135"/>
      <c r="C44" s="136"/>
      <c r="D44" s="143" t="s">
        <v>65</v>
      </c>
      <c r="E44" s="144"/>
      <c r="F44" s="145">
        <v>215</v>
      </c>
      <c r="G44" s="146">
        <v>99</v>
      </c>
      <c r="H44" s="146">
        <v>2</v>
      </c>
      <c r="I44" s="146">
        <v>1</v>
      </c>
      <c r="J44" s="146">
        <v>3</v>
      </c>
      <c r="K44" s="146">
        <v>1</v>
      </c>
      <c r="L44" s="146">
        <v>167</v>
      </c>
      <c r="M44" s="146">
        <v>72</v>
      </c>
      <c r="N44" s="146" t="s">
        <v>618</v>
      </c>
      <c r="O44" s="146" t="s">
        <v>618</v>
      </c>
      <c r="P44" s="146">
        <v>1</v>
      </c>
      <c r="Q44" s="146" t="s">
        <v>618</v>
      </c>
      <c r="R44" s="146">
        <v>48</v>
      </c>
      <c r="S44" s="146">
        <v>27</v>
      </c>
      <c r="T44" s="146">
        <v>2</v>
      </c>
      <c r="U44" s="146">
        <v>1</v>
      </c>
      <c r="V44" s="146">
        <v>2</v>
      </c>
      <c r="W44" s="146">
        <v>1</v>
      </c>
      <c r="Y44" s="147">
        <v>33</v>
      </c>
    </row>
    <row r="45" spans="1:25" ht="12.75" customHeight="1">
      <c r="A45" s="142">
        <v>34</v>
      </c>
      <c r="B45" s="135"/>
      <c r="C45" s="136"/>
      <c r="D45" s="143" t="s">
        <v>188</v>
      </c>
      <c r="E45" s="144"/>
      <c r="F45" s="145">
        <v>10931</v>
      </c>
      <c r="G45" s="146">
        <v>6532</v>
      </c>
      <c r="H45" s="146">
        <v>156</v>
      </c>
      <c r="I45" s="146">
        <v>97</v>
      </c>
      <c r="J45" s="146">
        <v>824</v>
      </c>
      <c r="K45" s="146">
        <v>443</v>
      </c>
      <c r="L45" s="146">
        <v>9815</v>
      </c>
      <c r="M45" s="146">
        <v>5747</v>
      </c>
      <c r="N45" s="146">
        <v>94</v>
      </c>
      <c r="O45" s="146">
        <v>57</v>
      </c>
      <c r="P45" s="146">
        <v>749</v>
      </c>
      <c r="Q45" s="146">
        <v>393</v>
      </c>
      <c r="R45" s="146">
        <v>1116</v>
      </c>
      <c r="S45" s="146">
        <v>785</v>
      </c>
      <c r="T45" s="146">
        <v>62</v>
      </c>
      <c r="U45" s="146">
        <v>40</v>
      </c>
      <c r="V45" s="146">
        <v>75</v>
      </c>
      <c r="W45" s="146">
        <v>50</v>
      </c>
      <c r="Y45" s="147">
        <v>34</v>
      </c>
    </row>
    <row r="46" spans="1:25" ht="12.75" customHeight="1">
      <c r="A46" s="142">
        <v>35</v>
      </c>
      <c r="B46" s="135"/>
      <c r="C46" s="136"/>
      <c r="D46" s="143" t="s">
        <v>189</v>
      </c>
      <c r="E46" s="144"/>
      <c r="F46" s="145">
        <v>5432</v>
      </c>
      <c r="G46" s="146">
        <v>2678</v>
      </c>
      <c r="H46" s="146">
        <v>27</v>
      </c>
      <c r="I46" s="146">
        <v>15</v>
      </c>
      <c r="J46" s="146">
        <v>161</v>
      </c>
      <c r="K46" s="146">
        <v>68</v>
      </c>
      <c r="L46" s="146">
        <v>5068</v>
      </c>
      <c r="M46" s="146">
        <v>2484</v>
      </c>
      <c r="N46" s="146">
        <v>3</v>
      </c>
      <c r="O46" s="146">
        <v>1</v>
      </c>
      <c r="P46" s="146">
        <v>130</v>
      </c>
      <c r="Q46" s="146">
        <v>47</v>
      </c>
      <c r="R46" s="146">
        <v>364</v>
      </c>
      <c r="S46" s="146">
        <v>194</v>
      </c>
      <c r="T46" s="146">
        <v>24</v>
      </c>
      <c r="U46" s="146">
        <v>14</v>
      </c>
      <c r="V46" s="146">
        <v>31</v>
      </c>
      <c r="W46" s="146">
        <v>21</v>
      </c>
      <c r="Y46" s="147">
        <v>35</v>
      </c>
    </row>
    <row r="47" spans="1:25" ht="12.75" customHeight="1">
      <c r="A47" s="142">
        <v>36</v>
      </c>
      <c r="B47" s="135"/>
      <c r="C47" s="136"/>
      <c r="D47" s="143" t="s">
        <v>192</v>
      </c>
      <c r="E47" s="144"/>
      <c r="F47" s="145">
        <v>4172</v>
      </c>
      <c r="G47" s="146">
        <v>2371</v>
      </c>
      <c r="H47" s="146">
        <v>146</v>
      </c>
      <c r="I47" s="146">
        <v>85</v>
      </c>
      <c r="J47" s="146">
        <v>258</v>
      </c>
      <c r="K47" s="146">
        <v>150</v>
      </c>
      <c r="L47" s="146">
        <v>3837</v>
      </c>
      <c r="M47" s="146">
        <v>2207</v>
      </c>
      <c r="N47" s="146">
        <v>132</v>
      </c>
      <c r="O47" s="146">
        <v>76</v>
      </c>
      <c r="P47" s="146">
        <v>233</v>
      </c>
      <c r="Q47" s="146">
        <v>138</v>
      </c>
      <c r="R47" s="146">
        <v>335</v>
      </c>
      <c r="S47" s="146">
        <v>164</v>
      </c>
      <c r="T47" s="146">
        <v>14</v>
      </c>
      <c r="U47" s="146">
        <v>9</v>
      </c>
      <c r="V47" s="146">
        <v>25</v>
      </c>
      <c r="W47" s="146">
        <v>12</v>
      </c>
      <c r="Y47" s="147">
        <v>36</v>
      </c>
    </row>
    <row r="48" spans="1:25" ht="12.75" customHeight="1">
      <c r="A48" s="142">
        <v>37</v>
      </c>
      <c r="B48" s="135"/>
      <c r="C48" s="136"/>
      <c r="D48" s="143" t="s">
        <v>190</v>
      </c>
      <c r="E48" s="144"/>
      <c r="F48" s="145">
        <v>10479</v>
      </c>
      <c r="G48" s="146">
        <v>2323</v>
      </c>
      <c r="H48" s="146">
        <v>151</v>
      </c>
      <c r="I48" s="146">
        <v>49</v>
      </c>
      <c r="J48" s="146">
        <v>801</v>
      </c>
      <c r="K48" s="146">
        <v>183</v>
      </c>
      <c r="L48" s="146">
        <v>8795</v>
      </c>
      <c r="M48" s="146">
        <v>1756</v>
      </c>
      <c r="N48" s="146">
        <v>6</v>
      </c>
      <c r="O48" s="146">
        <v>3</v>
      </c>
      <c r="P48" s="146">
        <v>596</v>
      </c>
      <c r="Q48" s="146">
        <v>120</v>
      </c>
      <c r="R48" s="146">
        <v>1684</v>
      </c>
      <c r="S48" s="146">
        <v>567</v>
      </c>
      <c r="T48" s="146">
        <v>145</v>
      </c>
      <c r="U48" s="146">
        <v>46</v>
      </c>
      <c r="V48" s="146">
        <v>205</v>
      </c>
      <c r="W48" s="146">
        <v>63</v>
      </c>
      <c r="Y48" s="147">
        <v>37</v>
      </c>
    </row>
    <row r="49" spans="1:25" ht="12.75" customHeight="1">
      <c r="A49" s="142">
        <v>38</v>
      </c>
      <c r="B49" s="135"/>
      <c r="C49" s="136"/>
      <c r="D49" s="143" t="s">
        <v>191</v>
      </c>
      <c r="E49" s="144"/>
      <c r="F49" s="145">
        <v>902</v>
      </c>
      <c r="G49" s="146">
        <v>706</v>
      </c>
      <c r="H49" s="146">
        <v>7</v>
      </c>
      <c r="I49" s="146">
        <v>4</v>
      </c>
      <c r="J49" s="146">
        <v>20</v>
      </c>
      <c r="K49" s="146">
        <v>17</v>
      </c>
      <c r="L49" s="146">
        <v>848</v>
      </c>
      <c r="M49" s="146">
        <v>659</v>
      </c>
      <c r="N49" s="146" t="s">
        <v>618</v>
      </c>
      <c r="O49" s="146" t="s">
        <v>618</v>
      </c>
      <c r="P49" s="146">
        <v>11</v>
      </c>
      <c r="Q49" s="146">
        <v>11</v>
      </c>
      <c r="R49" s="146">
        <v>54</v>
      </c>
      <c r="S49" s="146">
        <v>47</v>
      </c>
      <c r="T49" s="146">
        <v>7</v>
      </c>
      <c r="U49" s="146">
        <v>4</v>
      </c>
      <c r="V49" s="146">
        <v>9</v>
      </c>
      <c r="W49" s="146">
        <v>6</v>
      </c>
      <c r="Y49" s="147">
        <v>38</v>
      </c>
    </row>
    <row r="50" spans="1:25" ht="21.75" customHeight="1">
      <c r="A50" s="298" t="s">
        <v>197</v>
      </c>
      <c r="B50" s="298"/>
      <c r="C50" s="298"/>
      <c r="D50" s="298"/>
      <c r="E50" s="298"/>
      <c r="F50" s="298"/>
      <c r="G50" s="298"/>
      <c r="H50" s="298"/>
      <c r="I50" s="298"/>
      <c r="J50" s="298"/>
      <c r="K50" s="298"/>
      <c r="L50" s="299" t="s">
        <v>233</v>
      </c>
      <c r="M50" s="299"/>
      <c r="N50" s="299"/>
      <c r="O50" s="299"/>
      <c r="P50" s="299"/>
      <c r="Q50" s="299"/>
      <c r="R50" s="299"/>
      <c r="S50" s="299"/>
      <c r="T50" s="299"/>
      <c r="U50" s="299"/>
      <c r="V50" s="299"/>
      <c r="W50" s="299"/>
      <c r="X50" s="299"/>
      <c r="Y50" s="299"/>
    </row>
    <row r="51" spans="1:25" ht="14.25" customHeight="1">
      <c r="A51" s="134">
        <v>39</v>
      </c>
      <c r="B51" s="135"/>
      <c r="C51" s="136"/>
      <c r="D51" s="137" t="s">
        <v>47</v>
      </c>
      <c r="E51" s="138"/>
      <c r="F51" s="139">
        <v>46871</v>
      </c>
      <c r="G51" s="140">
        <v>28286</v>
      </c>
      <c r="H51" s="140">
        <v>732</v>
      </c>
      <c r="I51" s="140">
        <v>427</v>
      </c>
      <c r="J51" s="140">
        <v>2824</v>
      </c>
      <c r="K51" s="140">
        <v>1618</v>
      </c>
      <c r="L51" s="140">
        <v>39465</v>
      </c>
      <c r="M51" s="140">
        <v>23646</v>
      </c>
      <c r="N51" s="140">
        <v>184</v>
      </c>
      <c r="O51" s="140">
        <v>122</v>
      </c>
      <c r="P51" s="140">
        <v>2093</v>
      </c>
      <c r="Q51" s="140">
        <v>1188</v>
      </c>
      <c r="R51" s="140">
        <v>7406</v>
      </c>
      <c r="S51" s="140">
        <v>4640</v>
      </c>
      <c r="T51" s="140">
        <v>548</v>
      </c>
      <c r="U51" s="140">
        <v>305</v>
      </c>
      <c r="V51" s="140">
        <v>731</v>
      </c>
      <c r="W51" s="140">
        <v>430</v>
      </c>
      <c r="Y51" s="141">
        <v>39</v>
      </c>
    </row>
    <row r="52" spans="1:25" ht="12.75" customHeight="1">
      <c r="A52" s="142">
        <v>40</v>
      </c>
      <c r="B52" s="135"/>
      <c r="C52" s="136"/>
      <c r="D52" s="143" t="s">
        <v>617</v>
      </c>
      <c r="E52" s="144"/>
      <c r="F52" s="145">
        <v>13626</v>
      </c>
      <c r="G52" s="146">
        <v>9082</v>
      </c>
      <c r="H52" s="146">
        <v>247</v>
      </c>
      <c r="I52" s="146">
        <v>163</v>
      </c>
      <c r="J52" s="146">
        <v>1449</v>
      </c>
      <c r="K52" s="146">
        <v>885</v>
      </c>
      <c r="L52" s="146">
        <v>11661</v>
      </c>
      <c r="M52" s="146">
        <v>7683</v>
      </c>
      <c r="N52" s="146">
        <v>95</v>
      </c>
      <c r="O52" s="146">
        <v>65</v>
      </c>
      <c r="P52" s="146">
        <v>1199</v>
      </c>
      <c r="Q52" s="146">
        <v>713</v>
      </c>
      <c r="R52" s="146">
        <v>1965</v>
      </c>
      <c r="S52" s="146">
        <v>1399</v>
      </c>
      <c r="T52" s="146">
        <v>152</v>
      </c>
      <c r="U52" s="146">
        <v>98</v>
      </c>
      <c r="V52" s="146">
        <v>250</v>
      </c>
      <c r="W52" s="146">
        <v>172</v>
      </c>
      <c r="Y52" s="147">
        <v>40</v>
      </c>
    </row>
    <row r="53" spans="1:25" ht="12.75" customHeight="1">
      <c r="A53" s="142">
        <v>41</v>
      </c>
      <c r="B53" s="135"/>
      <c r="C53" s="136"/>
      <c r="D53" s="143" t="s">
        <v>188</v>
      </c>
      <c r="E53" s="144"/>
      <c r="F53" s="145">
        <v>13012</v>
      </c>
      <c r="G53" s="146">
        <v>8179</v>
      </c>
      <c r="H53" s="146">
        <v>177</v>
      </c>
      <c r="I53" s="146">
        <v>94</v>
      </c>
      <c r="J53" s="146">
        <v>379</v>
      </c>
      <c r="K53" s="146">
        <v>212</v>
      </c>
      <c r="L53" s="146">
        <v>11224</v>
      </c>
      <c r="M53" s="146">
        <v>6984</v>
      </c>
      <c r="N53" s="146">
        <v>5</v>
      </c>
      <c r="O53" s="146">
        <v>2</v>
      </c>
      <c r="P53" s="146">
        <v>194</v>
      </c>
      <c r="Q53" s="146">
        <v>112</v>
      </c>
      <c r="R53" s="146">
        <v>1788</v>
      </c>
      <c r="S53" s="146">
        <v>1195</v>
      </c>
      <c r="T53" s="146">
        <v>172</v>
      </c>
      <c r="U53" s="146">
        <v>92</v>
      </c>
      <c r="V53" s="146">
        <v>185</v>
      </c>
      <c r="W53" s="146">
        <v>100</v>
      </c>
      <c r="Y53" s="147">
        <v>41</v>
      </c>
    </row>
    <row r="54" spans="1:25" ht="12.75" customHeight="1">
      <c r="A54" s="142">
        <v>42</v>
      </c>
      <c r="B54" s="135"/>
      <c r="C54" s="136"/>
      <c r="D54" s="143" t="s">
        <v>189</v>
      </c>
      <c r="E54" s="144"/>
      <c r="F54" s="145">
        <v>9502</v>
      </c>
      <c r="G54" s="146">
        <v>4505</v>
      </c>
      <c r="H54" s="146">
        <v>176</v>
      </c>
      <c r="I54" s="146">
        <v>104</v>
      </c>
      <c r="J54" s="146">
        <v>483</v>
      </c>
      <c r="K54" s="146">
        <v>241</v>
      </c>
      <c r="L54" s="146">
        <v>7846</v>
      </c>
      <c r="M54" s="146">
        <v>3649</v>
      </c>
      <c r="N54" s="146">
        <v>37</v>
      </c>
      <c r="O54" s="146">
        <v>28</v>
      </c>
      <c r="P54" s="146">
        <v>322</v>
      </c>
      <c r="Q54" s="146">
        <v>153</v>
      </c>
      <c r="R54" s="146">
        <v>1656</v>
      </c>
      <c r="S54" s="146">
        <v>856</v>
      </c>
      <c r="T54" s="146">
        <v>139</v>
      </c>
      <c r="U54" s="146">
        <v>76</v>
      </c>
      <c r="V54" s="146">
        <v>161</v>
      </c>
      <c r="W54" s="146">
        <v>88</v>
      </c>
      <c r="Y54" s="147">
        <v>42</v>
      </c>
    </row>
    <row r="55" spans="4:23" ht="14.25">
      <c r="D55" s="300" t="s">
        <v>637</v>
      </c>
      <c r="E55" s="300"/>
      <c r="F55" s="300"/>
      <c r="G55" s="300"/>
      <c r="H55" s="300"/>
      <c r="I55" s="300"/>
      <c r="J55" s="300"/>
      <c r="K55" s="300"/>
      <c r="L55" s="301" t="s">
        <v>196</v>
      </c>
      <c r="M55" s="301"/>
      <c r="N55" s="301"/>
      <c r="O55" s="301"/>
      <c r="P55" s="301"/>
      <c r="Q55" s="301"/>
      <c r="R55" s="301"/>
      <c r="S55" s="301"/>
      <c r="T55" s="301"/>
      <c r="U55" s="301"/>
      <c r="V55" s="301"/>
      <c r="W55" s="301"/>
    </row>
    <row r="56" spans="4:23" ht="14.25" customHeight="1">
      <c r="D56" s="300" t="s">
        <v>638</v>
      </c>
      <c r="E56" s="300"/>
      <c r="F56" s="300"/>
      <c r="G56" s="300"/>
      <c r="H56" s="300"/>
      <c r="I56" s="300"/>
      <c r="J56" s="300"/>
      <c r="K56" s="300"/>
      <c r="L56" s="301" t="s">
        <v>615</v>
      </c>
      <c r="M56" s="301"/>
      <c r="N56" s="301"/>
      <c r="O56" s="301"/>
      <c r="P56" s="301"/>
      <c r="Q56" s="301"/>
      <c r="R56" s="301"/>
      <c r="S56" s="301"/>
      <c r="T56" s="301"/>
      <c r="U56" s="301"/>
      <c r="V56" s="301"/>
      <c r="W56" s="301"/>
    </row>
    <row r="57" spans="1:25" ht="14.25" customHeight="1">
      <c r="A57" s="302" t="s">
        <v>616</v>
      </c>
      <c r="B57" s="303"/>
      <c r="C57" s="308"/>
      <c r="D57" s="311" t="s">
        <v>185</v>
      </c>
      <c r="E57" s="312"/>
      <c r="F57" s="317" t="s">
        <v>186</v>
      </c>
      <c r="G57" s="317"/>
      <c r="H57" s="317"/>
      <c r="I57" s="317"/>
      <c r="J57" s="317"/>
      <c r="K57" s="318"/>
      <c r="L57" s="319" t="s">
        <v>58</v>
      </c>
      <c r="M57" s="317"/>
      <c r="N57" s="317"/>
      <c r="O57" s="317"/>
      <c r="P57" s="317"/>
      <c r="Q57" s="318"/>
      <c r="R57" s="317" t="s">
        <v>142</v>
      </c>
      <c r="S57" s="317"/>
      <c r="T57" s="317"/>
      <c r="U57" s="317"/>
      <c r="V57" s="317"/>
      <c r="W57" s="318"/>
      <c r="X57" s="133"/>
      <c r="Y57" s="308" t="s">
        <v>616</v>
      </c>
    </row>
    <row r="58" spans="1:25" ht="14.25">
      <c r="A58" s="304"/>
      <c r="B58" s="305"/>
      <c r="C58" s="309"/>
      <c r="D58" s="313"/>
      <c r="E58" s="314"/>
      <c r="F58" s="317" t="s">
        <v>57</v>
      </c>
      <c r="G58" s="317"/>
      <c r="H58" s="317" t="s">
        <v>143</v>
      </c>
      <c r="I58" s="317"/>
      <c r="J58" s="317"/>
      <c r="K58" s="318"/>
      <c r="L58" s="319" t="s">
        <v>187</v>
      </c>
      <c r="M58" s="317"/>
      <c r="N58" s="317" t="s">
        <v>143</v>
      </c>
      <c r="O58" s="317"/>
      <c r="P58" s="317"/>
      <c r="Q58" s="318"/>
      <c r="R58" s="317" t="s">
        <v>187</v>
      </c>
      <c r="S58" s="317"/>
      <c r="T58" s="317" t="s">
        <v>143</v>
      </c>
      <c r="U58" s="317"/>
      <c r="V58" s="317"/>
      <c r="W58" s="318"/>
      <c r="X58" s="133"/>
      <c r="Y58" s="309"/>
    </row>
    <row r="59" spans="1:25" ht="14.25">
      <c r="A59" s="304"/>
      <c r="B59" s="305"/>
      <c r="C59" s="309"/>
      <c r="D59" s="313"/>
      <c r="E59" s="314"/>
      <c r="F59" s="317"/>
      <c r="G59" s="317"/>
      <c r="H59" s="317" t="s">
        <v>172</v>
      </c>
      <c r="I59" s="317"/>
      <c r="J59" s="317" t="s">
        <v>170</v>
      </c>
      <c r="K59" s="318"/>
      <c r="L59" s="319"/>
      <c r="M59" s="317"/>
      <c r="N59" s="317" t="s">
        <v>172</v>
      </c>
      <c r="O59" s="317"/>
      <c r="P59" s="317" t="s">
        <v>170</v>
      </c>
      <c r="Q59" s="318"/>
      <c r="R59" s="317"/>
      <c r="S59" s="317"/>
      <c r="T59" s="317" t="s">
        <v>172</v>
      </c>
      <c r="U59" s="317"/>
      <c r="V59" s="317" t="s">
        <v>170</v>
      </c>
      <c r="W59" s="318"/>
      <c r="X59" s="133"/>
      <c r="Y59" s="309"/>
    </row>
    <row r="60" spans="1:25" ht="14.25" customHeight="1">
      <c r="A60" s="306"/>
      <c r="B60" s="307"/>
      <c r="C60" s="310"/>
      <c r="D60" s="315"/>
      <c r="E60" s="316"/>
      <c r="F60" s="130" t="s">
        <v>62</v>
      </c>
      <c r="G60" s="130" t="s">
        <v>61</v>
      </c>
      <c r="H60" s="130" t="s">
        <v>62</v>
      </c>
      <c r="I60" s="130" t="s">
        <v>61</v>
      </c>
      <c r="J60" s="130" t="s">
        <v>62</v>
      </c>
      <c r="K60" s="131" t="s">
        <v>61</v>
      </c>
      <c r="L60" s="132" t="s">
        <v>62</v>
      </c>
      <c r="M60" s="130" t="s">
        <v>61</v>
      </c>
      <c r="N60" s="130" t="s">
        <v>62</v>
      </c>
      <c r="O60" s="130" t="s">
        <v>61</v>
      </c>
      <c r="P60" s="130" t="s">
        <v>62</v>
      </c>
      <c r="Q60" s="131" t="s">
        <v>61</v>
      </c>
      <c r="R60" s="130" t="s">
        <v>62</v>
      </c>
      <c r="S60" s="130" t="s">
        <v>61</v>
      </c>
      <c r="T60" s="130" t="s">
        <v>62</v>
      </c>
      <c r="U60" s="130" t="s">
        <v>61</v>
      </c>
      <c r="V60" s="130" t="s">
        <v>62</v>
      </c>
      <c r="W60" s="131" t="s">
        <v>61</v>
      </c>
      <c r="X60" s="133"/>
      <c r="Y60" s="310"/>
    </row>
    <row r="61" spans="1:25" ht="21.75" customHeight="1">
      <c r="A61" s="322" t="s">
        <v>260</v>
      </c>
      <c r="B61" s="320"/>
      <c r="C61" s="320"/>
      <c r="D61" s="320"/>
      <c r="E61" s="320"/>
      <c r="F61" s="320"/>
      <c r="G61" s="320"/>
      <c r="H61" s="320"/>
      <c r="I61" s="320"/>
      <c r="J61" s="320"/>
      <c r="K61" s="320"/>
      <c r="L61" s="323" t="s">
        <v>233</v>
      </c>
      <c r="M61" s="323"/>
      <c r="N61" s="323"/>
      <c r="O61" s="323"/>
      <c r="P61" s="323"/>
      <c r="Q61" s="323"/>
      <c r="R61" s="323"/>
      <c r="S61" s="323"/>
      <c r="T61" s="323"/>
      <c r="U61" s="323"/>
      <c r="V61" s="323"/>
      <c r="W61" s="323"/>
      <c r="X61" s="323"/>
      <c r="Y61" s="323"/>
    </row>
    <row r="62" spans="1:25" ht="12.75" customHeight="1">
      <c r="A62" s="142">
        <v>43</v>
      </c>
      <c r="B62" s="135"/>
      <c r="C62" s="136"/>
      <c r="D62" s="143" t="s">
        <v>192</v>
      </c>
      <c r="E62" s="144"/>
      <c r="F62" s="145">
        <v>5961</v>
      </c>
      <c r="G62" s="146">
        <v>3642</v>
      </c>
      <c r="H62" s="146">
        <v>87</v>
      </c>
      <c r="I62" s="146">
        <v>49</v>
      </c>
      <c r="J62" s="146">
        <v>219</v>
      </c>
      <c r="K62" s="146">
        <v>142</v>
      </c>
      <c r="L62" s="146">
        <v>4553</v>
      </c>
      <c r="M62" s="146">
        <v>2784</v>
      </c>
      <c r="N62" s="146">
        <v>31</v>
      </c>
      <c r="O62" s="146">
        <v>19</v>
      </c>
      <c r="P62" s="146">
        <v>143</v>
      </c>
      <c r="Q62" s="146">
        <v>96</v>
      </c>
      <c r="R62" s="146">
        <v>1408</v>
      </c>
      <c r="S62" s="146">
        <v>858</v>
      </c>
      <c r="T62" s="146">
        <v>56</v>
      </c>
      <c r="U62" s="146">
        <v>30</v>
      </c>
      <c r="V62" s="146">
        <v>76</v>
      </c>
      <c r="W62" s="146">
        <v>46</v>
      </c>
      <c r="Y62" s="147">
        <v>43</v>
      </c>
    </row>
    <row r="63" spans="1:25" ht="12.75" customHeight="1">
      <c r="A63" s="142">
        <v>44</v>
      </c>
      <c r="B63" s="135"/>
      <c r="C63" s="136"/>
      <c r="D63" s="143" t="s">
        <v>619</v>
      </c>
      <c r="E63" s="144"/>
      <c r="F63" s="145">
        <v>1597</v>
      </c>
      <c r="G63" s="146">
        <v>1370</v>
      </c>
      <c r="H63" s="146">
        <v>5</v>
      </c>
      <c r="I63" s="146">
        <v>4</v>
      </c>
      <c r="J63" s="146">
        <v>49</v>
      </c>
      <c r="K63" s="146">
        <v>44</v>
      </c>
      <c r="L63" s="146">
        <v>1484</v>
      </c>
      <c r="M63" s="146">
        <v>1281</v>
      </c>
      <c r="N63" s="146">
        <v>3</v>
      </c>
      <c r="O63" s="146">
        <v>3</v>
      </c>
      <c r="P63" s="146">
        <v>44</v>
      </c>
      <c r="Q63" s="146">
        <v>41</v>
      </c>
      <c r="R63" s="146">
        <v>113</v>
      </c>
      <c r="S63" s="146">
        <v>89</v>
      </c>
      <c r="T63" s="146">
        <v>2</v>
      </c>
      <c r="U63" s="146">
        <v>1</v>
      </c>
      <c r="V63" s="146">
        <v>5</v>
      </c>
      <c r="W63" s="146">
        <v>3</v>
      </c>
      <c r="Y63" s="147">
        <v>44</v>
      </c>
    </row>
    <row r="64" spans="1:25" ht="12.75" customHeight="1">
      <c r="A64" s="142">
        <v>45</v>
      </c>
      <c r="B64" s="135"/>
      <c r="C64" s="136"/>
      <c r="D64" s="143" t="s">
        <v>190</v>
      </c>
      <c r="E64" s="144"/>
      <c r="F64" s="145">
        <v>1996</v>
      </c>
      <c r="G64" s="146">
        <v>575</v>
      </c>
      <c r="H64" s="146">
        <v>36</v>
      </c>
      <c r="I64" s="146">
        <v>10</v>
      </c>
      <c r="J64" s="146">
        <v>212</v>
      </c>
      <c r="K64" s="146">
        <v>65</v>
      </c>
      <c r="L64" s="146">
        <v>1673</v>
      </c>
      <c r="M64" s="146">
        <v>458</v>
      </c>
      <c r="N64" s="146">
        <v>11</v>
      </c>
      <c r="O64" s="146">
        <v>3</v>
      </c>
      <c r="P64" s="146">
        <v>167</v>
      </c>
      <c r="Q64" s="146">
        <v>53</v>
      </c>
      <c r="R64" s="146">
        <v>323</v>
      </c>
      <c r="S64" s="146">
        <v>117</v>
      </c>
      <c r="T64" s="146">
        <v>25</v>
      </c>
      <c r="U64" s="146">
        <v>7</v>
      </c>
      <c r="V64" s="146">
        <v>45</v>
      </c>
      <c r="W64" s="146">
        <v>12</v>
      </c>
      <c r="Y64" s="147">
        <v>45</v>
      </c>
    </row>
    <row r="65" spans="1:25" ht="12.75" customHeight="1">
      <c r="A65" s="142">
        <v>46</v>
      </c>
      <c r="B65" s="135"/>
      <c r="C65" s="136"/>
      <c r="D65" s="143" t="s">
        <v>191</v>
      </c>
      <c r="E65" s="144"/>
      <c r="F65" s="145">
        <v>1177</v>
      </c>
      <c r="G65" s="146">
        <v>933</v>
      </c>
      <c r="H65" s="146">
        <v>4</v>
      </c>
      <c r="I65" s="146">
        <v>3</v>
      </c>
      <c r="J65" s="146">
        <v>33</v>
      </c>
      <c r="K65" s="146">
        <v>29</v>
      </c>
      <c r="L65" s="146">
        <v>1024</v>
      </c>
      <c r="M65" s="146">
        <v>807</v>
      </c>
      <c r="N65" s="146">
        <v>2</v>
      </c>
      <c r="O65" s="146">
        <v>2</v>
      </c>
      <c r="P65" s="146">
        <v>24</v>
      </c>
      <c r="Q65" s="146">
        <v>20</v>
      </c>
      <c r="R65" s="146">
        <v>153</v>
      </c>
      <c r="S65" s="146">
        <v>126</v>
      </c>
      <c r="T65" s="146">
        <v>2</v>
      </c>
      <c r="U65" s="146">
        <v>1</v>
      </c>
      <c r="V65" s="146">
        <v>9</v>
      </c>
      <c r="W65" s="146">
        <v>9</v>
      </c>
      <c r="Y65" s="147">
        <v>46</v>
      </c>
    </row>
    <row r="66" spans="1:25" ht="21.75" customHeight="1">
      <c r="A66" s="298" t="s">
        <v>201</v>
      </c>
      <c r="B66" s="298"/>
      <c r="C66" s="298"/>
      <c r="D66" s="298"/>
      <c r="E66" s="298"/>
      <c r="F66" s="298"/>
      <c r="G66" s="298"/>
      <c r="H66" s="298"/>
      <c r="I66" s="298"/>
      <c r="J66" s="298"/>
      <c r="K66" s="298"/>
      <c r="L66" s="299" t="s">
        <v>620</v>
      </c>
      <c r="M66" s="299"/>
      <c r="N66" s="299"/>
      <c r="O66" s="299"/>
      <c r="P66" s="299"/>
      <c r="Q66" s="299"/>
      <c r="R66" s="299"/>
      <c r="S66" s="299"/>
      <c r="T66" s="299"/>
      <c r="U66" s="299"/>
      <c r="V66" s="299"/>
      <c r="W66" s="299"/>
      <c r="X66" s="299"/>
      <c r="Y66" s="299"/>
    </row>
    <row r="67" spans="1:25" ht="14.25" customHeight="1">
      <c r="A67" s="134">
        <v>47</v>
      </c>
      <c r="B67" s="135"/>
      <c r="C67" s="136"/>
      <c r="D67" s="137" t="s">
        <v>47</v>
      </c>
      <c r="E67" s="138"/>
      <c r="F67" s="139">
        <v>35621</v>
      </c>
      <c r="G67" s="140">
        <v>12162</v>
      </c>
      <c r="H67" s="140">
        <v>865</v>
      </c>
      <c r="I67" s="140">
        <v>338</v>
      </c>
      <c r="J67" s="140">
        <v>2715</v>
      </c>
      <c r="K67" s="140">
        <v>849</v>
      </c>
      <c r="L67" s="140">
        <v>27777</v>
      </c>
      <c r="M67" s="140">
        <v>9423</v>
      </c>
      <c r="N67" s="140">
        <v>121</v>
      </c>
      <c r="O67" s="140">
        <v>38</v>
      </c>
      <c r="P67" s="140">
        <v>1709</v>
      </c>
      <c r="Q67" s="140">
        <v>482</v>
      </c>
      <c r="R67" s="140">
        <v>7844</v>
      </c>
      <c r="S67" s="140">
        <v>2739</v>
      </c>
      <c r="T67" s="140">
        <v>744</v>
      </c>
      <c r="U67" s="140">
        <v>300</v>
      </c>
      <c r="V67" s="140">
        <v>1006</v>
      </c>
      <c r="W67" s="140">
        <v>367</v>
      </c>
      <c r="Y67" s="141">
        <v>47</v>
      </c>
    </row>
    <row r="68" spans="1:25" ht="12.75" customHeight="1">
      <c r="A68" s="142">
        <v>48</v>
      </c>
      <c r="B68" s="135"/>
      <c r="C68" s="136"/>
      <c r="D68" s="143" t="s">
        <v>617</v>
      </c>
      <c r="E68" s="144"/>
      <c r="F68" s="145">
        <v>31</v>
      </c>
      <c r="G68" s="146">
        <v>15</v>
      </c>
      <c r="H68" s="146" t="s">
        <v>618</v>
      </c>
      <c r="I68" s="146" t="s">
        <v>618</v>
      </c>
      <c r="J68" s="146" t="s">
        <v>618</v>
      </c>
      <c r="K68" s="146" t="s">
        <v>618</v>
      </c>
      <c r="L68" s="146">
        <v>25</v>
      </c>
      <c r="M68" s="146">
        <v>12</v>
      </c>
      <c r="N68" s="146" t="s">
        <v>618</v>
      </c>
      <c r="O68" s="146" t="s">
        <v>618</v>
      </c>
      <c r="P68" s="146" t="s">
        <v>618</v>
      </c>
      <c r="Q68" s="146" t="s">
        <v>618</v>
      </c>
      <c r="R68" s="146">
        <v>6</v>
      </c>
      <c r="S68" s="146">
        <v>3</v>
      </c>
      <c r="T68" s="146" t="s">
        <v>618</v>
      </c>
      <c r="U68" s="146" t="s">
        <v>618</v>
      </c>
      <c r="V68" s="146" t="s">
        <v>618</v>
      </c>
      <c r="W68" s="146" t="s">
        <v>618</v>
      </c>
      <c r="Y68" s="147">
        <v>48</v>
      </c>
    </row>
    <row r="69" spans="1:25" ht="12.75" customHeight="1">
      <c r="A69" s="142">
        <v>49</v>
      </c>
      <c r="B69" s="135"/>
      <c r="C69" s="136"/>
      <c r="D69" s="143" t="s">
        <v>65</v>
      </c>
      <c r="E69" s="144"/>
      <c r="F69" s="145">
        <v>1224</v>
      </c>
      <c r="G69" s="146">
        <v>591</v>
      </c>
      <c r="H69" s="146">
        <v>1</v>
      </c>
      <c r="I69" s="146" t="s">
        <v>618</v>
      </c>
      <c r="J69" s="146">
        <v>6</v>
      </c>
      <c r="K69" s="146">
        <v>2</v>
      </c>
      <c r="L69" s="146">
        <v>1190</v>
      </c>
      <c r="M69" s="146">
        <v>579</v>
      </c>
      <c r="N69" s="146">
        <v>1</v>
      </c>
      <c r="O69" s="146" t="s">
        <v>618</v>
      </c>
      <c r="P69" s="146">
        <v>6</v>
      </c>
      <c r="Q69" s="146">
        <v>2</v>
      </c>
      <c r="R69" s="146">
        <v>34</v>
      </c>
      <c r="S69" s="146">
        <v>12</v>
      </c>
      <c r="T69" s="146" t="s">
        <v>618</v>
      </c>
      <c r="U69" s="146" t="s">
        <v>618</v>
      </c>
      <c r="V69" s="146" t="s">
        <v>618</v>
      </c>
      <c r="W69" s="146" t="s">
        <v>618</v>
      </c>
      <c r="Y69" s="147">
        <v>49</v>
      </c>
    </row>
    <row r="70" spans="1:25" ht="12.75" customHeight="1">
      <c r="A70" s="142">
        <v>50</v>
      </c>
      <c r="B70" s="135"/>
      <c r="C70" s="136"/>
      <c r="D70" s="143" t="s">
        <v>188</v>
      </c>
      <c r="E70" s="144"/>
      <c r="F70" s="145">
        <v>4242</v>
      </c>
      <c r="G70" s="146">
        <v>1396</v>
      </c>
      <c r="H70" s="146">
        <v>120</v>
      </c>
      <c r="I70" s="146">
        <v>47</v>
      </c>
      <c r="J70" s="146">
        <v>370</v>
      </c>
      <c r="K70" s="146">
        <v>117</v>
      </c>
      <c r="L70" s="146">
        <v>3559</v>
      </c>
      <c r="M70" s="146">
        <v>1068</v>
      </c>
      <c r="N70" s="146">
        <v>5</v>
      </c>
      <c r="O70" s="146" t="s">
        <v>618</v>
      </c>
      <c r="P70" s="146">
        <v>240</v>
      </c>
      <c r="Q70" s="146">
        <v>65</v>
      </c>
      <c r="R70" s="146">
        <v>683</v>
      </c>
      <c r="S70" s="146">
        <v>328</v>
      </c>
      <c r="T70" s="146">
        <v>115</v>
      </c>
      <c r="U70" s="146">
        <v>47</v>
      </c>
      <c r="V70" s="146">
        <v>130</v>
      </c>
      <c r="W70" s="146">
        <v>52</v>
      </c>
      <c r="Y70" s="147">
        <v>50</v>
      </c>
    </row>
    <row r="71" spans="1:25" ht="12.75" customHeight="1">
      <c r="A71" s="142">
        <v>51</v>
      </c>
      <c r="B71" s="135"/>
      <c r="C71" s="136"/>
      <c r="D71" s="143" t="s">
        <v>189</v>
      </c>
      <c r="E71" s="144"/>
      <c r="F71" s="145">
        <v>5414</v>
      </c>
      <c r="G71" s="146">
        <v>2054</v>
      </c>
      <c r="H71" s="146">
        <v>113</v>
      </c>
      <c r="I71" s="146">
        <v>49</v>
      </c>
      <c r="J71" s="146">
        <v>402</v>
      </c>
      <c r="K71" s="146">
        <v>138</v>
      </c>
      <c r="L71" s="146">
        <v>4517</v>
      </c>
      <c r="M71" s="146">
        <v>1700</v>
      </c>
      <c r="N71" s="146">
        <v>5</v>
      </c>
      <c r="O71" s="146">
        <v>3</v>
      </c>
      <c r="P71" s="146">
        <v>264</v>
      </c>
      <c r="Q71" s="146">
        <v>82</v>
      </c>
      <c r="R71" s="146">
        <v>897</v>
      </c>
      <c r="S71" s="146">
        <v>354</v>
      </c>
      <c r="T71" s="146">
        <v>108</v>
      </c>
      <c r="U71" s="146">
        <v>46</v>
      </c>
      <c r="V71" s="146">
        <v>138</v>
      </c>
      <c r="W71" s="146">
        <v>56</v>
      </c>
      <c r="Y71" s="147">
        <v>51</v>
      </c>
    </row>
    <row r="72" spans="1:25" ht="12.75" customHeight="1">
      <c r="A72" s="142">
        <v>52</v>
      </c>
      <c r="B72" s="135"/>
      <c r="C72" s="136"/>
      <c r="D72" s="143" t="s">
        <v>192</v>
      </c>
      <c r="E72" s="144"/>
      <c r="F72" s="145">
        <v>3120</v>
      </c>
      <c r="G72" s="146">
        <v>2127</v>
      </c>
      <c r="H72" s="146">
        <v>31</v>
      </c>
      <c r="I72" s="146">
        <v>19</v>
      </c>
      <c r="J72" s="146">
        <v>141</v>
      </c>
      <c r="K72" s="146">
        <v>100</v>
      </c>
      <c r="L72" s="146">
        <v>2767</v>
      </c>
      <c r="M72" s="146">
        <v>1887</v>
      </c>
      <c r="N72" s="146" t="s">
        <v>618</v>
      </c>
      <c r="O72" s="146" t="s">
        <v>618</v>
      </c>
      <c r="P72" s="146">
        <v>99</v>
      </c>
      <c r="Q72" s="146">
        <v>73</v>
      </c>
      <c r="R72" s="146">
        <v>353</v>
      </c>
      <c r="S72" s="146">
        <v>240</v>
      </c>
      <c r="T72" s="146">
        <v>31</v>
      </c>
      <c r="U72" s="146">
        <v>19</v>
      </c>
      <c r="V72" s="146">
        <v>42</v>
      </c>
      <c r="W72" s="146">
        <v>27</v>
      </c>
      <c r="Y72" s="147">
        <v>52</v>
      </c>
    </row>
    <row r="73" spans="1:25" ht="12.75" customHeight="1">
      <c r="A73" s="142">
        <v>53</v>
      </c>
      <c r="B73" s="135"/>
      <c r="C73" s="136"/>
      <c r="D73" s="143" t="s">
        <v>619</v>
      </c>
      <c r="E73" s="144"/>
      <c r="F73" s="145">
        <v>3474</v>
      </c>
      <c r="G73" s="146">
        <v>1800</v>
      </c>
      <c r="H73" s="146">
        <v>49</v>
      </c>
      <c r="I73" s="146">
        <v>33</v>
      </c>
      <c r="J73" s="146">
        <v>180</v>
      </c>
      <c r="K73" s="146">
        <v>102</v>
      </c>
      <c r="L73" s="146">
        <v>2899</v>
      </c>
      <c r="M73" s="146">
        <v>1464</v>
      </c>
      <c r="N73" s="146">
        <v>1</v>
      </c>
      <c r="O73" s="146">
        <v>1</v>
      </c>
      <c r="P73" s="146">
        <v>124</v>
      </c>
      <c r="Q73" s="146">
        <v>66</v>
      </c>
      <c r="R73" s="146">
        <v>575</v>
      </c>
      <c r="S73" s="146">
        <v>336</v>
      </c>
      <c r="T73" s="146">
        <v>48</v>
      </c>
      <c r="U73" s="146">
        <v>32</v>
      </c>
      <c r="V73" s="146">
        <v>56</v>
      </c>
      <c r="W73" s="146">
        <v>36</v>
      </c>
      <c r="Y73" s="147">
        <v>53</v>
      </c>
    </row>
    <row r="74" spans="1:25" ht="12.75" customHeight="1">
      <c r="A74" s="142">
        <v>54</v>
      </c>
      <c r="B74" s="135"/>
      <c r="C74" s="136"/>
      <c r="D74" s="143" t="s">
        <v>190</v>
      </c>
      <c r="E74" s="144"/>
      <c r="F74" s="145">
        <v>18069</v>
      </c>
      <c r="G74" s="146">
        <v>4136</v>
      </c>
      <c r="H74" s="146">
        <v>551</v>
      </c>
      <c r="I74" s="146">
        <v>190</v>
      </c>
      <c r="J74" s="146">
        <v>1616</v>
      </c>
      <c r="K74" s="146">
        <v>390</v>
      </c>
      <c r="L74" s="146">
        <v>12776</v>
      </c>
      <c r="M74" s="146">
        <v>2672</v>
      </c>
      <c r="N74" s="146">
        <v>109</v>
      </c>
      <c r="O74" s="146">
        <v>34</v>
      </c>
      <c r="P74" s="146">
        <v>976</v>
      </c>
      <c r="Q74" s="146">
        <v>194</v>
      </c>
      <c r="R74" s="146">
        <v>5293</v>
      </c>
      <c r="S74" s="146">
        <v>1464</v>
      </c>
      <c r="T74" s="146">
        <v>442</v>
      </c>
      <c r="U74" s="146">
        <v>156</v>
      </c>
      <c r="V74" s="146">
        <v>640</v>
      </c>
      <c r="W74" s="146">
        <v>196</v>
      </c>
      <c r="Y74" s="147">
        <v>54</v>
      </c>
    </row>
    <row r="75" spans="1:25" ht="12.75" customHeight="1">
      <c r="A75" s="142">
        <v>55</v>
      </c>
      <c r="B75" s="135"/>
      <c r="C75" s="136"/>
      <c r="D75" s="143" t="s">
        <v>191</v>
      </c>
      <c r="E75" s="144"/>
      <c r="F75" s="145">
        <v>47</v>
      </c>
      <c r="G75" s="146">
        <v>43</v>
      </c>
      <c r="H75" s="146" t="s">
        <v>618</v>
      </c>
      <c r="I75" s="146" t="s">
        <v>618</v>
      </c>
      <c r="J75" s="146" t="s">
        <v>618</v>
      </c>
      <c r="K75" s="146" t="s">
        <v>618</v>
      </c>
      <c r="L75" s="146">
        <v>44</v>
      </c>
      <c r="M75" s="146">
        <v>41</v>
      </c>
      <c r="N75" s="146" t="s">
        <v>618</v>
      </c>
      <c r="O75" s="146" t="s">
        <v>618</v>
      </c>
      <c r="P75" s="146" t="s">
        <v>618</v>
      </c>
      <c r="Q75" s="146" t="s">
        <v>618</v>
      </c>
      <c r="R75" s="146">
        <v>3</v>
      </c>
      <c r="S75" s="146">
        <v>2</v>
      </c>
      <c r="T75" s="146" t="s">
        <v>618</v>
      </c>
      <c r="U75" s="146" t="s">
        <v>618</v>
      </c>
      <c r="V75" s="146" t="s">
        <v>618</v>
      </c>
      <c r="W75" s="146" t="s">
        <v>618</v>
      </c>
      <c r="Y75" s="147">
        <v>55</v>
      </c>
    </row>
    <row r="76" spans="1:25" ht="21.75" customHeight="1">
      <c r="A76" s="298" t="s">
        <v>202</v>
      </c>
      <c r="B76" s="298"/>
      <c r="C76" s="298"/>
      <c r="D76" s="298"/>
      <c r="E76" s="298"/>
      <c r="F76" s="298"/>
      <c r="G76" s="298"/>
      <c r="H76" s="298"/>
      <c r="I76" s="298"/>
      <c r="J76" s="298"/>
      <c r="K76" s="298"/>
      <c r="L76" s="299" t="s">
        <v>203</v>
      </c>
      <c r="M76" s="299"/>
      <c r="N76" s="299"/>
      <c r="O76" s="299"/>
      <c r="P76" s="299"/>
      <c r="Q76" s="299"/>
      <c r="R76" s="299"/>
      <c r="S76" s="299"/>
      <c r="T76" s="299"/>
      <c r="U76" s="299"/>
      <c r="V76" s="299"/>
      <c r="W76" s="299"/>
      <c r="X76" s="299"/>
      <c r="Y76" s="299"/>
    </row>
    <row r="77" spans="1:25" ht="14.25" customHeight="1">
      <c r="A77" s="134">
        <v>56</v>
      </c>
      <c r="B77" s="135"/>
      <c r="C77" s="136"/>
      <c r="D77" s="137" t="s">
        <v>47</v>
      </c>
      <c r="E77" s="138"/>
      <c r="F77" s="139">
        <v>2821</v>
      </c>
      <c r="G77" s="140">
        <v>370</v>
      </c>
      <c r="H77" s="140">
        <v>1</v>
      </c>
      <c r="I77" s="140" t="s">
        <v>618</v>
      </c>
      <c r="J77" s="140">
        <v>149</v>
      </c>
      <c r="K77" s="140">
        <v>20</v>
      </c>
      <c r="L77" s="140">
        <v>2790</v>
      </c>
      <c r="M77" s="140">
        <v>367</v>
      </c>
      <c r="N77" s="140" t="s">
        <v>618</v>
      </c>
      <c r="O77" s="140" t="s">
        <v>618</v>
      </c>
      <c r="P77" s="140">
        <v>148</v>
      </c>
      <c r="Q77" s="140">
        <v>20</v>
      </c>
      <c r="R77" s="140">
        <v>31</v>
      </c>
      <c r="S77" s="140">
        <v>3</v>
      </c>
      <c r="T77" s="140">
        <v>1</v>
      </c>
      <c r="U77" s="140" t="s">
        <v>618</v>
      </c>
      <c r="V77" s="140">
        <v>1</v>
      </c>
      <c r="W77" s="140" t="s">
        <v>618</v>
      </c>
      <c r="Y77" s="141">
        <v>56</v>
      </c>
    </row>
    <row r="78" spans="1:25" ht="12.75" customHeight="1">
      <c r="A78" s="142">
        <v>57</v>
      </c>
      <c r="B78" s="135"/>
      <c r="C78" s="136"/>
      <c r="D78" s="143" t="s">
        <v>65</v>
      </c>
      <c r="E78" s="144"/>
      <c r="F78" s="145">
        <v>123</v>
      </c>
      <c r="G78" s="146">
        <v>14</v>
      </c>
      <c r="H78" s="146" t="s">
        <v>618</v>
      </c>
      <c r="I78" s="146" t="s">
        <v>618</v>
      </c>
      <c r="J78" s="146" t="s">
        <v>618</v>
      </c>
      <c r="K78" s="146" t="s">
        <v>618</v>
      </c>
      <c r="L78" s="146">
        <v>123</v>
      </c>
      <c r="M78" s="146">
        <v>14</v>
      </c>
      <c r="N78" s="146" t="s">
        <v>618</v>
      </c>
      <c r="O78" s="146" t="s">
        <v>618</v>
      </c>
      <c r="P78" s="146" t="s">
        <v>618</v>
      </c>
      <c r="Q78" s="146" t="s">
        <v>618</v>
      </c>
      <c r="R78" s="146" t="s">
        <v>618</v>
      </c>
      <c r="S78" s="146" t="s">
        <v>618</v>
      </c>
      <c r="T78" s="146" t="s">
        <v>618</v>
      </c>
      <c r="U78" s="146" t="s">
        <v>618</v>
      </c>
      <c r="V78" s="146" t="s">
        <v>618</v>
      </c>
      <c r="W78" s="146" t="s">
        <v>618</v>
      </c>
      <c r="Y78" s="147">
        <v>57</v>
      </c>
    </row>
    <row r="79" spans="1:25" ht="12.75" customHeight="1">
      <c r="A79" s="142">
        <v>58</v>
      </c>
      <c r="B79" s="135"/>
      <c r="C79" s="136"/>
      <c r="D79" s="143" t="s">
        <v>188</v>
      </c>
      <c r="E79" s="144"/>
      <c r="F79" s="145">
        <v>1444</v>
      </c>
      <c r="G79" s="146">
        <v>278</v>
      </c>
      <c r="H79" s="146">
        <v>1</v>
      </c>
      <c r="I79" s="146" t="s">
        <v>618</v>
      </c>
      <c r="J79" s="146">
        <v>97</v>
      </c>
      <c r="K79" s="146">
        <v>16</v>
      </c>
      <c r="L79" s="146">
        <v>1432</v>
      </c>
      <c r="M79" s="146">
        <v>276</v>
      </c>
      <c r="N79" s="146" t="s">
        <v>618</v>
      </c>
      <c r="O79" s="146" t="s">
        <v>618</v>
      </c>
      <c r="P79" s="146">
        <v>96</v>
      </c>
      <c r="Q79" s="146">
        <v>16</v>
      </c>
      <c r="R79" s="146">
        <v>12</v>
      </c>
      <c r="S79" s="146">
        <v>2</v>
      </c>
      <c r="T79" s="146">
        <v>1</v>
      </c>
      <c r="U79" s="146" t="s">
        <v>618</v>
      </c>
      <c r="V79" s="146">
        <v>1</v>
      </c>
      <c r="W79" s="146" t="s">
        <v>618</v>
      </c>
      <c r="Y79" s="147">
        <v>58</v>
      </c>
    </row>
    <row r="80" spans="1:25" ht="12.75" customHeight="1">
      <c r="A80" s="142">
        <v>59</v>
      </c>
      <c r="B80" s="135"/>
      <c r="C80" s="136"/>
      <c r="D80" s="143" t="s">
        <v>190</v>
      </c>
      <c r="E80" s="144"/>
      <c r="F80" s="145">
        <v>1254</v>
      </c>
      <c r="G80" s="146">
        <v>78</v>
      </c>
      <c r="H80" s="146" t="s">
        <v>618</v>
      </c>
      <c r="I80" s="146" t="s">
        <v>618</v>
      </c>
      <c r="J80" s="146">
        <v>52</v>
      </c>
      <c r="K80" s="146">
        <v>4</v>
      </c>
      <c r="L80" s="146">
        <v>1235</v>
      </c>
      <c r="M80" s="146">
        <v>77</v>
      </c>
      <c r="N80" s="146" t="s">
        <v>618</v>
      </c>
      <c r="O80" s="146" t="s">
        <v>618</v>
      </c>
      <c r="P80" s="146">
        <v>52</v>
      </c>
      <c r="Q80" s="146">
        <v>4</v>
      </c>
      <c r="R80" s="146">
        <v>19</v>
      </c>
      <c r="S80" s="146">
        <v>1</v>
      </c>
      <c r="T80" s="146" t="s">
        <v>618</v>
      </c>
      <c r="U80" s="146" t="s">
        <v>618</v>
      </c>
      <c r="V80" s="146" t="s">
        <v>618</v>
      </c>
      <c r="W80" s="146" t="s">
        <v>618</v>
      </c>
      <c r="Y80" s="147">
        <v>59</v>
      </c>
    </row>
    <row r="81" spans="1:25" ht="21.75" customHeight="1">
      <c r="A81" s="298" t="s">
        <v>204</v>
      </c>
      <c r="B81" s="298"/>
      <c r="C81" s="298"/>
      <c r="D81" s="298"/>
      <c r="E81" s="298"/>
      <c r="F81" s="298"/>
      <c r="G81" s="298"/>
      <c r="H81" s="298"/>
      <c r="I81" s="298"/>
      <c r="J81" s="298"/>
      <c r="K81" s="298"/>
      <c r="L81" s="299" t="s">
        <v>205</v>
      </c>
      <c r="M81" s="299"/>
      <c r="N81" s="299"/>
      <c r="O81" s="299"/>
      <c r="P81" s="299"/>
      <c r="Q81" s="299"/>
      <c r="R81" s="299"/>
      <c r="S81" s="299"/>
      <c r="T81" s="299"/>
      <c r="U81" s="299"/>
      <c r="V81" s="299"/>
      <c r="W81" s="299"/>
      <c r="X81" s="299"/>
      <c r="Y81" s="299"/>
    </row>
    <row r="82" spans="1:25" ht="14.25" customHeight="1">
      <c r="A82" s="134">
        <v>60</v>
      </c>
      <c r="B82" s="135"/>
      <c r="C82" s="136"/>
      <c r="D82" s="137" t="s">
        <v>47</v>
      </c>
      <c r="E82" s="138"/>
      <c r="F82" s="139">
        <v>236</v>
      </c>
      <c r="G82" s="140">
        <v>100</v>
      </c>
      <c r="H82" s="140" t="s">
        <v>618</v>
      </c>
      <c r="I82" s="140" t="s">
        <v>618</v>
      </c>
      <c r="J82" s="140" t="s">
        <v>618</v>
      </c>
      <c r="K82" s="140" t="s">
        <v>618</v>
      </c>
      <c r="L82" s="140">
        <v>204</v>
      </c>
      <c r="M82" s="140">
        <v>78</v>
      </c>
      <c r="N82" s="140" t="s">
        <v>618</v>
      </c>
      <c r="O82" s="140" t="s">
        <v>618</v>
      </c>
      <c r="P82" s="140" t="s">
        <v>618</v>
      </c>
      <c r="Q82" s="140" t="s">
        <v>618</v>
      </c>
      <c r="R82" s="140">
        <v>32</v>
      </c>
      <c r="S82" s="140">
        <v>22</v>
      </c>
      <c r="T82" s="140" t="s">
        <v>618</v>
      </c>
      <c r="U82" s="140" t="s">
        <v>618</v>
      </c>
      <c r="V82" s="140" t="s">
        <v>618</v>
      </c>
      <c r="W82" s="140" t="s">
        <v>618</v>
      </c>
      <c r="Y82" s="141">
        <v>60</v>
      </c>
    </row>
    <row r="83" spans="1:25" ht="12.75" customHeight="1">
      <c r="A83" s="142">
        <v>61</v>
      </c>
      <c r="B83" s="135"/>
      <c r="C83" s="136"/>
      <c r="D83" s="143" t="s">
        <v>188</v>
      </c>
      <c r="E83" s="144"/>
      <c r="F83" s="145">
        <v>236</v>
      </c>
      <c r="G83" s="146">
        <v>100</v>
      </c>
      <c r="H83" s="146" t="s">
        <v>618</v>
      </c>
      <c r="I83" s="146" t="s">
        <v>618</v>
      </c>
      <c r="J83" s="146" t="s">
        <v>618</v>
      </c>
      <c r="K83" s="146" t="s">
        <v>618</v>
      </c>
      <c r="L83" s="146">
        <v>204</v>
      </c>
      <c r="M83" s="146">
        <v>78</v>
      </c>
      <c r="N83" s="146" t="s">
        <v>618</v>
      </c>
      <c r="O83" s="146" t="s">
        <v>618</v>
      </c>
      <c r="P83" s="146" t="s">
        <v>618</v>
      </c>
      <c r="Q83" s="146" t="s">
        <v>618</v>
      </c>
      <c r="R83" s="146">
        <v>32</v>
      </c>
      <c r="S83" s="146">
        <v>22</v>
      </c>
      <c r="T83" s="146" t="s">
        <v>618</v>
      </c>
      <c r="U83" s="146" t="s">
        <v>618</v>
      </c>
      <c r="V83" s="146" t="s">
        <v>618</v>
      </c>
      <c r="W83" s="146" t="s">
        <v>618</v>
      </c>
      <c r="Y83" s="147">
        <v>61</v>
      </c>
    </row>
    <row r="84" spans="1:25" ht="21.75" customHeight="1">
      <c r="A84" s="298" t="s">
        <v>197</v>
      </c>
      <c r="B84" s="298"/>
      <c r="C84" s="298"/>
      <c r="D84" s="298"/>
      <c r="E84" s="298"/>
      <c r="F84" s="298"/>
      <c r="G84" s="298"/>
      <c r="H84" s="298"/>
      <c r="I84" s="298"/>
      <c r="J84" s="298"/>
      <c r="K84" s="298"/>
      <c r="L84" s="299" t="s">
        <v>634</v>
      </c>
      <c r="M84" s="299"/>
      <c r="N84" s="299"/>
      <c r="O84" s="299"/>
      <c r="P84" s="299"/>
      <c r="Q84" s="299"/>
      <c r="R84" s="299"/>
      <c r="S84" s="299"/>
      <c r="T84" s="299"/>
      <c r="U84" s="299"/>
      <c r="V84" s="299"/>
      <c r="W84" s="299"/>
      <c r="X84" s="299"/>
      <c r="Y84" s="299"/>
    </row>
    <row r="85" spans="1:25" ht="14.25" customHeight="1">
      <c r="A85" s="134">
        <v>62</v>
      </c>
      <c r="B85" s="135"/>
      <c r="C85" s="136"/>
      <c r="D85" s="137" t="s">
        <v>47</v>
      </c>
      <c r="E85" s="138"/>
      <c r="F85" s="139">
        <v>11569</v>
      </c>
      <c r="G85" s="140">
        <v>7020</v>
      </c>
      <c r="H85" s="140">
        <v>296</v>
      </c>
      <c r="I85" s="140">
        <v>169</v>
      </c>
      <c r="J85" s="140">
        <v>824</v>
      </c>
      <c r="K85" s="140">
        <v>479</v>
      </c>
      <c r="L85" s="140">
        <v>10559</v>
      </c>
      <c r="M85" s="140">
        <v>6398</v>
      </c>
      <c r="N85" s="140">
        <v>164</v>
      </c>
      <c r="O85" s="140">
        <v>101</v>
      </c>
      <c r="P85" s="140">
        <v>695</v>
      </c>
      <c r="Q85" s="140">
        <v>415</v>
      </c>
      <c r="R85" s="140">
        <v>1010</v>
      </c>
      <c r="S85" s="140">
        <v>622</v>
      </c>
      <c r="T85" s="140">
        <v>132</v>
      </c>
      <c r="U85" s="140">
        <v>68</v>
      </c>
      <c r="V85" s="140">
        <v>129</v>
      </c>
      <c r="W85" s="140">
        <v>64</v>
      </c>
      <c r="Y85" s="141">
        <v>62</v>
      </c>
    </row>
    <row r="86" spans="1:25" ht="12.75" customHeight="1">
      <c r="A86" s="142">
        <v>63</v>
      </c>
      <c r="B86" s="135"/>
      <c r="C86" s="136"/>
      <c r="D86" s="143" t="s">
        <v>617</v>
      </c>
      <c r="E86" s="144"/>
      <c r="F86" s="145">
        <v>4259</v>
      </c>
      <c r="G86" s="146">
        <v>3359</v>
      </c>
      <c r="H86" s="146">
        <v>131</v>
      </c>
      <c r="I86" s="146">
        <v>91</v>
      </c>
      <c r="J86" s="146">
        <v>392</v>
      </c>
      <c r="K86" s="146">
        <v>271</v>
      </c>
      <c r="L86" s="146">
        <v>3903</v>
      </c>
      <c r="M86" s="146">
        <v>3071</v>
      </c>
      <c r="N86" s="146">
        <v>84</v>
      </c>
      <c r="O86" s="146">
        <v>58</v>
      </c>
      <c r="P86" s="146">
        <v>345</v>
      </c>
      <c r="Q86" s="146">
        <v>234</v>
      </c>
      <c r="R86" s="146">
        <v>356</v>
      </c>
      <c r="S86" s="146">
        <v>288</v>
      </c>
      <c r="T86" s="146">
        <v>47</v>
      </c>
      <c r="U86" s="146">
        <v>33</v>
      </c>
      <c r="V86" s="146">
        <v>47</v>
      </c>
      <c r="W86" s="146">
        <v>37</v>
      </c>
      <c r="Y86" s="147">
        <v>63</v>
      </c>
    </row>
    <row r="87" spans="1:25" ht="12.75" customHeight="1">
      <c r="A87" s="142">
        <v>64</v>
      </c>
      <c r="B87" s="135"/>
      <c r="C87" s="136"/>
      <c r="D87" s="143" t="s">
        <v>65</v>
      </c>
      <c r="E87" s="144"/>
      <c r="F87" s="145">
        <v>47</v>
      </c>
      <c r="G87" s="146">
        <v>21</v>
      </c>
      <c r="H87" s="146" t="s">
        <v>618</v>
      </c>
      <c r="I87" s="146" t="s">
        <v>618</v>
      </c>
      <c r="J87" s="146">
        <v>1</v>
      </c>
      <c r="K87" s="146">
        <v>1</v>
      </c>
      <c r="L87" s="146">
        <v>47</v>
      </c>
      <c r="M87" s="146">
        <v>21</v>
      </c>
      <c r="N87" s="146" t="s">
        <v>618</v>
      </c>
      <c r="O87" s="146" t="s">
        <v>618</v>
      </c>
      <c r="P87" s="146">
        <v>1</v>
      </c>
      <c r="Q87" s="146">
        <v>1</v>
      </c>
      <c r="R87" s="146" t="s">
        <v>618</v>
      </c>
      <c r="S87" s="146" t="s">
        <v>618</v>
      </c>
      <c r="T87" s="146" t="s">
        <v>618</v>
      </c>
      <c r="U87" s="146" t="s">
        <v>618</v>
      </c>
      <c r="V87" s="146" t="s">
        <v>618</v>
      </c>
      <c r="W87" s="146" t="s">
        <v>618</v>
      </c>
      <c r="Y87" s="147">
        <v>64</v>
      </c>
    </row>
    <row r="88" spans="1:25" ht="12.75" customHeight="1">
      <c r="A88" s="142">
        <v>65</v>
      </c>
      <c r="B88" s="135"/>
      <c r="C88" s="136"/>
      <c r="D88" s="143" t="s">
        <v>188</v>
      </c>
      <c r="E88" s="144"/>
      <c r="F88" s="145">
        <v>4787</v>
      </c>
      <c r="G88" s="146">
        <v>2514</v>
      </c>
      <c r="H88" s="146">
        <v>43</v>
      </c>
      <c r="I88" s="146">
        <v>22</v>
      </c>
      <c r="J88" s="146">
        <v>118</v>
      </c>
      <c r="K88" s="146">
        <v>60</v>
      </c>
      <c r="L88" s="146">
        <v>4388</v>
      </c>
      <c r="M88" s="146">
        <v>2262</v>
      </c>
      <c r="N88" s="146">
        <v>2</v>
      </c>
      <c r="O88" s="146" t="s">
        <v>618</v>
      </c>
      <c r="P88" s="146">
        <v>98</v>
      </c>
      <c r="Q88" s="146">
        <v>50</v>
      </c>
      <c r="R88" s="146">
        <v>399</v>
      </c>
      <c r="S88" s="146">
        <v>252</v>
      </c>
      <c r="T88" s="146">
        <v>41</v>
      </c>
      <c r="U88" s="146">
        <v>22</v>
      </c>
      <c r="V88" s="146">
        <v>20</v>
      </c>
      <c r="W88" s="146">
        <v>10</v>
      </c>
      <c r="Y88" s="147">
        <v>65</v>
      </c>
    </row>
    <row r="89" spans="1:25" ht="12.75" customHeight="1">
      <c r="A89" s="142">
        <v>66</v>
      </c>
      <c r="B89" s="135"/>
      <c r="C89" s="136"/>
      <c r="D89" s="143" t="s">
        <v>189</v>
      </c>
      <c r="E89" s="144"/>
      <c r="F89" s="145">
        <v>555</v>
      </c>
      <c r="G89" s="146">
        <v>342</v>
      </c>
      <c r="H89" s="146">
        <v>9</v>
      </c>
      <c r="I89" s="146">
        <v>2</v>
      </c>
      <c r="J89" s="146">
        <v>34</v>
      </c>
      <c r="K89" s="146">
        <v>14</v>
      </c>
      <c r="L89" s="146">
        <v>543</v>
      </c>
      <c r="M89" s="146">
        <v>335</v>
      </c>
      <c r="N89" s="146">
        <v>9</v>
      </c>
      <c r="O89" s="146">
        <v>2</v>
      </c>
      <c r="P89" s="146">
        <v>34</v>
      </c>
      <c r="Q89" s="146">
        <v>14</v>
      </c>
      <c r="R89" s="146">
        <v>12</v>
      </c>
      <c r="S89" s="146">
        <v>7</v>
      </c>
      <c r="T89" s="146" t="s">
        <v>618</v>
      </c>
      <c r="U89" s="146" t="s">
        <v>618</v>
      </c>
      <c r="V89" s="146" t="s">
        <v>618</v>
      </c>
      <c r="W89" s="146" t="s">
        <v>618</v>
      </c>
      <c r="Y89" s="147">
        <v>66</v>
      </c>
    </row>
    <row r="90" spans="1:25" ht="12.75" customHeight="1">
      <c r="A90" s="142">
        <v>67</v>
      </c>
      <c r="B90" s="135"/>
      <c r="C90" s="136"/>
      <c r="D90" s="143" t="s">
        <v>190</v>
      </c>
      <c r="E90" s="144"/>
      <c r="F90" s="145">
        <v>1852</v>
      </c>
      <c r="G90" s="146">
        <v>719</v>
      </c>
      <c r="H90" s="146">
        <v>112</v>
      </c>
      <c r="I90" s="146">
        <v>53</v>
      </c>
      <c r="J90" s="146">
        <v>276</v>
      </c>
      <c r="K90" s="146">
        <v>130</v>
      </c>
      <c r="L90" s="146">
        <v>1612</v>
      </c>
      <c r="M90" s="146">
        <v>647</v>
      </c>
      <c r="N90" s="146">
        <v>68</v>
      </c>
      <c r="O90" s="146">
        <v>40</v>
      </c>
      <c r="P90" s="146">
        <v>214</v>
      </c>
      <c r="Q90" s="146">
        <v>113</v>
      </c>
      <c r="R90" s="146">
        <v>240</v>
      </c>
      <c r="S90" s="146">
        <v>72</v>
      </c>
      <c r="T90" s="146">
        <v>44</v>
      </c>
      <c r="U90" s="146">
        <v>13</v>
      </c>
      <c r="V90" s="146">
        <v>62</v>
      </c>
      <c r="W90" s="146">
        <v>17</v>
      </c>
      <c r="Y90" s="147">
        <v>67</v>
      </c>
    </row>
    <row r="91" spans="1:25" ht="12.75" customHeight="1">
      <c r="A91" s="142">
        <v>68</v>
      </c>
      <c r="B91" s="135"/>
      <c r="C91" s="136"/>
      <c r="D91" s="143" t="s">
        <v>191</v>
      </c>
      <c r="E91" s="144"/>
      <c r="F91" s="145">
        <v>69</v>
      </c>
      <c r="G91" s="146">
        <v>65</v>
      </c>
      <c r="H91" s="146">
        <v>1</v>
      </c>
      <c r="I91" s="146">
        <v>1</v>
      </c>
      <c r="J91" s="146">
        <v>3</v>
      </c>
      <c r="K91" s="146">
        <v>3</v>
      </c>
      <c r="L91" s="146">
        <v>66</v>
      </c>
      <c r="M91" s="146">
        <v>62</v>
      </c>
      <c r="N91" s="146">
        <v>1</v>
      </c>
      <c r="O91" s="146">
        <v>1</v>
      </c>
      <c r="P91" s="146">
        <v>3</v>
      </c>
      <c r="Q91" s="146">
        <v>3</v>
      </c>
      <c r="R91" s="146">
        <v>3</v>
      </c>
      <c r="S91" s="146">
        <v>3</v>
      </c>
      <c r="T91" s="146" t="s">
        <v>618</v>
      </c>
      <c r="U91" s="146" t="s">
        <v>618</v>
      </c>
      <c r="V91" s="146" t="s">
        <v>618</v>
      </c>
      <c r="W91" s="146" t="s">
        <v>618</v>
      </c>
      <c r="Y91" s="147">
        <v>68</v>
      </c>
    </row>
    <row r="92" spans="1:25" ht="21.75" customHeight="1">
      <c r="A92" s="298" t="s">
        <v>197</v>
      </c>
      <c r="B92" s="298"/>
      <c r="C92" s="298"/>
      <c r="D92" s="298"/>
      <c r="E92" s="298"/>
      <c r="F92" s="298"/>
      <c r="G92" s="298"/>
      <c r="H92" s="298"/>
      <c r="I92" s="298"/>
      <c r="J92" s="298"/>
      <c r="K92" s="298"/>
      <c r="L92" s="299" t="s">
        <v>206</v>
      </c>
      <c r="M92" s="299"/>
      <c r="N92" s="299"/>
      <c r="O92" s="299"/>
      <c r="P92" s="299"/>
      <c r="Q92" s="299"/>
      <c r="R92" s="299"/>
      <c r="S92" s="299"/>
      <c r="T92" s="299"/>
      <c r="U92" s="299"/>
      <c r="V92" s="299"/>
      <c r="W92" s="299"/>
      <c r="X92" s="299"/>
      <c r="Y92" s="299"/>
    </row>
    <row r="93" spans="1:25" ht="14.25" customHeight="1">
      <c r="A93" s="134">
        <v>69</v>
      </c>
      <c r="B93" s="135"/>
      <c r="C93" s="136"/>
      <c r="D93" s="137" t="s">
        <v>47</v>
      </c>
      <c r="E93" s="138"/>
      <c r="F93" s="139">
        <v>19907</v>
      </c>
      <c r="G93" s="140">
        <v>11940</v>
      </c>
      <c r="H93" s="140">
        <v>487</v>
      </c>
      <c r="I93" s="140">
        <v>330</v>
      </c>
      <c r="J93" s="140">
        <v>1389</v>
      </c>
      <c r="K93" s="140">
        <v>752</v>
      </c>
      <c r="L93" s="140">
        <v>18338</v>
      </c>
      <c r="M93" s="140">
        <v>10895</v>
      </c>
      <c r="N93" s="140">
        <v>191</v>
      </c>
      <c r="O93" s="140">
        <v>118</v>
      </c>
      <c r="P93" s="140">
        <v>1251</v>
      </c>
      <c r="Q93" s="140">
        <v>659</v>
      </c>
      <c r="R93" s="140">
        <v>1569</v>
      </c>
      <c r="S93" s="140">
        <v>1045</v>
      </c>
      <c r="T93" s="140">
        <v>296</v>
      </c>
      <c r="U93" s="140">
        <v>212</v>
      </c>
      <c r="V93" s="140">
        <v>138</v>
      </c>
      <c r="W93" s="140">
        <v>93</v>
      </c>
      <c r="Y93" s="141">
        <v>69</v>
      </c>
    </row>
    <row r="94" spans="1:25" ht="12.75" customHeight="1">
      <c r="A94" s="142">
        <v>70</v>
      </c>
      <c r="B94" s="135"/>
      <c r="C94" s="136"/>
      <c r="D94" s="143" t="s">
        <v>617</v>
      </c>
      <c r="E94" s="144"/>
      <c r="F94" s="145">
        <v>5882</v>
      </c>
      <c r="G94" s="146">
        <v>4126</v>
      </c>
      <c r="H94" s="146">
        <v>241</v>
      </c>
      <c r="I94" s="146">
        <v>168</v>
      </c>
      <c r="J94" s="146">
        <v>485</v>
      </c>
      <c r="K94" s="146">
        <v>320</v>
      </c>
      <c r="L94" s="146">
        <v>5163</v>
      </c>
      <c r="M94" s="146">
        <v>3632</v>
      </c>
      <c r="N94" s="146">
        <v>65</v>
      </c>
      <c r="O94" s="146">
        <v>45</v>
      </c>
      <c r="P94" s="146">
        <v>396</v>
      </c>
      <c r="Q94" s="146">
        <v>258</v>
      </c>
      <c r="R94" s="146">
        <v>719</v>
      </c>
      <c r="S94" s="146">
        <v>494</v>
      </c>
      <c r="T94" s="146">
        <v>176</v>
      </c>
      <c r="U94" s="146">
        <v>123</v>
      </c>
      <c r="V94" s="146">
        <v>89</v>
      </c>
      <c r="W94" s="146">
        <v>62</v>
      </c>
      <c r="Y94" s="147">
        <v>70</v>
      </c>
    </row>
    <row r="95" spans="1:25" ht="12.75" customHeight="1">
      <c r="A95" s="142">
        <v>71</v>
      </c>
      <c r="B95" s="135"/>
      <c r="C95" s="136"/>
      <c r="D95" s="143" t="s">
        <v>65</v>
      </c>
      <c r="E95" s="144"/>
      <c r="F95" s="145">
        <v>458</v>
      </c>
      <c r="G95" s="146">
        <v>251</v>
      </c>
      <c r="H95" s="146" t="s">
        <v>618</v>
      </c>
      <c r="I95" s="146" t="s">
        <v>618</v>
      </c>
      <c r="J95" s="146">
        <v>2</v>
      </c>
      <c r="K95" s="146">
        <v>2</v>
      </c>
      <c r="L95" s="146">
        <v>454</v>
      </c>
      <c r="M95" s="146">
        <v>249</v>
      </c>
      <c r="N95" s="146" t="s">
        <v>618</v>
      </c>
      <c r="O95" s="146" t="s">
        <v>618</v>
      </c>
      <c r="P95" s="146">
        <v>2</v>
      </c>
      <c r="Q95" s="146">
        <v>2</v>
      </c>
      <c r="R95" s="146">
        <v>4</v>
      </c>
      <c r="S95" s="146">
        <v>2</v>
      </c>
      <c r="T95" s="146" t="s">
        <v>618</v>
      </c>
      <c r="U95" s="146" t="s">
        <v>618</v>
      </c>
      <c r="V95" s="146" t="s">
        <v>618</v>
      </c>
      <c r="W95" s="146" t="s">
        <v>618</v>
      </c>
      <c r="Y95" s="147">
        <v>71</v>
      </c>
    </row>
    <row r="96" spans="1:25" ht="12.75" customHeight="1">
      <c r="A96" s="142">
        <v>72</v>
      </c>
      <c r="B96" s="135"/>
      <c r="C96" s="136"/>
      <c r="D96" s="143" t="s">
        <v>188</v>
      </c>
      <c r="E96" s="144"/>
      <c r="F96" s="145">
        <v>6306</v>
      </c>
      <c r="G96" s="146">
        <v>3780</v>
      </c>
      <c r="H96" s="146">
        <v>142</v>
      </c>
      <c r="I96" s="146">
        <v>93</v>
      </c>
      <c r="J96" s="146">
        <v>421</v>
      </c>
      <c r="K96" s="146">
        <v>213</v>
      </c>
      <c r="L96" s="146">
        <v>5917</v>
      </c>
      <c r="M96" s="146">
        <v>3512</v>
      </c>
      <c r="N96" s="146">
        <v>66</v>
      </c>
      <c r="O96" s="146">
        <v>37</v>
      </c>
      <c r="P96" s="146">
        <v>405</v>
      </c>
      <c r="Q96" s="146">
        <v>202</v>
      </c>
      <c r="R96" s="146">
        <v>389</v>
      </c>
      <c r="S96" s="146">
        <v>268</v>
      </c>
      <c r="T96" s="146">
        <v>76</v>
      </c>
      <c r="U96" s="146">
        <v>56</v>
      </c>
      <c r="V96" s="146">
        <v>16</v>
      </c>
      <c r="W96" s="146">
        <v>11</v>
      </c>
      <c r="Y96" s="147">
        <v>72</v>
      </c>
    </row>
    <row r="97" spans="1:25" ht="12.75" customHeight="1">
      <c r="A97" s="142">
        <v>73</v>
      </c>
      <c r="B97" s="135"/>
      <c r="C97" s="136"/>
      <c r="D97" s="143" t="s">
        <v>189</v>
      </c>
      <c r="E97" s="144"/>
      <c r="F97" s="145">
        <v>4107</v>
      </c>
      <c r="G97" s="146">
        <v>1998</v>
      </c>
      <c r="H97" s="146">
        <v>41</v>
      </c>
      <c r="I97" s="146">
        <v>26</v>
      </c>
      <c r="J97" s="146">
        <v>261</v>
      </c>
      <c r="K97" s="146">
        <v>96</v>
      </c>
      <c r="L97" s="146">
        <v>3857</v>
      </c>
      <c r="M97" s="146">
        <v>1856</v>
      </c>
      <c r="N97" s="146">
        <v>12</v>
      </c>
      <c r="O97" s="146">
        <v>4</v>
      </c>
      <c r="P97" s="146">
        <v>247</v>
      </c>
      <c r="Q97" s="146">
        <v>90</v>
      </c>
      <c r="R97" s="146">
        <v>250</v>
      </c>
      <c r="S97" s="146">
        <v>142</v>
      </c>
      <c r="T97" s="146">
        <v>29</v>
      </c>
      <c r="U97" s="146">
        <v>22</v>
      </c>
      <c r="V97" s="146">
        <v>14</v>
      </c>
      <c r="W97" s="146">
        <v>6</v>
      </c>
      <c r="Y97" s="147">
        <v>73</v>
      </c>
    </row>
    <row r="98" spans="1:25" ht="12.75" customHeight="1">
      <c r="A98" s="142">
        <v>74</v>
      </c>
      <c r="B98" s="135"/>
      <c r="C98" s="136"/>
      <c r="D98" s="143" t="s">
        <v>192</v>
      </c>
      <c r="E98" s="144"/>
      <c r="F98" s="145">
        <v>1921</v>
      </c>
      <c r="G98" s="146">
        <v>1254</v>
      </c>
      <c r="H98" s="146">
        <v>33</v>
      </c>
      <c r="I98" s="146">
        <v>22</v>
      </c>
      <c r="J98" s="146">
        <v>71</v>
      </c>
      <c r="K98" s="146">
        <v>46</v>
      </c>
      <c r="L98" s="146">
        <v>1767</v>
      </c>
      <c r="M98" s="146">
        <v>1156</v>
      </c>
      <c r="N98" s="146">
        <v>26</v>
      </c>
      <c r="O98" s="146">
        <v>18</v>
      </c>
      <c r="P98" s="146">
        <v>65</v>
      </c>
      <c r="Q98" s="146">
        <v>43</v>
      </c>
      <c r="R98" s="146">
        <v>154</v>
      </c>
      <c r="S98" s="146">
        <v>98</v>
      </c>
      <c r="T98" s="146">
        <v>7</v>
      </c>
      <c r="U98" s="146">
        <v>4</v>
      </c>
      <c r="V98" s="146">
        <v>6</v>
      </c>
      <c r="W98" s="146">
        <v>3</v>
      </c>
      <c r="Y98" s="147">
        <v>74</v>
      </c>
    </row>
    <row r="99" spans="1:25" ht="12.75" customHeight="1">
      <c r="A99" s="142">
        <v>75</v>
      </c>
      <c r="B99" s="135"/>
      <c r="C99" s="136"/>
      <c r="D99" s="143" t="s">
        <v>190</v>
      </c>
      <c r="E99" s="144"/>
      <c r="F99" s="145">
        <v>790</v>
      </c>
      <c r="G99" s="146">
        <v>198</v>
      </c>
      <c r="H99" s="146">
        <v>18</v>
      </c>
      <c r="I99" s="146">
        <v>9</v>
      </c>
      <c r="J99" s="146">
        <v>96</v>
      </c>
      <c r="K99" s="146">
        <v>35</v>
      </c>
      <c r="L99" s="146">
        <v>763</v>
      </c>
      <c r="M99" s="146">
        <v>182</v>
      </c>
      <c r="N99" s="146">
        <v>14</v>
      </c>
      <c r="O99" s="146">
        <v>6</v>
      </c>
      <c r="P99" s="146">
        <v>89</v>
      </c>
      <c r="Q99" s="146">
        <v>30</v>
      </c>
      <c r="R99" s="146">
        <v>27</v>
      </c>
      <c r="S99" s="146">
        <v>16</v>
      </c>
      <c r="T99" s="146">
        <v>4</v>
      </c>
      <c r="U99" s="146">
        <v>3</v>
      </c>
      <c r="V99" s="146">
        <v>7</v>
      </c>
      <c r="W99" s="146">
        <v>5</v>
      </c>
      <c r="Y99" s="147">
        <v>75</v>
      </c>
    </row>
    <row r="100" spans="1:25" ht="12.75" customHeight="1">
      <c r="A100" s="142">
        <v>76</v>
      </c>
      <c r="B100" s="135"/>
      <c r="C100" s="136"/>
      <c r="D100" s="143" t="s">
        <v>191</v>
      </c>
      <c r="E100" s="144"/>
      <c r="F100" s="145">
        <v>443</v>
      </c>
      <c r="G100" s="146">
        <v>333</v>
      </c>
      <c r="H100" s="146">
        <v>12</v>
      </c>
      <c r="I100" s="146">
        <v>12</v>
      </c>
      <c r="J100" s="146">
        <v>53</v>
      </c>
      <c r="K100" s="146">
        <v>40</v>
      </c>
      <c r="L100" s="146">
        <v>417</v>
      </c>
      <c r="M100" s="146">
        <v>308</v>
      </c>
      <c r="N100" s="146">
        <v>8</v>
      </c>
      <c r="O100" s="146">
        <v>8</v>
      </c>
      <c r="P100" s="146">
        <v>47</v>
      </c>
      <c r="Q100" s="146">
        <v>34</v>
      </c>
      <c r="R100" s="146">
        <v>26</v>
      </c>
      <c r="S100" s="146">
        <v>25</v>
      </c>
      <c r="T100" s="146">
        <v>4</v>
      </c>
      <c r="U100" s="146">
        <v>4</v>
      </c>
      <c r="V100" s="146">
        <v>6</v>
      </c>
      <c r="W100" s="146">
        <v>6</v>
      </c>
      <c r="Y100" s="147">
        <v>76</v>
      </c>
    </row>
    <row r="101" spans="1:25" ht="21.75" customHeight="1">
      <c r="A101" s="298" t="s">
        <v>197</v>
      </c>
      <c r="B101" s="298"/>
      <c r="C101" s="298"/>
      <c r="D101" s="298"/>
      <c r="E101" s="298"/>
      <c r="F101" s="298"/>
      <c r="G101" s="298"/>
      <c r="H101" s="298"/>
      <c r="I101" s="298"/>
      <c r="J101" s="298"/>
      <c r="K101" s="298"/>
      <c r="L101" s="299" t="s">
        <v>207</v>
      </c>
      <c r="M101" s="299"/>
      <c r="N101" s="299"/>
      <c r="O101" s="299"/>
      <c r="P101" s="299"/>
      <c r="Q101" s="299"/>
      <c r="R101" s="299"/>
      <c r="S101" s="299"/>
      <c r="T101" s="299"/>
      <c r="U101" s="299"/>
      <c r="V101" s="299"/>
      <c r="W101" s="299"/>
      <c r="X101" s="299"/>
      <c r="Y101" s="299"/>
    </row>
    <row r="102" spans="1:25" ht="14.25" customHeight="1">
      <c r="A102" s="134">
        <v>77</v>
      </c>
      <c r="B102" s="135"/>
      <c r="C102" s="136"/>
      <c r="D102" s="137" t="s">
        <v>47</v>
      </c>
      <c r="E102" s="138"/>
      <c r="F102" s="139">
        <v>26790</v>
      </c>
      <c r="G102" s="140">
        <v>15197</v>
      </c>
      <c r="H102" s="140">
        <v>913</v>
      </c>
      <c r="I102" s="140">
        <v>527</v>
      </c>
      <c r="J102" s="140">
        <v>2640</v>
      </c>
      <c r="K102" s="140">
        <v>1454</v>
      </c>
      <c r="L102" s="140">
        <v>24290</v>
      </c>
      <c r="M102" s="140">
        <v>13828</v>
      </c>
      <c r="N102" s="140">
        <v>374</v>
      </c>
      <c r="O102" s="140">
        <v>244</v>
      </c>
      <c r="P102" s="140">
        <v>1971</v>
      </c>
      <c r="Q102" s="140">
        <v>1086</v>
      </c>
      <c r="R102" s="140">
        <v>2500</v>
      </c>
      <c r="S102" s="140">
        <v>1369</v>
      </c>
      <c r="T102" s="140">
        <v>539</v>
      </c>
      <c r="U102" s="140">
        <v>283</v>
      </c>
      <c r="V102" s="140">
        <v>669</v>
      </c>
      <c r="W102" s="140">
        <v>368</v>
      </c>
      <c r="Y102" s="141">
        <v>77</v>
      </c>
    </row>
    <row r="103" spans="1:25" ht="12.75" customHeight="1">
      <c r="A103" s="142">
        <v>78</v>
      </c>
      <c r="B103" s="135"/>
      <c r="C103" s="136"/>
      <c r="D103" s="143" t="s">
        <v>617</v>
      </c>
      <c r="E103" s="144"/>
      <c r="F103" s="145">
        <v>6340</v>
      </c>
      <c r="G103" s="146">
        <v>4150</v>
      </c>
      <c r="H103" s="146">
        <v>299</v>
      </c>
      <c r="I103" s="146">
        <v>160</v>
      </c>
      <c r="J103" s="146">
        <v>835</v>
      </c>
      <c r="K103" s="146">
        <v>495</v>
      </c>
      <c r="L103" s="146">
        <v>5445</v>
      </c>
      <c r="M103" s="146">
        <v>3599</v>
      </c>
      <c r="N103" s="146">
        <v>89</v>
      </c>
      <c r="O103" s="146">
        <v>61</v>
      </c>
      <c r="P103" s="146">
        <v>581</v>
      </c>
      <c r="Q103" s="146">
        <v>362</v>
      </c>
      <c r="R103" s="146">
        <v>895</v>
      </c>
      <c r="S103" s="146">
        <v>551</v>
      </c>
      <c r="T103" s="146">
        <v>210</v>
      </c>
      <c r="U103" s="146">
        <v>99</v>
      </c>
      <c r="V103" s="146">
        <v>254</v>
      </c>
      <c r="W103" s="146">
        <v>133</v>
      </c>
      <c r="Y103" s="147">
        <v>78</v>
      </c>
    </row>
    <row r="104" spans="1:25" ht="12.75" customHeight="1">
      <c r="A104" s="142">
        <v>79</v>
      </c>
      <c r="B104" s="135"/>
      <c r="C104" s="136"/>
      <c r="D104" s="143" t="s">
        <v>65</v>
      </c>
      <c r="E104" s="144"/>
      <c r="F104" s="145">
        <v>267</v>
      </c>
      <c r="G104" s="146">
        <v>144</v>
      </c>
      <c r="H104" s="146" t="s">
        <v>618</v>
      </c>
      <c r="I104" s="146" t="s">
        <v>618</v>
      </c>
      <c r="J104" s="146" t="s">
        <v>618</v>
      </c>
      <c r="K104" s="146" t="s">
        <v>618</v>
      </c>
      <c r="L104" s="146">
        <v>263</v>
      </c>
      <c r="M104" s="146">
        <v>142</v>
      </c>
      <c r="N104" s="146" t="s">
        <v>618</v>
      </c>
      <c r="O104" s="146" t="s">
        <v>618</v>
      </c>
      <c r="P104" s="146" t="s">
        <v>618</v>
      </c>
      <c r="Q104" s="146" t="s">
        <v>618</v>
      </c>
      <c r="R104" s="146">
        <v>4</v>
      </c>
      <c r="S104" s="146">
        <v>2</v>
      </c>
      <c r="T104" s="146" t="s">
        <v>618</v>
      </c>
      <c r="U104" s="146" t="s">
        <v>618</v>
      </c>
      <c r="V104" s="146" t="s">
        <v>618</v>
      </c>
      <c r="W104" s="146" t="s">
        <v>618</v>
      </c>
      <c r="Y104" s="147">
        <v>79</v>
      </c>
    </row>
    <row r="105" spans="1:25" ht="12.75" customHeight="1">
      <c r="A105" s="142">
        <v>80</v>
      </c>
      <c r="B105" s="135"/>
      <c r="C105" s="136"/>
      <c r="D105" s="143" t="s">
        <v>188</v>
      </c>
      <c r="E105" s="144"/>
      <c r="F105" s="145">
        <v>8634</v>
      </c>
      <c r="G105" s="146">
        <v>5351</v>
      </c>
      <c r="H105" s="146">
        <v>117</v>
      </c>
      <c r="I105" s="146">
        <v>82</v>
      </c>
      <c r="J105" s="146">
        <v>368</v>
      </c>
      <c r="K105" s="146">
        <v>240</v>
      </c>
      <c r="L105" s="146">
        <v>8089</v>
      </c>
      <c r="M105" s="146">
        <v>5029</v>
      </c>
      <c r="N105" s="146">
        <v>26</v>
      </c>
      <c r="O105" s="146">
        <v>19</v>
      </c>
      <c r="P105" s="146">
        <v>270</v>
      </c>
      <c r="Q105" s="146">
        <v>172</v>
      </c>
      <c r="R105" s="146">
        <v>545</v>
      </c>
      <c r="S105" s="146">
        <v>322</v>
      </c>
      <c r="T105" s="146">
        <v>91</v>
      </c>
      <c r="U105" s="146">
        <v>63</v>
      </c>
      <c r="V105" s="146">
        <v>98</v>
      </c>
      <c r="W105" s="146">
        <v>68</v>
      </c>
      <c r="Y105" s="147">
        <v>80</v>
      </c>
    </row>
    <row r="106" spans="1:25" ht="12.75" customHeight="1">
      <c r="A106" s="142">
        <v>81</v>
      </c>
      <c r="B106" s="135"/>
      <c r="C106" s="136"/>
      <c r="D106" s="143" t="s">
        <v>189</v>
      </c>
      <c r="E106" s="144"/>
      <c r="F106" s="145">
        <v>6154</v>
      </c>
      <c r="G106" s="146">
        <v>3057</v>
      </c>
      <c r="H106" s="146">
        <v>251</v>
      </c>
      <c r="I106" s="146">
        <v>137</v>
      </c>
      <c r="J106" s="146">
        <v>806</v>
      </c>
      <c r="K106" s="146">
        <v>391</v>
      </c>
      <c r="L106" s="146">
        <v>5604</v>
      </c>
      <c r="M106" s="146">
        <v>2776</v>
      </c>
      <c r="N106" s="146">
        <v>95</v>
      </c>
      <c r="O106" s="146">
        <v>51</v>
      </c>
      <c r="P106" s="146">
        <v>608</v>
      </c>
      <c r="Q106" s="146">
        <v>278</v>
      </c>
      <c r="R106" s="146">
        <v>550</v>
      </c>
      <c r="S106" s="146">
        <v>281</v>
      </c>
      <c r="T106" s="146">
        <v>156</v>
      </c>
      <c r="U106" s="146">
        <v>86</v>
      </c>
      <c r="V106" s="146">
        <v>198</v>
      </c>
      <c r="W106" s="146">
        <v>113</v>
      </c>
      <c r="Y106" s="147">
        <v>81</v>
      </c>
    </row>
    <row r="107" spans="1:25" ht="12.75" customHeight="1">
      <c r="A107" s="142">
        <v>82</v>
      </c>
      <c r="B107" s="135"/>
      <c r="C107" s="136"/>
      <c r="D107" s="143" t="s">
        <v>192</v>
      </c>
      <c r="E107" s="144"/>
      <c r="F107" s="145">
        <v>3132</v>
      </c>
      <c r="G107" s="146">
        <v>1915</v>
      </c>
      <c r="H107" s="146">
        <v>183</v>
      </c>
      <c r="I107" s="146">
        <v>129</v>
      </c>
      <c r="J107" s="146">
        <v>328</v>
      </c>
      <c r="K107" s="146">
        <v>224</v>
      </c>
      <c r="L107" s="146">
        <v>2848</v>
      </c>
      <c r="M107" s="146">
        <v>1777</v>
      </c>
      <c r="N107" s="146">
        <v>151</v>
      </c>
      <c r="O107" s="146">
        <v>109</v>
      </c>
      <c r="P107" s="146">
        <v>289</v>
      </c>
      <c r="Q107" s="146">
        <v>199</v>
      </c>
      <c r="R107" s="146">
        <v>284</v>
      </c>
      <c r="S107" s="146">
        <v>138</v>
      </c>
      <c r="T107" s="146">
        <v>32</v>
      </c>
      <c r="U107" s="146">
        <v>20</v>
      </c>
      <c r="V107" s="146">
        <v>39</v>
      </c>
      <c r="W107" s="146">
        <v>25</v>
      </c>
      <c r="Y107" s="147">
        <v>82</v>
      </c>
    </row>
    <row r="108" spans="1:25" s="154" customFormat="1" ht="21.75" customHeight="1">
      <c r="A108" s="324" t="s">
        <v>260</v>
      </c>
      <c r="B108" s="324"/>
      <c r="C108" s="324"/>
      <c r="D108" s="324"/>
      <c r="E108" s="324"/>
      <c r="F108" s="324"/>
      <c r="G108" s="324"/>
      <c r="H108" s="324"/>
      <c r="I108" s="324"/>
      <c r="J108" s="324"/>
      <c r="K108" s="324"/>
      <c r="L108" s="325" t="s">
        <v>207</v>
      </c>
      <c r="M108" s="325"/>
      <c r="N108" s="325"/>
      <c r="O108" s="325"/>
      <c r="P108" s="325"/>
      <c r="Q108" s="325"/>
      <c r="R108" s="325"/>
      <c r="S108" s="325"/>
      <c r="T108" s="325"/>
      <c r="U108" s="325"/>
      <c r="V108" s="325"/>
      <c r="W108" s="325"/>
      <c r="X108" s="325"/>
      <c r="Y108" s="325"/>
    </row>
    <row r="109" spans="1:25" ht="12.75" customHeight="1">
      <c r="A109" s="142">
        <v>83</v>
      </c>
      <c r="B109" s="135"/>
      <c r="C109" s="136"/>
      <c r="D109" s="143" t="s">
        <v>190</v>
      </c>
      <c r="E109" s="144"/>
      <c r="F109" s="145">
        <v>1870</v>
      </c>
      <c r="G109" s="146">
        <v>339</v>
      </c>
      <c r="H109" s="146">
        <v>60</v>
      </c>
      <c r="I109" s="146">
        <v>16</v>
      </c>
      <c r="J109" s="146">
        <v>268</v>
      </c>
      <c r="K109" s="146">
        <v>79</v>
      </c>
      <c r="L109" s="146">
        <v>1680</v>
      </c>
      <c r="M109" s="146">
        <v>293</v>
      </c>
      <c r="N109" s="146">
        <v>12</v>
      </c>
      <c r="O109" s="146">
        <v>3</v>
      </c>
      <c r="P109" s="146">
        <v>191</v>
      </c>
      <c r="Q109" s="146">
        <v>53</v>
      </c>
      <c r="R109" s="146">
        <v>190</v>
      </c>
      <c r="S109" s="146">
        <v>46</v>
      </c>
      <c r="T109" s="146">
        <v>48</v>
      </c>
      <c r="U109" s="146">
        <v>13</v>
      </c>
      <c r="V109" s="146">
        <v>77</v>
      </c>
      <c r="W109" s="146">
        <v>26</v>
      </c>
      <c r="Y109" s="147">
        <v>83</v>
      </c>
    </row>
    <row r="110" spans="1:25" ht="12.75" customHeight="1">
      <c r="A110" s="142">
        <v>84</v>
      </c>
      <c r="B110" s="135"/>
      <c r="C110" s="136"/>
      <c r="D110" s="143" t="s">
        <v>191</v>
      </c>
      <c r="E110" s="144"/>
      <c r="F110" s="145">
        <v>393</v>
      </c>
      <c r="G110" s="146">
        <v>241</v>
      </c>
      <c r="H110" s="146">
        <v>3</v>
      </c>
      <c r="I110" s="146">
        <v>3</v>
      </c>
      <c r="J110" s="146">
        <v>35</v>
      </c>
      <c r="K110" s="146">
        <v>25</v>
      </c>
      <c r="L110" s="146">
        <v>361</v>
      </c>
      <c r="M110" s="146">
        <v>212</v>
      </c>
      <c r="N110" s="146">
        <v>1</v>
      </c>
      <c r="O110" s="146">
        <v>1</v>
      </c>
      <c r="P110" s="146">
        <v>32</v>
      </c>
      <c r="Q110" s="146">
        <v>22</v>
      </c>
      <c r="R110" s="146">
        <v>32</v>
      </c>
      <c r="S110" s="146">
        <v>29</v>
      </c>
      <c r="T110" s="146">
        <v>2</v>
      </c>
      <c r="U110" s="146">
        <v>2</v>
      </c>
      <c r="V110" s="146">
        <v>3</v>
      </c>
      <c r="W110" s="146">
        <v>3</v>
      </c>
      <c r="Y110" s="147">
        <v>84</v>
      </c>
    </row>
    <row r="111" spans="1:25" ht="21.75" customHeight="1">
      <c r="A111" s="298" t="s">
        <v>204</v>
      </c>
      <c r="B111" s="298"/>
      <c r="C111" s="298"/>
      <c r="D111" s="298"/>
      <c r="E111" s="298"/>
      <c r="F111" s="298"/>
      <c r="G111" s="298"/>
      <c r="H111" s="298"/>
      <c r="I111" s="298"/>
      <c r="J111" s="298"/>
      <c r="K111" s="298"/>
      <c r="L111" s="299" t="s">
        <v>208</v>
      </c>
      <c r="M111" s="299"/>
      <c r="N111" s="299"/>
      <c r="O111" s="299"/>
      <c r="P111" s="299"/>
      <c r="Q111" s="299"/>
      <c r="R111" s="299"/>
      <c r="S111" s="299"/>
      <c r="T111" s="299"/>
      <c r="U111" s="299"/>
      <c r="V111" s="299"/>
      <c r="W111" s="299"/>
      <c r="X111" s="299"/>
      <c r="Y111" s="299"/>
    </row>
    <row r="112" spans="1:25" ht="14.25" customHeight="1">
      <c r="A112" s="134">
        <v>85</v>
      </c>
      <c r="B112" s="135"/>
      <c r="C112" s="136"/>
      <c r="D112" s="137" t="s">
        <v>47</v>
      </c>
      <c r="E112" s="138"/>
      <c r="F112" s="139">
        <v>367</v>
      </c>
      <c r="G112" s="140">
        <v>145</v>
      </c>
      <c r="H112" s="140">
        <v>11</v>
      </c>
      <c r="I112" s="140">
        <v>5</v>
      </c>
      <c r="J112" s="140">
        <v>92</v>
      </c>
      <c r="K112" s="140">
        <v>42</v>
      </c>
      <c r="L112" s="140">
        <v>328</v>
      </c>
      <c r="M112" s="140">
        <v>136</v>
      </c>
      <c r="N112" s="140">
        <v>9</v>
      </c>
      <c r="O112" s="140">
        <v>4</v>
      </c>
      <c r="P112" s="140">
        <v>87</v>
      </c>
      <c r="Q112" s="140">
        <v>39</v>
      </c>
      <c r="R112" s="140">
        <v>39</v>
      </c>
      <c r="S112" s="140">
        <v>9</v>
      </c>
      <c r="T112" s="140">
        <v>2</v>
      </c>
      <c r="U112" s="140">
        <v>1</v>
      </c>
      <c r="V112" s="140">
        <v>5</v>
      </c>
      <c r="W112" s="140">
        <v>3</v>
      </c>
      <c r="Y112" s="141">
        <v>85</v>
      </c>
    </row>
    <row r="113" spans="1:25" ht="12.75" customHeight="1">
      <c r="A113" s="142">
        <v>86</v>
      </c>
      <c r="B113" s="135"/>
      <c r="C113" s="136"/>
      <c r="D113" s="143" t="s">
        <v>617</v>
      </c>
      <c r="E113" s="144"/>
      <c r="F113" s="145">
        <v>367</v>
      </c>
      <c r="G113" s="146">
        <v>145</v>
      </c>
      <c r="H113" s="146">
        <v>11</v>
      </c>
      <c r="I113" s="146">
        <v>5</v>
      </c>
      <c r="J113" s="146">
        <v>92</v>
      </c>
      <c r="K113" s="146">
        <v>42</v>
      </c>
      <c r="L113" s="146">
        <v>328</v>
      </c>
      <c r="M113" s="146">
        <v>136</v>
      </c>
      <c r="N113" s="146">
        <v>9</v>
      </c>
      <c r="O113" s="146">
        <v>4</v>
      </c>
      <c r="P113" s="146">
        <v>87</v>
      </c>
      <c r="Q113" s="146">
        <v>39</v>
      </c>
      <c r="R113" s="146">
        <v>39</v>
      </c>
      <c r="S113" s="146">
        <v>9</v>
      </c>
      <c r="T113" s="146">
        <v>2</v>
      </c>
      <c r="U113" s="146">
        <v>1</v>
      </c>
      <c r="V113" s="146">
        <v>5</v>
      </c>
      <c r="W113" s="146">
        <v>3</v>
      </c>
      <c r="Y113" s="147">
        <v>86</v>
      </c>
    </row>
    <row r="114" spans="1:25" ht="21.75" customHeight="1">
      <c r="A114" s="298" t="s">
        <v>209</v>
      </c>
      <c r="B114" s="298"/>
      <c r="C114" s="298"/>
      <c r="D114" s="298"/>
      <c r="E114" s="298"/>
      <c r="F114" s="298"/>
      <c r="G114" s="298"/>
      <c r="H114" s="298"/>
      <c r="I114" s="298"/>
      <c r="J114" s="298"/>
      <c r="K114" s="298"/>
      <c r="L114" s="299" t="s">
        <v>210</v>
      </c>
      <c r="M114" s="299"/>
      <c r="N114" s="299"/>
      <c r="O114" s="299"/>
      <c r="P114" s="299"/>
      <c r="Q114" s="299"/>
      <c r="R114" s="299"/>
      <c r="S114" s="299"/>
      <c r="T114" s="299"/>
      <c r="U114" s="299"/>
      <c r="V114" s="299"/>
      <c r="W114" s="299"/>
      <c r="X114" s="299"/>
      <c r="Y114" s="299"/>
    </row>
    <row r="115" spans="1:25" ht="14.25" customHeight="1">
      <c r="A115" s="134">
        <v>87</v>
      </c>
      <c r="B115" s="135"/>
      <c r="C115" s="136"/>
      <c r="D115" s="137" t="s">
        <v>47</v>
      </c>
      <c r="E115" s="138"/>
      <c r="F115" s="139">
        <v>138</v>
      </c>
      <c r="G115" s="140">
        <v>65</v>
      </c>
      <c r="H115" s="140">
        <v>2</v>
      </c>
      <c r="I115" s="140">
        <v>1</v>
      </c>
      <c r="J115" s="140">
        <v>5</v>
      </c>
      <c r="K115" s="140">
        <v>1</v>
      </c>
      <c r="L115" s="140">
        <v>129</v>
      </c>
      <c r="M115" s="140">
        <v>62</v>
      </c>
      <c r="N115" s="140" t="s">
        <v>618</v>
      </c>
      <c r="O115" s="140" t="s">
        <v>618</v>
      </c>
      <c r="P115" s="140">
        <v>4</v>
      </c>
      <c r="Q115" s="140">
        <v>1</v>
      </c>
      <c r="R115" s="140">
        <v>9</v>
      </c>
      <c r="S115" s="140">
        <v>3</v>
      </c>
      <c r="T115" s="140">
        <v>2</v>
      </c>
      <c r="U115" s="140">
        <v>1</v>
      </c>
      <c r="V115" s="140">
        <v>1</v>
      </c>
      <c r="W115" s="140" t="s">
        <v>618</v>
      </c>
      <c r="Y115" s="141">
        <v>87</v>
      </c>
    </row>
    <row r="116" spans="1:25" ht="12.75" customHeight="1">
      <c r="A116" s="142">
        <v>88</v>
      </c>
      <c r="B116" s="135"/>
      <c r="C116" s="136"/>
      <c r="D116" s="143" t="s">
        <v>617</v>
      </c>
      <c r="E116" s="144"/>
      <c r="F116" s="145">
        <v>138</v>
      </c>
      <c r="G116" s="146">
        <v>65</v>
      </c>
      <c r="H116" s="146">
        <v>2</v>
      </c>
      <c r="I116" s="146">
        <v>1</v>
      </c>
      <c r="J116" s="146">
        <v>5</v>
      </c>
      <c r="K116" s="146">
        <v>1</v>
      </c>
      <c r="L116" s="146">
        <v>129</v>
      </c>
      <c r="M116" s="146">
        <v>62</v>
      </c>
      <c r="N116" s="146" t="s">
        <v>618</v>
      </c>
      <c r="O116" s="146" t="s">
        <v>618</v>
      </c>
      <c r="P116" s="146">
        <v>4</v>
      </c>
      <c r="Q116" s="146">
        <v>1</v>
      </c>
      <c r="R116" s="146">
        <v>9</v>
      </c>
      <c r="S116" s="146">
        <v>3</v>
      </c>
      <c r="T116" s="146">
        <v>2</v>
      </c>
      <c r="U116" s="146">
        <v>1</v>
      </c>
      <c r="V116" s="146">
        <v>1</v>
      </c>
      <c r="W116" s="146" t="s">
        <v>618</v>
      </c>
      <c r="Y116" s="147">
        <v>88</v>
      </c>
    </row>
    <row r="117" spans="1:25" ht="21.75" customHeight="1">
      <c r="A117" s="298" t="s">
        <v>211</v>
      </c>
      <c r="B117" s="298"/>
      <c r="C117" s="298"/>
      <c r="D117" s="298"/>
      <c r="E117" s="298"/>
      <c r="F117" s="298"/>
      <c r="G117" s="298"/>
      <c r="H117" s="298"/>
      <c r="I117" s="298"/>
      <c r="J117" s="298"/>
      <c r="K117" s="298"/>
      <c r="L117" s="299" t="s">
        <v>635</v>
      </c>
      <c r="M117" s="299"/>
      <c r="N117" s="299"/>
      <c r="O117" s="299"/>
      <c r="P117" s="299"/>
      <c r="Q117" s="299"/>
      <c r="R117" s="299"/>
      <c r="S117" s="299"/>
      <c r="T117" s="299"/>
      <c r="U117" s="299"/>
      <c r="V117" s="299"/>
      <c r="W117" s="299"/>
      <c r="X117" s="299"/>
      <c r="Y117" s="299"/>
    </row>
    <row r="118" spans="1:25" ht="14.25" customHeight="1">
      <c r="A118" s="134">
        <v>89</v>
      </c>
      <c r="B118" s="135"/>
      <c r="C118" s="136"/>
      <c r="D118" s="137" t="s">
        <v>47</v>
      </c>
      <c r="E118" s="138"/>
      <c r="F118" s="139">
        <v>673</v>
      </c>
      <c r="G118" s="140">
        <v>427</v>
      </c>
      <c r="H118" s="140">
        <v>1</v>
      </c>
      <c r="I118" s="140" t="s">
        <v>618</v>
      </c>
      <c r="J118" s="140">
        <v>2</v>
      </c>
      <c r="K118" s="140">
        <v>1</v>
      </c>
      <c r="L118" s="140">
        <v>507</v>
      </c>
      <c r="M118" s="140">
        <v>312</v>
      </c>
      <c r="N118" s="140" t="s">
        <v>618</v>
      </c>
      <c r="O118" s="140" t="s">
        <v>618</v>
      </c>
      <c r="P118" s="140">
        <v>1</v>
      </c>
      <c r="Q118" s="140">
        <v>1</v>
      </c>
      <c r="R118" s="140">
        <v>166</v>
      </c>
      <c r="S118" s="140">
        <v>115</v>
      </c>
      <c r="T118" s="140">
        <v>1</v>
      </c>
      <c r="U118" s="140" t="s">
        <v>618</v>
      </c>
      <c r="V118" s="140">
        <v>1</v>
      </c>
      <c r="W118" s="140" t="s">
        <v>618</v>
      </c>
      <c r="Y118" s="141">
        <v>89</v>
      </c>
    </row>
    <row r="119" spans="1:25" ht="12.75" customHeight="1">
      <c r="A119" s="142">
        <v>90</v>
      </c>
      <c r="B119" s="135"/>
      <c r="C119" s="136"/>
      <c r="D119" s="143" t="s">
        <v>190</v>
      </c>
      <c r="E119" s="144"/>
      <c r="F119" s="145">
        <v>105</v>
      </c>
      <c r="G119" s="146">
        <v>79</v>
      </c>
      <c r="H119" s="146" t="s">
        <v>618</v>
      </c>
      <c r="I119" s="146" t="s">
        <v>618</v>
      </c>
      <c r="J119" s="146" t="s">
        <v>618</v>
      </c>
      <c r="K119" s="146" t="s">
        <v>618</v>
      </c>
      <c r="L119" s="146">
        <v>87</v>
      </c>
      <c r="M119" s="146">
        <v>64</v>
      </c>
      <c r="N119" s="146" t="s">
        <v>618</v>
      </c>
      <c r="O119" s="146" t="s">
        <v>618</v>
      </c>
      <c r="P119" s="146" t="s">
        <v>618</v>
      </c>
      <c r="Q119" s="146" t="s">
        <v>618</v>
      </c>
      <c r="R119" s="146">
        <v>18</v>
      </c>
      <c r="S119" s="146">
        <v>15</v>
      </c>
      <c r="T119" s="146" t="s">
        <v>618</v>
      </c>
      <c r="U119" s="146" t="s">
        <v>618</v>
      </c>
      <c r="V119" s="146" t="s">
        <v>618</v>
      </c>
      <c r="W119" s="146" t="s">
        <v>618</v>
      </c>
      <c r="Y119" s="147">
        <v>90</v>
      </c>
    </row>
    <row r="120" spans="1:25" ht="12.75" customHeight="1">
      <c r="A120" s="142">
        <v>91</v>
      </c>
      <c r="B120" s="135"/>
      <c r="C120" s="136"/>
      <c r="D120" s="143" t="s">
        <v>191</v>
      </c>
      <c r="E120" s="144"/>
      <c r="F120" s="145">
        <v>568</v>
      </c>
      <c r="G120" s="146">
        <v>348</v>
      </c>
      <c r="H120" s="146">
        <v>1</v>
      </c>
      <c r="I120" s="146" t="s">
        <v>618</v>
      </c>
      <c r="J120" s="146">
        <v>2</v>
      </c>
      <c r="K120" s="146">
        <v>1</v>
      </c>
      <c r="L120" s="146">
        <v>420</v>
      </c>
      <c r="M120" s="146">
        <v>248</v>
      </c>
      <c r="N120" s="146" t="s">
        <v>618</v>
      </c>
      <c r="O120" s="146" t="s">
        <v>618</v>
      </c>
      <c r="P120" s="146">
        <v>1</v>
      </c>
      <c r="Q120" s="146">
        <v>1</v>
      </c>
      <c r="R120" s="146">
        <v>148</v>
      </c>
      <c r="S120" s="146">
        <v>100</v>
      </c>
      <c r="T120" s="146">
        <v>1</v>
      </c>
      <c r="U120" s="146" t="s">
        <v>618</v>
      </c>
      <c r="V120" s="146">
        <v>1</v>
      </c>
      <c r="W120" s="146" t="s">
        <v>618</v>
      </c>
      <c r="Y120" s="147">
        <v>91</v>
      </c>
    </row>
    <row r="121" spans="1:25" ht="21.75" customHeight="1">
      <c r="A121" s="298" t="s">
        <v>211</v>
      </c>
      <c r="B121" s="298"/>
      <c r="C121" s="298"/>
      <c r="D121" s="298"/>
      <c r="E121" s="298"/>
      <c r="F121" s="298"/>
      <c r="G121" s="298"/>
      <c r="H121" s="298"/>
      <c r="I121" s="298"/>
      <c r="J121" s="298"/>
      <c r="K121" s="298"/>
      <c r="L121" s="299" t="s">
        <v>212</v>
      </c>
      <c r="M121" s="299"/>
      <c r="N121" s="299"/>
      <c r="O121" s="299"/>
      <c r="P121" s="299"/>
      <c r="Q121" s="299"/>
      <c r="R121" s="299"/>
      <c r="S121" s="299"/>
      <c r="T121" s="299"/>
      <c r="U121" s="299"/>
      <c r="V121" s="299"/>
      <c r="W121" s="299"/>
      <c r="X121" s="299"/>
      <c r="Y121" s="299"/>
    </row>
    <row r="122" spans="1:25" ht="14.25" customHeight="1">
      <c r="A122" s="134">
        <v>92</v>
      </c>
      <c r="B122" s="135"/>
      <c r="C122" s="136"/>
      <c r="D122" s="137" t="s">
        <v>47</v>
      </c>
      <c r="E122" s="138"/>
      <c r="F122" s="139">
        <v>327</v>
      </c>
      <c r="G122" s="140">
        <v>188</v>
      </c>
      <c r="H122" s="140" t="s">
        <v>618</v>
      </c>
      <c r="I122" s="140" t="s">
        <v>618</v>
      </c>
      <c r="J122" s="140" t="s">
        <v>618</v>
      </c>
      <c r="K122" s="140" t="s">
        <v>618</v>
      </c>
      <c r="L122" s="140">
        <v>264</v>
      </c>
      <c r="M122" s="140">
        <v>145</v>
      </c>
      <c r="N122" s="140" t="s">
        <v>618</v>
      </c>
      <c r="O122" s="140" t="s">
        <v>618</v>
      </c>
      <c r="P122" s="140" t="s">
        <v>618</v>
      </c>
      <c r="Q122" s="140" t="s">
        <v>618</v>
      </c>
      <c r="R122" s="140">
        <v>63</v>
      </c>
      <c r="S122" s="140">
        <v>43</v>
      </c>
      <c r="T122" s="140" t="s">
        <v>618</v>
      </c>
      <c r="U122" s="140" t="s">
        <v>618</v>
      </c>
      <c r="V122" s="140" t="s">
        <v>618</v>
      </c>
      <c r="W122" s="140" t="s">
        <v>618</v>
      </c>
      <c r="Y122" s="141">
        <v>92</v>
      </c>
    </row>
    <row r="123" spans="1:25" ht="12.75" customHeight="1">
      <c r="A123" s="142">
        <v>93</v>
      </c>
      <c r="B123" s="135"/>
      <c r="C123" s="136"/>
      <c r="D123" s="143" t="s">
        <v>190</v>
      </c>
      <c r="E123" s="144"/>
      <c r="F123" s="145">
        <v>10</v>
      </c>
      <c r="G123" s="146">
        <v>6</v>
      </c>
      <c r="H123" s="146" t="s">
        <v>618</v>
      </c>
      <c r="I123" s="146" t="s">
        <v>618</v>
      </c>
      <c r="J123" s="146" t="s">
        <v>618</v>
      </c>
      <c r="K123" s="146" t="s">
        <v>618</v>
      </c>
      <c r="L123" s="146">
        <v>7</v>
      </c>
      <c r="M123" s="146">
        <v>4</v>
      </c>
      <c r="N123" s="146" t="s">
        <v>618</v>
      </c>
      <c r="O123" s="146" t="s">
        <v>618</v>
      </c>
      <c r="P123" s="146" t="s">
        <v>618</v>
      </c>
      <c r="Q123" s="146" t="s">
        <v>618</v>
      </c>
      <c r="R123" s="146">
        <v>3</v>
      </c>
      <c r="S123" s="146">
        <v>2</v>
      </c>
      <c r="T123" s="146" t="s">
        <v>618</v>
      </c>
      <c r="U123" s="146" t="s">
        <v>618</v>
      </c>
      <c r="V123" s="146" t="s">
        <v>618</v>
      </c>
      <c r="W123" s="146" t="s">
        <v>618</v>
      </c>
      <c r="Y123" s="147">
        <v>93</v>
      </c>
    </row>
    <row r="124" spans="1:25" ht="12.75" customHeight="1">
      <c r="A124" s="142">
        <v>94</v>
      </c>
      <c r="B124" s="135"/>
      <c r="C124" s="136"/>
      <c r="D124" s="143" t="s">
        <v>191</v>
      </c>
      <c r="E124" s="144"/>
      <c r="F124" s="145">
        <v>317</v>
      </c>
      <c r="G124" s="146">
        <v>182</v>
      </c>
      <c r="H124" s="146" t="s">
        <v>618</v>
      </c>
      <c r="I124" s="146" t="s">
        <v>618</v>
      </c>
      <c r="J124" s="146" t="s">
        <v>618</v>
      </c>
      <c r="K124" s="146" t="s">
        <v>618</v>
      </c>
      <c r="L124" s="146">
        <v>257</v>
      </c>
      <c r="M124" s="146">
        <v>141</v>
      </c>
      <c r="N124" s="146" t="s">
        <v>618</v>
      </c>
      <c r="O124" s="146" t="s">
        <v>618</v>
      </c>
      <c r="P124" s="146" t="s">
        <v>618</v>
      </c>
      <c r="Q124" s="146" t="s">
        <v>618</v>
      </c>
      <c r="R124" s="146">
        <v>60</v>
      </c>
      <c r="S124" s="146">
        <v>41</v>
      </c>
      <c r="T124" s="146" t="s">
        <v>618</v>
      </c>
      <c r="U124" s="146" t="s">
        <v>618</v>
      </c>
      <c r="V124" s="146" t="s">
        <v>618</v>
      </c>
      <c r="W124" s="146" t="s">
        <v>618</v>
      </c>
      <c r="Y124" s="147">
        <v>94</v>
      </c>
    </row>
    <row r="125" spans="1:25" ht="21.75" customHeight="1">
      <c r="A125" s="298" t="s">
        <v>213</v>
      </c>
      <c r="B125" s="298"/>
      <c r="C125" s="298"/>
      <c r="D125" s="298"/>
      <c r="E125" s="298"/>
      <c r="F125" s="298"/>
      <c r="G125" s="298"/>
      <c r="H125" s="298"/>
      <c r="I125" s="298"/>
      <c r="J125" s="298"/>
      <c r="K125" s="298"/>
      <c r="L125" s="299" t="s">
        <v>214</v>
      </c>
      <c r="M125" s="299"/>
      <c r="N125" s="299"/>
      <c r="O125" s="299"/>
      <c r="P125" s="299"/>
      <c r="Q125" s="299"/>
      <c r="R125" s="299"/>
      <c r="S125" s="299"/>
      <c r="T125" s="299"/>
      <c r="U125" s="299"/>
      <c r="V125" s="299"/>
      <c r="W125" s="299"/>
      <c r="X125" s="299"/>
      <c r="Y125" s="299"/>
    </row>
    <row r="126" spans="1:25" ht="14.25" customHeight="1">
      <c r="A126" s="134">
        <v>95</v>
      </c>
      <c r="B126" s="135"/>
      <c r="C126" s="136"/>
      <c r="D126" s="137" t="s">
        <v>47</v>
      </c>
      <c r="E126" s="138"/>
      <c r="F126" s="139">
        <v>1044</v>
      </c>
      <c r="G126" s="140">
        <v>556</v>
      </c>
      <c r="H126" s="140">
        <v>23</v>
      </c>
      <c r="I126" s="140">
        <v>7</v>
      </c>
      <c r="J126" s="140">
        <v>43</v>
      </c>
      <c r="K126" s="140">
        <v>22</v>
      </c>
      <c r="L126" s="140">
        <v>685</v>
      </c>
      <c r="M126" s="140">
        <v>367</v>
      </c>
      <c r="N126" s="140">
        <v>13</v>
      </c>
      <c r="O126" s="140">
        <v>6</v>
      </c>
      <c r="P126" s="140">
        <v>25</v>
      </c>
      <c r="Q126" s="140">
        <v>14</v>
      </c>
      <c r="R126" s="140">
        <v>359</v>
      </c>
      <c r="S126" s="140">
        <v>189</v>
      </c>
      <c r="T126" s="140">
        <v>10</v>
      </c>
      <c r="U126" s="140">
        <v>1</v>
      </c>
      <c r="V126" s="140">
        <v>18</v>
      </c>
      <c r="W126" s="140">
        <v>8</v>
      </c>
      <c r="Y126" s="141">
        <v>95</v>
      </c>
    </row>
    <row r="127" spans="1:25" ht="12.75" customHeight="1">
      <c r="A127" s="142">
        <v>96</v>
      </c>
      <c r="B127" s="135"/>
      <c r="C127" s="136"/>
      <c r="D127" s="143" t="s">
        <v>188</v>
      </c>
      <c r="E127" s="144"/>
      <c r="F127" s="145">
        <v>39</v>
      </c>
      <c r="G127" s="146">
        <v>31</v>
      </c>
      <c r="H127" s="146" t="s">
        <v>618</v>
      </c>
      <c r="I127" s="146" t="s">
        <v>618</v>
      </c>
      <c r="J127" s="146" t="s">
        <v>618</v>
      </c>
      <c r="K127" s="146" t="s">
        <v>618</v>
      </c>
      <c r="L127" s="146">
        <v>39</v>
      </c>
      <c r="M127" s="146">
        <v>31</v>
      </c>
      <c r="N127" s="146" t="s">
        <v>618</v>
      </c>
      <c r="O127" s="146" t="s">
        <v>618</v>
      </c>
      <c r="P127" s="146" t="s">
        <v>618</v>
      </c>
      <c r="Q127" s="146" t="s">
        <v>618</v>
      </c>
      <c r="R127" s="146" t="s">
        <v>618</v>
      </c>
      <c r="S127" s="146" t="s">
        <v>618</v>
      </c>
      <c r="T127" s="146" t="s">
        <v>618</v>
      </c>
      <c r="U127" s="146" t="s">
        <v>618</v>
      </c>
      <c r="V127" s="146" t="s">
        <v>618</v>
      </c>
      <c r="W127" s="146" t="s">
        <v>618</v>
      </c>
      <c r="Y127" s="147">
        <v>96</v>
      </c>
    </row>
    <row r="128" spans="1:25" ht="12.75" customHeight="1">
      <c r="A128" s="142">
        <v>97</v>
      </c>
      <c r="B128" s="135"/>
      <c r="C128" s="136"/>
      <c r="D128" s="143" t="s">
        <v>191</v>
      </c>
      <c r="E128" s="144"/>
      <c r="F128" s="145">
        <v>1005</v>
      </c>
      <c r="G128" s="146">
        <v>525</v>
      </c>
      <c r="H128" s="146">
        <v>23</v>
      </c>
      <c r="I128" s="146">
        <v>7</v>
      </c>
      <c r="J128" s="146">
        <v>43</v>
      </c>
      <c r="K128" s="146">
        <v>22</v>
      </c>
      <c r="L128" s="146">
        <v>646</v>
      </c>
      <c r="M128" s="146">
        <v>336</v>
      </c>
      <c r="N128" s="146">
        <v>13</v>
      </c>
      <c r="O128" s="146">
        <v>6</v>
      </c>
      <c r="P128" s="146">
        <v>25</v>
      </c>
      <c r="Q128" s="146">
        <v>14</v>
      </c>
      <c r="R128" s="146">
        <v>359</v>
      </c>
      <c r="S128" s="146">
        <v>189</v>
      </c>
      <c r="T128" s="146">
        <v>10</v>
      </c>
      <c r="U128" s="146">
        <v>1</v>
      </c>
      <c r="V128" s="146">
        <v>18</v>
      </c>
      <c r="W128" s="146">
        <v>8</v>
      </c>
      <c r="Y128" s="147">
        <v>97</v>
      </c>
    </row>
    <row r="129" spans="1:25" ht="21.75" customHeight="1">
      <c r="A129" s="298" t="s">
        <v>204</v>
      </c>
      <c r="B129" s="298"/>
      <c r="C129" s="298"/>
      <c r="D129" s="298"/>
      <c r="E129" s="298"/>
      <c r="F129" s="298"/>
      <c r="G129" s="298"/>
      <c r="H129" s="298"/>
      <c r="I129" s="298"/>
      <c r="J129" s="298"/>
      <c r="K129" s="298"/>
      <c r="L129" s="299" t="s">
        <v>215</v>
      </c>
      <c r="M129" s="299"/>
      <c r="N129" s="299"/>
      <c r="O129" s="299"/>
      <c r="P129" s="299"/>
      <c r="Q129" s="299"/>
      <c r="R129" s="299"/>
      <c r="S129" s="299"/>
      <c r="T129" s="299"/>
      <c r="U129" s="299"/>
      <c r="V129" s="299"/>
      <c r="W129" s="299"/>
      <c r="X129" s="299"/>
      <c r="Y129" s="299"/>
    </row>
    <row r="130" spans="1:25" ht="14.25" customHeight="1">
      <c r="A130" s="134">
        <v>98</v>
      </c>
      <c r="B130" s="135"/>
      <c r="C130" s="136"/>
      <c r="D130" s="137" t="s">
        <v>47</v>
      </c>
      <c r="E130" s="138"/>
      <c r="F130" s="139">
        <v>363</v>
      </c>
      <c r="G130" s="140">
        <v>217</v>
      </c>
      <c r="H130" s="140" t="s">
        <v>618</v>
      </c>
      <c r="I130" s="140" t="s">
        <v>618</v>
      </c>
      <c r="J130" s="140">
        <v>7</v>
      </c>
      <c r="K130" s="140">
        <v>3</v>
      </c>
      <c r="L130" s="140">
        <v>234</v>
      </c>
      <c r="M130" s="140">
        <v>132</v>
      </c>
      <c r="N130" s="140" t="s">
        <v>618</v>
      </c>
      <c r="O130" s="140" t="s">
        <v>618</v>
      </c>
      <c r="P130" s="140">
        <v>3</v>
      </c>
      <c r="Q130" s="140">
        <v>1</v>
      </c>
      <c r="R130" s="140">
        <v>129</v>
      </c>
      <c r="S130" s="140">
        <v>85</v>
      </c>
      <c r="T130" s="140" t="s">
        <v>618</v>
      </c>
      <c r="U130" s="140" t="s">
        <v>618</v>
      </c>
      <c r="V130" s="140">
        <v>4</v>
      </c>
      <c r="W130" s="140">
        <v>2</v>
      </c>
      <c r="Y130" s="141">
        <v>98</v>
      </c>
    </row>
    <row r="131" spans="1:25" ht="12.75" customHeight="1">
      <c r="A131" s="142">
        <v>99</v>
      </c>
      <c r="B131" s="135"/>
      <c r="C131" s="136"/>
      <c r="D131" s="143" t="s">
        <v>191</v>
      </c>
      <c r="E131" s="144"/>
      <c r="F131" s="145">
        <v>363</v>
      </c>
      <c r="G131" s="146">
        <v>217</v>
      </c>
      <c r="H131" s="146" t="s">
        <v>618</v>
      </c>
      <c r="I131" s="146" t="s">
        <v>618</v>
      </c>
      <c r="J131" s="146">
        <v>7</v>
      </c>
      <c r="K131" s="146">
        <v>3</v>
      </c>
      <c r="L131" s="146">
        <v>234</v>
      </c>
      <c r="M131" s="146">
        <v>132</v>
      </c>
      <c r="N131" s="146" t="s">
        <v>618</v>
      </c>
      <c r="O131" s="146" t="s">
        <v>618</v>
      </c>
      <c r="P131" s="146">
        <v>3</v>
      </c>
      <c r="Q131" s="146">
        <v>1</v>
      </c>
      <c r="R131" s="146">
        <v>129</v>
      </c>
      <c r="S131" s="146">
        <v>85</v>
      </c>
      <c r="T131" s="146" t="s">
        <v>618</v>
      </c>
      <c r="U131" s="146" t="s">
        <v>618</v>
      </c>
      <c r="V131" s="146">
        <v>4</v>
      </c>
      <c r="W131" s="146">
        <v>2</v>
      </c>
      <c r="Y131" s="147">
        <v>99</v>
      </c>
    </row>
    <row r="132" spans="1:25" ht="21.75" customHeight="1">
      <c r="A132" s="298" t="s">
        <v>204</v>
      </c>
      <c r="B132" s="298"/>
      <c r="C132" s="298"/>
      <c r="D132" s="298"/>
      <c r="E132" s="298"/>
      <c r="F132" s="298"/>
      <c r="G132" s="298"/>
      <c r="H132" s="298"/>
      <c r="I132" s="298"/>
      <c r="J132" s="298"/>
      <c r="K132" s="298"/>
      <c r="L132" s="299" t="s">
        <v>216</v>
      </c>
      <c r="M132" s="299"/>
      <c r="N132" s="299"/>
      <c r="O132" s="299"/>
      <c r="P132" s="299"/>
      <c r="Q132" s="299"/>
      <c r="R132" s="299"/>
      <c r="S132" s="299"/>
      <c r="T132" s="299"/>
      <c r="U132" s="299"/>
      <c r="V132" s="299"/>
      <c r="W132" s="299"/>
      <c r="X132" s="299"/>
      <c r="Y132" s="299"/>
    </row>
    <row r="133" spans="1:25" ht="14.25" customHeight="1">
      <c r="A133" s="134">
        <v>100</v>
      </c>
      <c r="B133" s="135"/>
      <c r="C133" s="136"/>
      <c r="D133" s="137" t="s">
        <v>47</v>
      </c>
      <c r="E133" s="138"/>
      <c r="F133" s="139">
        <v>512</v>
      </c>
      <c r="G133" s="140">
        <v>240</v>
      </c>
      <c r="H133" s="140">
        <v>1</v>
      </c>
      <c r="I133" s="140" t="s">
        <v>618</v>
      </c>
      <c r="J133" s="140">
        <v>1</v>
      </c>
      <c r="K133" s="140" t="s">
        <v>618</v>
      </c>
      <c r="L133" s="140">
        <v>398</v>
      </c>
      <c r="M133" s="140">
        <v>176</v>
      </c>
      <c r="N133" s="140" t="s">
        <v>618</v>
      </c>
      <c r="O133" s="140" t="s">
        <v>618</v>
      </c>
      <c r="P133" s="140">
        <v>1</v>
      </c>
      <c r="Q133" s="140" t="s">
        <v>618</v>
      </c>
      <c r="R133" s="140">
        <v>114</v>
      </c>
      <c r="S133" s="140">
        <v>64</v>
      </c>
      <c r="T133" s="140">
        <v>1</v>
      </c>
      <c r="U133" s="140" t="s">
        <v>618</v>
      </c>
      <c r="V133" s="140" t="s">
        <v>618</v>
      </c>
      <c r="W133" s="140" t="s">
        <v>618</v>
      </c>
      <c r="Y133" s="141">
        <v>100</v>
      </c>
    </row>
    <row r="134" spans="1:25" ht="12.75" customHeight="1">
      <c r="A134" s="142">
        <v>101</v>
      </c>
      <c r="B134" s="135"/>
      <c r="C134" s="136"/>
      <c r="D134" s="143" t="s">
        <v>191</v>
      </c>
      <c r="E134" s="144"/>
      <c r="F134" s="145">
        <v>512</v>
      </c>
      <c r="G134" s="146">
        <v>240</v>
      </c>
      <c r="H134" s="146">
        <v>1</v>
      </c>
      <c r="I134" s="146" t="s">
        <v>618</v>
      </c>
      <c r="J134" s="146">
        <v>1</v>
      </c>
      <c r="K134" s="146" t="s">
        <v>618</v>
      </c>
      <c r="L134" s="146">
        <v>398</v>
      </c>
      <c r="M134" s="146">
        <v>176</v>
      </c>
      <c r="N134" s="146" t="s">
        <v>618</v>
      </c>
      <c r="O134" s="146" t="s">
        <v>618</v>
      </c>
      <c r="P134" s="146">
        <v>1</v>
      </c>
      <c r="Q134" s="146" t="s">
        <v>618</v>
      </c>
      <c r="R134" s="146">
        <v>114</v>
      </c>
      <c r="S134" s="146">
        <v>64</v>
      </c>
      <c r="T134" s="146">
        <v>1</v>
      </c>
      <c r="U134" s="146" t="s">
        <v>618</v>
      </c>
      <c r="V134" s="146" t="s">
        <v>618</v>
      </c>
      <c r="W134" s="146" t="s">
        <v>618</v>
      </c>
      <c r="Y134" s="147">
        <v>101</v>
      </c>
    </row>
    <row r="135" spans="1:25" ht="21.75" customHeight="1">
      <c r="A135" s="298" t="s">
        <v>217</v>
      </c>
      <c r="B135" s="298"/>
      <c r="C135" s="298"/>
      <c r="D135" s="298"/>
      <c r="E135" s="298"/>
      <c r="F135" s="298"/>
      <c r="G135" s="298"/>
      <c r="H135" s="298"/>
      <c r="I135" s="298"/>
      <c r="J135" s="298"/>
      <c r="K135" s="298"/>
      <c r="L135" s="299" t="s">
        <v>218</v>
      </c>
      <c r="M135" s="299"/>
      <c r="N135" s="299"/>
      <c r="O135" s="299"/>
      <c r="P135" s="299"/>
      <c r="Q135" s="299"/>
      <c r="R135" s="299"/>
      <c r="S135" s="299"/>
      <c r="T135" s="299"/>
      <c r="U135" s="299"/>
      <c r="V135" s="299"/>
      <c r="W135" s="299"/>
      <c r="X135" s="299"/>
      <c r="Y135" s="299"/>
    </row>
    <row r="136" spans="1:25" ht="14.25" customHeight="1">
      <c r="A136" s="134">
        <v>102</v>
      </c>
      <c r="B136" s="135"/>
      <c r="C136" s="136"/>
      <c r="D136" s="137" t="s">
        <v>47</v>
      </c>
      <c r="E136" s="138"/>
      <c r="F136" s="139">
        <v>28</v>
      </c>
      <c r="G136" s="140">
        <v>14</v>
      </c>
      <c r="H136" s="140">
        <v>1</v>
      </c>
      <c r="I136" s="140" t="s">
        <v>618</v>
      </c>
      <c r="J136" s="140">
        <v>6</v>
      </c>
      <c r="K136" s="140">
        <v>3</v>
      </c>
      <c r="L136" s="140">
        <v>20</v>
      </c>
      <c r="M136" s="140">
        <v>8</v>
      </c>
      <c r="N136" s="140">
        <v>1</v>
      </c>
      <c r="O136" s="140" t="s">
        <v>618</v>
      </c>
      <c r="P136" s="140">
        <v>3</v>
      </c>
      <c r="Q136" s="140">
        <v>1</v>
      </c>
      <c r="R136" s="140">
        <v>8</v>
      </c>
      <c r="S136" s="140">
        <v>6</v>
      </c>
      <c r="T136" s="140" t="s">
        <v>618</v>
      </c>
      <c r="U136" s="140" t="s">
        <v>618</v>
      </c>
      <c r="V136" s="140">
        <v>3</v>
      </c>
      <c r="W136" s="140">
        <v>2</v>
      </c>
      <c r="Y136" s="141">
        <v>102</v>
      </c>
    </row>
    <row r="137" spans="1:25" ht="12.75" customHeight="1">
      <c r="A137" s="142">
        <v>103</v>
      </c>
      <c r="B137" s="135"/>
      <c r="C137" s="136"/>
      <c r="D137" s="143" t="s">
        <v>191</v>
      </c>
      <c r="E137" s="144"/>
      <c r="F137" s="145">
        <v>28</v>
      </c>
      <c r="G137" s="146">
        <v>14</v>
      </c>
      <c r="H137" s="146">
        <v>1</v>
      </c>
      <c r="I137" s="146" t="s">
        <v>618</v>
      </c>
      <c r="J137" s="146">
        <v>6</v>
      </c>
      <c r="K137" s="146">
        <v>3</v>
      </c>
      <c r="L137" s="146">
        <v>20</v>
      </c>
      <c r="M137" s="146">
        <v>8</v>
      </c>
      <c r="N137" s="146">
        <v>1</v>
      </c>
      <c r="O137" s="146" t="s">
        <v>618</v>
      </c>
      <c r="P137" s="146">
        <v>3</v>
      </c>
      <c r="Q137" s="146">
        <v>1</v>
      </c>
      <c r="R137" s="146">
        <v>8</v>
      </c>
      <c r="S137" s="146">
        <v>6</v>
      </c>
      <c r="T137" s="146" t="s">
        <v>618</v>
      </c>
      <c r="U137" s="146" t="s">
        <v>618</v>
      </c>
      <c r="V137" s="146">
        <v>3</v>
      </c>
      <c r="W137" s="146">
        <v>2</v>
      </c>
      <c r="Y137" s="147">
        <v>103</v>
      </c>
    </row>
    <row r="138" spans="1:25" ht="21.75" customHeight="1">
      <c r="A138" s="298" t="s">
        <v>219</v>
      </c>
      <c r="B138" s="298"/>
      <c r="C138" s="298"/>
      <c r="D138" s="298"/>
      <c r="E138" s="298"/>
      <c r="F138" s="298"/>
      <c r="G138" s="298"/>
      <c r="H138" s="298"/>
      <c r="I138" s="298"/>
      <c r="J138" s="298"/>
      <c r="K138" s="298"/>
      <c r="L138" s="299" t="s">
        <v>220</v>
      </c>
      <c r="M138" s="299"/>
      <c r="N138" s="299"/>
      <c r="O138" s="299"/>
      <c r="P138" s="299"/>
      <c r="Q138" s="299"/>
      <c r="R138" s="299"/>
      <c r="S138" s="299"/>
      <c r="T138" s="299"/>
      <c r="U138" s="299"/>
      <c r="V138" s="299"/>
      <c r="W138" s="299"/>
      <c r="X138" s="299"/>
      <c r="Y138" s="299"/>
    </row>
    <row r="139" spans="1:25" ht="14.25" customHeight="1">
      <c r="A139" s="134">
        <v>104</v>
      </c>
      <c r="B139" s="135"/>
      <c r="C139" s="136"/>
      <c r="D139" s="137" t="s">
        <v>47</v>
      </c>
      <c r="E139" s="138"/>
      <c r="F139" s="139">
        <v>89</v>
      </c>
      <c r="G139" s="140">
        <v>40</v>
      </c>
      <c r="H139" s="140" t="s">
        <v>618</v>
      </c>
      <c r="I139" s="140" t="s">
        <v>618</v>
      </c>
      <c r="J139" s="140" t="s">
        <v>618</v>
      </c>
      <c r="K139" s="140" t="s">
        <v>618</v>
      </c>
      <c r="L139" s="140">
        <v>69</v>
      </c>
      <c r="M139" s="140">
        <v>31</v>
      </c>
      <c r="N139" s="140" t="s">
        <v>618</v>
      </c>
      <c r="O139" s="140" t="s">
        <v>618</v>
      </c>
      <c r="P139" s="140" t="s">
        <v>618</v>
      </c>
      <c r="Q139" s="140" t="s">
        <v>618</v>
      </c>
      <c r="R139" s="140">
        <v>20</v>
      </c>
      <c r="S139" s="140">
        <v>9</v>
      </c>
      <c r="T139" s="140" t="s">
        <v>618</v>
      </c>
      <c r="U139" s="140" t="s">
        <v>618</v>
      </c>
      <c r="V139" s="140" t="s">
        <v>618</v>
      </c>
      <c r="W139" s="140" t="s">
        <v>618</v>
      </c>
      <c r="Y139" s="141">
        <v>104</v>
      </c>
    </row>
    <row r="140" spans="1:25" ht="12.75" customHeight="1">
      <c r="A140" s="142">
        <v>105</v>
      </c>
      <c r="B140" s="135"/>
      <c r="C140" s="136"/>
      <c r="D140" s="143" t="s">
        <v>191</v>
      </c>
      <c r="E140" s="144"/>
      <c r="F140" s="145">
        <v>89</v>
      </c>
      <c r="G140" s="146">
        <v>40</v>
      </c>
      <c r="H140" s="146" t="s">
        <v>618</v>
      </c>
      <c r="I140" s="146" t="s">
        <v>618</v>
      </c>
      <c r="J140" s="146" t="s">
        <v>618</v>
      </c>
      <c r="K140" s="146" t="s">
        <v>618</v>
      </c>
      <c r="L140" s="146">
        <v>69</v>
      </c>
      <c r="M140" s="146">
        <v>31</v>
      </c>
      <c r="N140" s="146" t="s">
        <v>618</v>
      </c>
      <c r="O140" s="146" t="s">
        <v>618</v>
      </c>
      <c r="P140" s="146" t="s">
        <v>618</v>
      </c>
      <c r="Q140" s="146" t="s">
        <v>618</v>
      </c>
      <c r="R140" s="146">
        <v>20</v>
      </c>
      <c r="S140" s="146">
        <v>9</v>
      </c>
      <c r="T140" s="146" t="s">
        <v>618</v>
      </c>
      <c r="U140" s="146" t="s">
        <v>618</v>
      </c>
      <c r="V140" s="146" t="s">
        <v>618</v>
      </c>
      <c r="W140" s="146" t="s">
        <v>618</v>
      </c>
      <c r="Y140" s="147">
        <v>105</v>
      </c>
    </row>
    <row r="141" spans="1:25" ht="21.75" customHeight="1">
      <c r="A141" s="298" t="s">
        <v>221</v>
      </c>
      <c r="B141" s="298"/>
      <c r="C141" s="298"/>
      <c r="D141" s="298"/>
      <c r="E141" s="298"/>
      <c r="F141" s="298"/>
      <c r="G141" s="298"/>
      <c r="H141" s="298"/>
      <c r="I141" s="298"/>
      <c r="J141" s="298"/>
      <c r="K141" s="298"/>
      <c r="L141" s="299" t="s">
        <v>222</v>
      </c>
      <c r="M141" s="299"/>
      <c r="N141" s="299"/>
      <c r="O141" s="299"/>
      <c r="P141" s="299"/>
      <c r="Q141" s="299"/>
      <c r="R141" s="299"/>
      <c r="S141" s="299"/>
      <c r="T141" s="299"/>
      <c r="U141" s="299"/>
      <c r="V141" s="299"/>
      <c r="W141" s="299"/>
      <c r="X141" s="299"/>
      <c r="Y141" s="299"/>
    </row>
    <row r="142" spans="1:25" ht="14.25" customHeight="1">
      <c r="A142" s="134">
        <v>106</v>
      </c>
      <c r="B142" s="135"/>
      <c r="C142" s="136"/>
      <c r="D142" s="137" t="s">
        <v>47</v>
      </c>
      <c r="E142" s="138"/>
      <c r="F142" s="139">
        <v>366</v>
      </c>
      <c r="G142" s="140">
        <v>175</v>
      </c>
      <c r="H142" s="140" t="s">
        <v>618</v>
      </c>
      <c r="I142" s="140" t="s">
        <v>618</v>
      </c>
      <c r="J142" s="140">
        <v>58</v>
      </c>
      <c r="K142" s="140">
        <v>32</v>
      </c>
      <c r="L142" s="140">
        <v>308</v>
      </c>
      <c r="M142" s="140">
        <v>139</v>
      </c>
      <c r="N142" s="140" t="s">
        <v>618</v>
      </c>
      <c r="O142" s="140" t="s">
        <v>618</v>
      </c>
      <c r="P142" s="140">
        <v>48</v>
      </c>
      <c r="Q142" s="140">
        <v>25</v>
      </c>
      <c r="R142" s="140">
        <v>58</v>
      </c>
      <c r="S142" s="140">
        <v>36</v>
      </c>
      <c r="T142" s="140" t="s">
        <v>618</v>
      </c>
      <c r="U142" s="140" t="s">
        <v>618</v>
      </c>
      <c r="V142" s="140">
        <v>10</v>
      </c>
      <c r="W142" s="140">
        <v>7</v>
      </c>
      <c r="Y142" s="141">
        <v>106</v>
      </c>
    </row>
    <row r="143" spans="1:25" ht="12.75" customHeight="1">
      <c r="A143" s="142">
        <v>107</v>
      </c>
      <c r="B143" s="135"/>
      <c r="C143" s="136"/>
      <c r="D143" s="143" t="s">
        <v>617</v>
      </c>
      <c r="E143" s="144"/>
      <c r="F143" s="145">
        <v>2</v>
      </c>
      <c r="G143" s="146">
        <v>1</v>
      </c>
      <c r="H143" s="146" t="s">
        <v>618</v>
      </c>
      <c r="I143" s="146" t="s">
        <v>618</v>
      </c>
      <c r="J143" s="146" t="s">
        <v>618</v>
      </c>
      <c r="K143" s="146" t="s">
        <v>618</v>
      </c>
      <c r="L143" s="146">
        <v>1</v>
      </c>
      <c r="M143" s="146">
        <v>1</v>
      </c>
      <c r="N143" s="146" t="s">
        <v>618</v>
      </c>
      <c r="O143" s="146" t="s">
        <v>618</v>
      </c>
      <c r="P143" s="146" t="s">
        <v>618</v>
      </c>
      <c r="Q143" s="146" t="s">
        <v>618</v>
      </c>
      <c r="R143" s="146">
        <v>1</v>
      </c>
      <c r="S143" s="146" t="s">
        <v>618</v>
      </c>
      <c r="T143" s="146" t="s">
        <v>618</v>
      </c>
      <c r="U143" s="146" t="s">
        <v>618</v>
      </c>
      <c r="V143" s="146" t="s">
        <v>618</v>
      </c>
      <c r="W143" s="146" t="s">
        <v>618</v>
      </c>
      <c r="Y143" s="147">
        <v>107</v>
      </c>
    </row>
    <row r="144" spans="1:25" ht="12.75" customHeight="1">
      <c r="A144" s="142">
        <v>108</v>
      </c>
      <c r="B144" s="135"/>
      <c r="C144" s="136"/>
      <c r="D144" s="143" t="s">
        <v>191</v>
      </c>
      <c r="E144" s="144"/>
      <c r="F144" s="145">
        <v>364</v>
      </c>
      <c r="G144" s="146">
        <v>174</v>
      </c>
      <c r="H144" s="146" t="s">
        <v>618</v>
      </c>
      <c r="I144" s="146" t="s">
        <v>618</v>
      </c>
      <c r="J144" s="146">
        <v>58</v>
      </c>
      <c r="K144" s="146">
        <v>32</v>
      </c>
      <c r="L144" s="146">
        <v>307</v>
      </c>
      <c r="M144" s="146">
        <v>138</v>
      </c>
      <c r="N144" s="146" t="s">
        <v>618</v>
      </c>
      <c r="O144" s="146" t="s">
        <v>618</v>
      </c>
      <c r="P144" s="146">
        <v>48</v>
      </c>
      <c r="Q144" s="146">
        <v>25</v>
      </c>
      <c r="R144" s="146">
        <v>57</v>
      </c>
      <c r="S144" s="146">
        <v>36</v>
      </c>
      <c r="T144" s="146" t="s">
        <v>618</v>
      </c>
      <c r="U144" s="146" t="s">
        <v>618</v>
      </c>
      <c r="V144" s="146">
        <v>10</v>
      </c>
      <c r="W144" s="146">
        <v>7</v>
      </c>
      <c r="Y144" s="147">
        <v>108</v>
      </c>
    </row>
    <row r="145" spans="1:25" ht="21.75" customHeight="1">
      <c r="A145" s="298" t="s">
        <v>127</v>
      </c>
      <c r="B145" s="298"/>
      <c r="C145" s="298"/>
      <c r="D145" s="298"/>
      <c r="E145" s="298"/>
      <c r="F145" s="298"/>
      <c r="G145" s="298"/>
      <c r="H145" s="298"/>
      <c r="I145" s="298"/>
      <c r="J145" s="298"/>
      <c r="K145" s="298"/>
      <c r="L145" s="299" t="s">
        <v>223</v>
      </c>
      <c r="M145" s="299"/>
      <c r="N145" s="299"/>
      <c r="O145" s="299"/>
      <c r="P145" s="299"/>
      <c r="Q145" s="299"/>
      <c r="R145" s="299"/>
      <c r="S145" s="299"/>
      <c r="T145" s="299"/>
      <c r="U145" s="299"/>
      <c r="V145" s="299"/>
      <c r="W145" s="299"/>
      <c r="X145" s="299"/>
      <c r="Y145" s="299"/>
    </row>
    <row r="146" spans="1:25" ht="14.25" customHeight="1">
      <c r="A146" s="134">
        <v>109</v>
      </c>
      <c r="B146" s="135"/>
      <c r="C146" s="136"/>
      <c r="D146" s="137" t="s">
        <v>47</v>
      </c>
      <c r="E146" s="138"/>
      <c r="F146" s="139">
        <v>3057</v>
      </c>
      <c r="G146" s="140">
        <v>951</v>
      </c>
      <c r="H146" s="140">
        <v>22</v>
      </c>
      <c r="I146" s="140">
        <v>8</v>
      </c>
      <c r="J146" s="140">
        <v>139</v>
      </c>
      <c r="K146" s="140">
        <v>44</v>
      </c>
      <c r="L146" s="140">
        <v>2943</v>
      </c>
      <c r="M146" s="140">
        <v>909</v>
      </c>
      <c r="N146" s="140">
        <v>11</v>
      </c>
      <c r="O146" s="140">
        <v>5</v>
      </c>
      <c r="P146" s="140">
        <v>128</v>
      </c>
      <c r="Q146" s="140">
        <v>41</v>
      </c>
      <c r="R146" s="140">
        <v>114</v>
      </c>
      <c r="S146" s="140">
        <v>42</v>
      </c>
      <c r="T146" s="140">
        <v>11</v>
      </c>
      <c r="U146" s="140">
        <v>3</v>
      </c>
      <c r="V146" s="140">
        <v>11</v>
      </c>
      <c r="W146" s="140">
        <v>3</v>
      </c>
      <c r="Y146" s="141">
        <v>109</v>
      </c>
    </row>
    <row r="147" spans="1:25" ht="12.75" customHeight="1">
      <c r="A147" s="142">
        <v>110</v>
      </c>
      <c r="B147" s="135"/>
      <c r="C147" s="136"/>
      <c r="D147" s="143" t="s">
        <v>617</v>
      </c>
      <c r="E147" s="144"/>
      <c r="F147" s="145">
        <v>198</v>
      </c>
      <c r="G147" s="146">
        <v>97</v>
      </c>
      <c r="H147" s="146" t="s">
        <v>618</v>
      </c>
      <c r="I147" s="146" t="s">
        <v>618</v>
      </c>
      <c r="J147" s="146" t="s">
        <v>618</v>
      </c>
      <c r="K147" s="146" t="s">
        <v>618</v>
      </c>
      <c r="L147" s="146">
        <v>189</v>
      </c>
      <c r="M147" s="146">
        <v>89</v>
      </c>
      <c r="N147" s="146" t="s">
        <v>618</v>
      </c>
      <c r="O147" s="146" t="s">
        <v>618</v>
      </c>
      <c r="P147" s="146" t="s">
        <v>618</v>
      </c>
      <c r="Q147" s="146" t="s">
        <v>618</v>
      </c>
      <c r="R147" s="146">
        <v>9</v>
      </c>
      <c r="S147" s="146">
        <v>8</v>
      </c>
      <c r="T147" s="146" t="s">
        <v>618</v>
      </c>
      <c r="U147" s="146" t="s">
        <v>618</v>
      </c>
      <c r="V147" s="146" t="s">
        <v>618</v>
      </c>
      <c r="W147" s="146" t="s">
        <v>618</v>
      </c>
      <c r="Y147" s="147">
        <v>110</v>
      </c>
    </row>
    <row r="148" spans="1:25" ht="12.75" customHeight="1">
      <c r="A148" s="142">
        <v>111</v>
      </c>
      <c r="B148" s="135"/>
      <c r="C148" s="136"/>
      <c r="D148" s="143" t="s">
        <v>188</v>
      </c>
      <c r="E148" s="144"/>
      <c r="F148" s="145">
        <v>733</v>
      </c>
      <c r="G148" s="146">
        <v>413</v>
      </c>
      <c r="H148" s="146">
        <v>8</v>
      </c>
      <c r="I148" s="146">
        <v>5</v>
      </c>
      <c r="J148" s="146">
        <v>25</v>
      </c>
      <c r="K148" s="146">
        <v>18</v>
      </c>
      <c r="L148" s="146">
        <v>696</v>
      </c>
      <c r="M148" s="146">
        <v>393</v>
      </c>
      <c r="N148" s="146">
        <v>5</v>
      </c>
      <c r="O148" s="146">
        <v>4</v>
      </c>
      <c r="P148" s="146">
        <v>22</v>
      </c>
      <c r="Q148" s="146">
        <v>17</v>
      </c>
      <c r="R148" s="146">
        <v>37</v>
      </c>
      <c r="S148" s="146">
        <v>20</v>
      </c>
      <c r="T148" s="146">
        <v>3</v>
      </c>
      <c r="U148" s="146">
        <v>1</v>
      </c>
      <c r="V148" s="146">
        <v>3</v>
      </c>
      <c r="W148" s="146">
        <v>1</v>
      </c>
      <c r="Y148" s="147">
        <v>111</v>
      </c>
    </row>
    <row r="149" spans="1:25" ht="12.75" customHeight="1">
      <c r="A149" s="142">
        <v>112</v>
      </c>
      <c r="B149" s="135"/>
      <c r="C149" s="136"/>
      <c r="D149" s="143" t="s">
        <v>190</v>
      </c>
      <c r="E149" s="144"/>
      <c r="F149" s="145">
        <v>2126</v>
      </c>
      <c r="G149" s="146">
        <v>441</v>
      </c>
      <c r="H149" s="146">
        <v>14</v>
      </c>
      <c r="I149" s="146">
        <v>3</v>
      </c>
      <c r="J149" s="146">
        <v>114</v>
      </c>
      <c r="K149" s="146">
        <v>26</v>
      </c>
      <c r="L149" s="146">
        <v>2058</v>
      </c>
      <c r="M149" s="146">
        <v>427</v>
      </c>
      <c r="N149" s="146">
        <v>6</v>
      </c>
      <c r="O149" s="146">
        <v>1</v>
      </c>
      <c r="P149" s="146">
        <v>106</v>
      </c>
      <c r="Q149" s="146">
        <v>24</v>
      </c>
      <c r="R149" s="146">
        <v>68</v>
      </c>
      <c r="S149" s="146">
        <v>14</v>
      </c>
      <c r="T149" s="146">
        <v>8</v>
      </c>
      <c r="U149" s="146">
        <v>2</v>
      </c>
      <c r="V149" s="146">
        <v>8</v>
      </c>
      <c r="W149" s="146">
        <v>2</v>
      </c>
      <c r="Y149" s="147">
        <v>112</v>
      </c>
    </row>
    <row r="150" spans="1:25" ht="21.75" customHeight="1">
      <c r="A150" s="298" t="s">
        <v>129</v>
      </c>
      <c r="B150" s="298"/>
      <c r="C150" s="298"/>
      <c r="D150" s="298"/>
      <c r="E150" s="298"/>
      <c r="F150" s="298"/>
      <c r="G150" s="298"/>
      <c r="H150" s="298"/>
      <c r="I150" s="298"/>
      <c r="J150" s="298"/>
      <c r="K150" s="298"/>
      <c r="L150" s="299" t="s">
        <v>224</v>
      </c>
      <c r="M150" s="299"/>
      <c r="N150" s="299"/>
      <c r="O150" s="299"/>
      <c r="P150" s="299"/>
      <c r="Q150" s="299"/>
      <c r="R150" s="299"/>
      <c r="S150" s="299"/>
      <c r="T150" s="299"/>
      <c r="U150" s="299"/>
      <c r="V150" s="299"/>
      <c r="W150" s="299"/>
      <c r="X150" s="299"/>
      <c r="Y150" s="299"/>
    </row>
    <row r="151" spans="1:25" ht="14.25" customHeight="1">
      <c r="A151" s="134">
        <v>113</v>
      </c>
      <c r="B151" s="135"/>
      <c r="C151" s="136"/>
      <c r="D151" s="137" t="s">
        <v>47</v>
      </c>
      <c r="E151" s="138"/>
      <c r="F151" s="139">
        <v>2598</v>
      </c>
      <c r="G151" s="140">
        <v>1126</v>
      </c>
      <c r="H151" s="140">
        <v>30</v>
      </c>
      <c r="I151" s="140">
        <v>12</v>
      </c>
      <c r="J151" s="140">
        <v>66</v>
      </c>
      <c r="K151" s="140">
        <v>19</v>
      </c>
      <c r="L151" s="140">
        <v>2378</v>
      </c>
      <c r="M151" s="140">
        <v>1005</v>
      </c>
      <c r="N151" s="140">
        <v>21</v>
      </c>
      <c r="O151" s="140">
        <v>9</v>
      </c>
      <c r="P151" s="140">
        <v>55</v>
      </c>
      <c r="Q151" s="140">
        <v>14</v>
      </c>
      <c r="R151" s="140">
        <v>220</v>
      </c>
      <c r="S151" s="140">
        <v>121</v>
      </c>
      <c r="T151" s="140">
        <v>9</v>
      </c>
      <c r="U151" s="140">
        <v>3</v>
      </c>
      <c r="V151" s="140">
        <v>11</v>
      </c>
      <c r="W151" s="140">
        <v>5</v>
      </c>
      <c r="Y151" s="141">
        <v>113</v>
      </c>
    </row>
    <row r="152" spans="1:25" ht="12.75" customHeight="1">
      <c r="A152" s="142">
        <v>114</v>
      </c>
      <c r="B152" s="135"/>
      <c r="C152" s="136"/>
      <c r="D152" s="143" t="s">
        <v>188</v>
      </c>
      <c r="E152" s="144"/>
      <c r="F152" s="145">
        <v>1422</v>
      </c>
      <c r="G152" s="146">
        <v>756</v>
      </c>
      <c r="H152" s="146">
        <v>18</v>
      </c>
      <c r="I152" s="146">
        <v>4</v>
      </c>
      <c r="J152" s="146">
        <v>39</v>
      </c>
      <c r="K152" s="146">
        <v>10</v>
      </c>
      <c r="L152" s="146">
        <v>1291</v>
      </c>
      <c r="M152" s="146">
        <v>673</v>
      </c>
      <c r="N152" s="146">
        <v>11</v>
      </c>
      <c r="O152" s="146">
        <v>1</v>
      </c>
      <c r="P152" s="146">
        <v>31</v>
      </c>
      <c r="Q152" s="146">
        <v>6</v>
      </c>
      <c r="R152" s="146">
        <v>131</v>
      </c>
      <c r="S152" s="146">
        <v>83</v>
      </c>
      <c r="T152" s="146">
        <v>7</v>
      </c>
      <c r="U152" s="146">
        <v>3</v>
      </c>
      <c r="V152" s="146">
        <v>8</v>
      </c>
      <c r="W152" s="146">
        <v>4</v>
      </c>
      <c r="Y152" s="147">
        <v>114</v>
      </c>
    </row>
    <row r="153" spans="1:25" ht="12.75" customHeight="1">
      <c r="A153" s="142">
        <v>115</v>
      </c>
      <c r="B153" s="135"/>
      <c r="C153" s="136"/>
      <c r="D153" s="143" t="s">
        <v>189</v>
      </c>
      <c r="E153" s="144"/>
      <c r="F153" s="145">
        <v>138</v>
      </c>
      <c r="G153" s="146">
        <v>88</v>
      </c>
      <c r="H153" s="146" t="s">
        <v>618</v>
      </c>
      <c r="I153" s="146" t="s">
        <v>618</v>
      </c>
      <c r="J153" s="146" t="s">
        <v>618</v>
      </c>
      <c r="K153" s="146" t="s">
        <v>618</v>
      </c>
      <c r="L153" s="146">
        <v>131</v>
      </c>
      <c r="M153" s="146">
        <v>83</v>
      </c>
      <c r="N153" s="146" t="s">
        <v>618</v>
      </c>
      <c r="O153" s="146" t="s">
        <v>618</v>
      </c>
      <c r="P153" s="146" t="s">
        <v>618</v>
      </c>
      <c r="Q153" s="146" t="s">
        <v>618</v>
      </c>
      <c r="R153" s="146">
        <v>7</v>
      </c>
      <c r="S153" s="146">
        <v>5</v>
      </c>
      <c r="T153" s="146" t="s">
        <v>618</v>
      </c>
      <c r="U153" s="146" t="s">
        <v>618</v>
      </c>
      <c r="V153" s="146" t="s">
        <v>618</v>
      </c>
      <c r="W153" s="146" t="s">
        <v>618</v>
      </c>
      <c r="Y153" s="147">
        <v>115</v>
      </c>
    </row>
    <row r="154" spans="1:25" ht="12.75" customHeight="1">
      <c r="A154" s="142">
        <v>116</v>
      </c>
      <c r="B154" s="135"/>
      <c r="C154" s="136"/>
      <c r="D154" s="143" t="s">
        <v>192</v>
      </c>
      <c r="E154" s="144"/>
      <c r="F154" s="145">
        <v>30</v>
      </c>
      <c r="G154" s="146">
        <v>15</v>
      </c>
      <c r="H154" s="146">
        <v>11</v>
      </c>
      <c r="I154" s="146">
        <v>8</v>
      </c>
      <c r="J154" s="146">
        <v>15</v>
      </c>
      <c r="K154" s="146">
        <v>8</v>
      </c>
      <c r="L154" s="146">
        <v>29</v>
      </c>
      <c r="M154" s="146">
        <v>15</v>
      </c>
      <c r="N154" s="146">
        <v>10</v>
      </c>
      <c r="O154" s="146">
        <v>8</v>
      </c>
      <c r="P154" s="146">
        <v>14</v>
      </c>
      <c r="Q154" s="146">
        <v>8</v>
      </c>
      <c r="R154" s="146">
        <v>1</v>
      </c>
      <c r="S154" s="146" t="s">
        <v>618</v>
      </c>
      <c r="T154" s="146">
        <v>1</v>
      </c>
      <c r="U154" s="146" t="s">
        <v>618</v>
      </c>
      <c r="V154" s="146">
        <v>1</v>
      </c>
      <c r="W154" s="146" t="s">
        <v>618</v>
      </c>
      <c r="Y154" s="147">
        <v>116</v>
      </c>
    </row>
    <row r="155" spans="1:25" ht="12.75" customHeight="1">
      <c r="A155" s="142">
        <v>117</v>
      </c>
      <c r="B155" s="135"/>
      <c r="C155" s="136"/>
      <c r="D155" s="143" t="s">
        <v>190</v>
      </c>
      <c r="E155" s="144"/>
      <c r="F155" s="145">
        <v>1008</v>
      </c>
      <c r="G155" s="146">
        <v>267</v>
      </c>
      <c r="H155" s="146">
        <v>1</v>
      </c>
      <c r="I155" s="146" t="s">
        <v>618</v>
      </c>
      <c r="J155" s="146">
        <v>12</v>
      </c>
      <c r="K155" s="146">
        <v>1</v>
      </c>
      <c r="L155" s="146">
        <v>927</v>
      </c>
      <c r="M155" s="146">
        <v>234</v>
      </c>
      <c r="N155" s="146" t="s">
        <v>618</v>
      </c>
      <c r="O155" s="146" t="s">
        <v>618</v>
      </c>
      <c r="P155" s="146">
        <v>10</v>
      </c>
      <c r="Q155" s="146" t="s">
        <v>618</v>
      </c>
      <c r="R155" s="146">
        <v>81</v>
      </c>
      <c r="S155" s="146">
        <v>33</v>
      </c>
      <c r="T155" s="146">
        <v>1</v>
      </c>
      <c r="U155" s="146" t="s">
        <v>618</v>
      </c>
      <c r="V155" s="146">
        <v>2</v>
      </c>
      <c r="W155" s="146">
        <v>1</v>
      </c>
      <c r="Y155" s="147">
        <v>117</v>
      </c>
    </row>
    <row r="156" spans="1:25" ht="21.75" customHeight="1">
      <c r="A156" s="298" t="s">
        <v>129</v>
      </c>
      <c r="B156" s="298"/>
      <c r="C156" s="298"/>
      <c r="D156" s="298"/>
      <c r="E156" s="298"/>
      <c r="F156" s="298"/>
      <c r="G156" s="298"/>
      <c r="H156" s="298"/>
      <c r="I156" s="298"/>
      <c r="J156" s="298"/>
      <c r="K156" s="298"/>
      <c r="L156" s="299" t="s">
        <v>225</v>
      </c>
      <c r="M156" s="299"/>
      <c r="N156" s="299"/>
      <c r="O156" s="299"/>
      <c r="P156" s="299"/>
      <c r="Q156" s="299"/>
      <c r="R156" s="299"/>
      <c r="S156" s="299"/>
      <c r="T156" s="299"/>
      <c r="U156" s="299"/>
      <c r="V156" s="299"/>
      <c r="W156" s="299"/>
      <c r="X156" s="299"/>
      <c r="Y156" s="299"/>
    </row>
    <row r="157" spans="1:25" ht="14.25" customHeight="1">
      <c r="A157" s="134">
        <v>118</v>
      </c>
      <c r="B157" s="135"/>
      <c r="C157" s="136"/>
      <c r="D157" s="137" t="s">
        <v>47</v>
      </c>
      <c r="E157" s="138"/>
      <c r="F157" s="139">
        <v>3014</v>
      </c>
      <c r="G157" s="140">
        <v>1194</v>
      </c>
      <c r="H157" s="140">
        <v>20</v>
      </c>
      <c r="I157" s="140">
        <v>12</v>
      </c>
      <c r="J157" s="140">
        <v>145</v>
      </c>
      <c r="K157" s="140">
        <v>51</v>
      </c>
      <c r="L157" s="140">
        <v>2778</v>
      </c>
      <c r="M157" s="140">
        <v>1085</v>
      </c>
      <c r="N157" s="140">
        <v>1</v>
      </c>
      <c r="O157" s="140" t="s">
        <v>618</v>
      </c>
      <c r="P157" s="140">
        <v>137</v>
      </c>
      <c r="Q157" s="140">
        <v>47</v>
      </c>
      <c r="R157" s="140">
        <v>236</v>
      </c>
      <c r="S157" s="140">
        <v>109</v>
      </c>
      <c r="T157" s="140">
        <v>19</v>
      </c>
      <c r="U157" s="140">
        <v>12</v>
      </c>
      <c r="V157" s="140">
        <v>8</v>
      </c>
      <c r="W157" s="140">
        <v>4</v>
      </c>
      <c r="Y157" s="141">
        <v>118</v>
      </c>
    </row>
    <row r="158" spans="1:25" ht="12.75" customHeight="1">
      <c r="A158" s="142">
        <v>119</v>
      </c>
      <c r="B158" s="135"/>
      <c r="C158" s="136"/>
      <c r="D158" s="143" t="s">
        <v>188</v>
      </c>
      <c r="E158" s="144"/>
      <c r="F158" s="145">
        <v>1555</v>
      </c>
      <c r="G158" s="146">
        <v>865</v>
      </c>
      <c r="H158" s="146">
        <v>11</v>
      </c>
      <c r="I158" s="146">
        <v>8</v>
      </c>
      <c r="J158" s="146">
        <v>122</v>
      </c>
      <c r="K158" s="146">
        <v>51</v>
      </c>
      <c r="L158" s="146">
        <v>1448</v>
      </c>
      <c r="M158" s="146">
        <v>792</v>
      </c>
      <c r="N158" s="146">
        <v>1</v>
      </c>
      <c r="O158" s="146" t="s">
        <v>618</v>
      </c>
      <c r="P158" s="146">
        <v>115</v>
      </c>
      <c r="Q158" s="146">
        <v>47</v>
      </c>
      <c r="R158" s="146">
        <v>107</v>
      </c>
      <c r="S158" s="146">
        <v>73</v>
      </c>
      <c r="T158" s="146">
        <v>10</v>
      </c>
      <c r="U158" s="146">
        <v>8</v>
      </c>
      <c r="V158" s="146">
        <v>7</v>
      </c>
      <c r="W158" s="146">
        <v>4</v>
      </c>
      <c r="Y158" s="147">
        <v>119</v>
      </c>
    </row>
    <row r="159" spans="1:25" ht="12.75" customHeight="1">
      <c r="A159" s="142">
        <v>120</v>
      </c>
      <c r="B159" s="135"/>
      <c r="C159" s="136"/>
      <c r="D159" s="143" t="s">
        <v>190</v>
      </c>
      <c r="E159" s="144"/>
      <c r="F159" s="145">
        <v>1459</v>
      </c>
      <c r="G159" s="146">
        <v>329</v>
      </c>
      <c r="H159" s="146">
        <v>9</v>
      </c>
      <c r="I159" s="146">
        <v>4</v>
      </c>
      <c r="J159" s="146">
        <v>23</v>
      </c>
      <c r="K159" s="146" t="s">
        <v>618</v>
      </c>
      <c r="L159" s="146">
        <v>1330</v>
      </c>
      <c r="M159" s="146">
        <v>293</v>
      </c>
      <c r="N159" s="146" t="s">
        <v>618</v>
      </c>
      <c r="O159" s="146" t="s">
        <v>618</v>
      </c>
      <c r="P159" s="146">
        <v>22</v>
      </c>
      <c r="Q159" s="146" t="s">
        <v>618</v>
      </c>
      <c r="R159" s="146">
        <v>129</v>
      </c>
      <c r="S159" s="146">
        <v>36</v>
      </c>
      <c r="T159" s="146">
        <v>9</v>
      </c>
      <c r="U159" s="146">
        <v>4</v>
      </c>
      <c r="V159" s="146">
        <v>1</v>
      </c>
      <c r="W159" s="146" t="s">
        <v>618</v>
      </c>
      <c r="Y159" s="147">
        <v>120</v>
      </c>
    </row>
    <row r="160" spans="1:25" ht="21.75" customHeight="1">
      <c r="A160" s="298" t="s">
        <v>129</v>
      </c>
      <c r="B160" s="298"/>
      <c r="C160" s="298"/>
      <c r="D160" s="298"/>
      <c r="E160" s="298"/>
      <c r="F160" s="298"/>
      <c r="G160" s="298"/>
      <c r="H160" s="298"/>
      <c r="I160" s="298"/>
      <c r="J160" s="298"/>
      <c r="K160" s="298"/>
      <c r="L160" s="299" t="s">
        <v>226</v>
      </c>
      <c r="M160" s="299"/>
      <c r="N160" s="299"/>
      <c r="O160" s="299"/>
      <c r="P160" s="299"/>
      <c r="Q160" s="299"/>
      <c r="R160" s="299"/>
      <c r="S160" s="299"/>
      <c r="T160" s="299"/>
      <c r="U160" s="299"/>
      <c r="V160" s="299"/>
      <c r="W160" s="299"/>
      <c r="X160" s="299"/>
      <c r="Y160" s="299"/>
    </row>
    <row r="161" spans="1:25" ht="14.25" customHeight="1">
      <c r="A161" s="134">
        <v>121</v>
      </c>
      <c r="B161" s="135"/>
      <c r="C161" s="136"/>
      <c r="D161" s="137" t="s">
        <v>47</v>
      </c>
      <c r="E161" s="138"/>
      <c r="F161" s="139">
        <v>5468</v>
      </c>
      <c r="G161" s="140">
        <v>1887</v>
      </c>
      <c r="H161" s="140">
        <v>123</v>
      </c>
      <c r="I161" s="140">
        <v>46</v>
      </c>
      <c r="J161" s="140">
        <v>300</v>
      </c>
      <c r="K161" s="140">
        <v>102</v>
      </c>
      <c r="L161" s="140">
        <v>4834</v>
      </c>
      <c r="M161" s="140">
        <v>1625</v>
      </c>
      <c r="N161" s="140">
        <v>24</v>
      </c>
      <c r="O161" s="140">
        <v>4</v>
      </c>
      <c r="P161" s="140">
        <v>265</v>
      </c>
      <c r="Q161" s="140">
        <v>93</v>
      </c>
      <c r="R161" s="140">
        <v>634</v>
      </c>
      <c r="S161" s="140">
        <v>262</v>
      </c>
      <c r="T161" s="140">
        <v>99</v>
      </c>
      <c r="U161" s="140">
        <v>42</v>
      </c>
      <c r="V161" s="140">
        <v>35</v>
      </c>
      <c r="W161" s="140">
        <v>9</v>
      </c>
      <c r="Y161" s="141">
        <v>121</v>
      </c>
    </row>
    <row r="162" spans="1:25" ht="12.75" customHeight="1">
      <c r="A162" s="142">
        <v>122</v>
      </c>
      <c r="B162" s="135"/>
      <c r="C162" s="136"/>
      <c r="D162" s="143" t="s">
        <v>188</v>
      </c>
      <c r="E162" s="144"/>
      <c r="F162" s="145">
        <v>1338</v>
      </c>
      <c r="G162" s="146">
        <v>810</v>
      </c>
      <c r="H162" s="146">
        <v>38</v>
      </c>
      <c r="I162" s="146">
        <v>23</v>
      </c>
      <c r="J162" s="146">
        <v>44</v>
      </c>
      <c r="K162" s="146">
        <v>28</v>
      </c>
      <c r="L162" s="146">
        <v>1135</v>
      </c>
      <c r="M162" s="146">
        <v>674</v>
      </c>
      <c r="N162" s="146" t="s">
        <v>618</v>
      </c>
      <c r="O162" s="146" t="s">
        <v>618</v>
      </c>
      <c r="P162" s="146">
        <v>43</v>
      </c>
      <c r="Q162" s="146">
        <v>27</v>
      </c>
      <c r="R162" s="146">
        <v>203</v>
      </c>
      <c r="S162" s="146">
        <v>136</v>
      </c>
      <c r="T162" s="146">
        <v>38</v>
      </c>
      <c r="U162" s="146">
        <v>23</v>
      </c>
      <c r="V162" s="146">
        <v>1</v>
      </c>
      <c r="W162" s="146">
        <v>1</v>
      </c>
      <c r="Y162" s="147">
        <v>122</v>
      </c>
    </row>
    <row r="163" spans="1:25" ht="12.75" customHeight="1">
      <c r="A163" s="142">
        <v>123</v>
      </c>
      <c r="B163" s="135"/>
      <c r="C163" s="136"/>
      <c r="D163" s="143" t="s">
        <v>190</v>
      </c>
      <c r="E163" s="144"/>
      <c r="F163" s="145">
        <v>3809</v>
      </c>
      <c r="G163" s="146">
        <v>864</v>
      </c>
      <c r="H163" s="146">
        <v>67</v>
      </c>
      <c r="I163" s="146">
        <v>13</v>
      </c>
      <c r="J163" s="146">
        <v>249</v>
      </c>
      <c r="K163" s="146">
        <v>69</v>
      </c>
      <c r="L163" s="146">
        <v>3417</v>
      </c>
      <c r="M163" s="146">
        <v>763</v>
      </c>
      <c r="N163" s="146">
        <v>23</v>
      </c>
      <c r="O163" s="146">
        <v>3</v>
      </c>
      <c r="P163" s="146">
        <v>217</v>
      </c>
      <c r="Q163" s="146">
        <v>63</v>
      </c>
      <c r="R163" s="146">
        <v>392</v>
      </c>
      <c r="S163" s="146">
        <v>101</v>
      </c>
      <c r="T163" s="146">
        <v>44</v>
      </c>
      <c r="U163" s="146">
        <v>10</v>
      </c>
      <c r="V163" s="146">
        <v>32</v>
      </c>
      <c r="W163" s="146">
        <v>6</v>
      </c>
      <c r="Y163" s="147">
        <v>123</v>
      </c>
    </row>
    <row r="164" spans="1:25" ht="12.75" customHeight="1">
      <c r="A164" s="142">
        <v>124</v>
      </c>
      <c r="B164" s="135"/>
      <c r="C164" s="136"/>
      <c r="D164" s="143" t="s">
        <v>191</v>
      </c>
      <c r="E164" s="144"/>
      <c r="F164" s="145">
        <v>321</v>
      </c>
      <c r="G164" s="146">
        <v>213</v>
      </c>
      <c r="H164" s="146">
        <v>18</v>
      </c>
      <c r="I164" s="146">
        <v>10</v>
      </c>
      <c r="J164" s="146">
        <v>7</v>
      </c>
      <c r="K164" s="146">
        <v>5</v>
      </c>
      <c r="L164" s="146">
        <v>282</v>
      </c>
      <c r="M164" s="146">
        <v>188</v>
      </c>
      <c r="N164" s="146">
        <v>1</v>
      </c>
      <c r="O164" s="146">
        <v>1</v>
      </c>
      <c r="P164" s="146">
        <v>5</v>
      </c>
      <c r="Q164" s="146">
        <v>3</v>
      </c>
      <c r="R164" s="146">
        <v>39</v>
      </c>
      <c r="S164" s="146">
        <v>25</v>
      </c>
      <c r="T164" s="146">
        <v>17</v>
      </c>
      <c r="U164" s="146">
        <v>9</v>
      </c>
      <c r="V164" s="146">
        <v>2</v>
      </c>
      <c r="W164" s="146">
        <v>2</v>
      </c>
      <c r="Y164" s="147">
        <v>124</v>
      </c>
    </row>
    <row r="165" spans="1:25" ht="21.75" customHeight="1">
      <c r="A165" s="298" t="s">
        <v>129</v>
      </c>
      <c r="B165" s="298"/>
      <c r="C165" s="298"/>
      <c r="D165" s="298"/>
      <c r="E165" s="298"/>
      <c r="F165" s="298"/>
      <c r="G165" s="298"/>
      <c r="H165" s="298"/>
      <c r="I165" s="298"/>
      <c r="J165" s="298"/>
      <c r="K165" s="298"/>
      <c r="L165" s="299" t="s">
        <v>227</v>
      </c>
      <c r="M165" s="299"/>
      <c r="N165" s="299"/>
      <c r="O165" s="299"/>
      <c r="P165" s="299"/>
      <c r="Q165" s="299"/>
      <c r="R165" s="299"/>
      <c r="S165" s="299"/>
      <c r="T165" s="299"/>
      <c r="U165" s="299"/>
      <c r="V165" s="299"/>
      <c r="W165" s="299"/>
      <c r="X165" s="299"/>
      <c r="Y165" s="299"/>
    </row>
    <row r="166" spans="1:25" ht="14.25" customHeight="1">
      <c r="A166" s="134">
        <v>125</v>
      </c>
      <c r="B166" s="135"/>
      <c r="C166" s="136"/>
      <c r="D166" s="137" t="s">
        <v>47</v>
      </c>
      <c r="E166" s="138"/>
      <c r="F166" s="139">
        <v>4628</v>
      </c>
      <c r="G166" s="140">
        <v>2266</v>
      </c>
      <c r="H166" s="140">
        <v>25</v>
      </c>
      <c r="I166" s="140">
        <v>14</v>
      </c>
      <c r="J166" s="140">
        <v>205</v>
      </c>
      <c r="K166" s="140">
        <v>89</v>
      </c>
      <c r="L166" s="140">
        <v>4233</v>
      </c>
      <c r="M166" s="140">
        <v>2104</v>
      </c>
      <c r="N166" s="140">
        <v>7</v>
      </c>
      <c r="O166" s="140">
        <v>3</v>
      </c>
      <c r="P166" s="140">
        <v>185</v>
      </c>
      <c r="Q166" s="140">
        <v>78</v>
      </c>
      <c r="R166" s="140">
        <v>395</v>
      </c>
      <c r="S166" s="140">
        <v>162</v>
      </c>
      <c r="T166" s="140">
        <v>18</v>
      </c>
      <c r="U166" s="140">
        <v>11</v>
      </c>
      <c r="V166" s="140">
        <v>20</v>
      </c>
      <c r="W166" s="140">
        <v>11</v>
      </c>
      <c r="Y166" s="141">
        <v>125</v>
      </c>
    </row>
    <row r="167" spans="1:25" ht="12.75" customHeight="1">
      <c r="A167" s="142">
        <v>126</v>
      </c>
      <c r="B167" s="135"/>
      <c r="C167" s="136"/>
      <c r="D167" s="143" t="s">
        <v>188</v>
      </c>
      <c r="E167" s="144"/>
      <c r="F167" s="145">
        <v>1944</v>
      </c>
      <c r="G167" s="146">
        <v>1299</v>
      </c>
      <c r="H167" s="146">
        <v>15</v>
      </c>
      <c r="I167" s="146">
        <v>9</v>
      </c>
      <c r="J167" s="146">
        <v>94</v>
      </c>
      <c r="K167" s="146">
        <v>60</v>
      </c>
      <c r="L167" s="146">
        <v>1807</v>
      </c>
      <c r="M167" s="146">
        <v>1221</v>
      </c>
      <c r="N167" s="146">
        <v>5</v>
      </c>
      <c r="O167" s="146">
        <v>3</v>
      </c>
      <c r="P167" s="146">
        <v>82</v>
      </c>
      <c r="Q167" s="146">
        <v>53</v>
      </c>
      <c r="R167" s="146">
        <v>137</v>
      </c>
      <c r="S167" s="146">
        <v>78</v>
      </c>
      <c r="T167" s="146">
        <v>10</v>
      </c>
      <c r="U167" s="146">
        <v>6</v>
      </c>
      <c r="V167" s="146">
        <v>12</v>
      </c>
      <c r="W167" s="146">
        <v>7</v>
      </c>
      <c r="Y167" s="147">
        <v>126</v>
      </c>
    </row>
    <row r="168" spans="1:25" ht="12.75" customHeight="1">
      <c r="A168" s="142">
        <v>127</v>
      </c>
      <c r="B168" s="135"/>
      <c r="C168" s="136"/>
      <c r="D168" s="143" t="s">
        <v>189</v>
      </c>
      <c r="E168" s="144"/>
      <c r="F168" s="145">
        <v>225</v>
      </c>
      <c r="G168" s="146">
        <v>158</v>
      </c>
      <c r="H168" s="146" t="s">
        <v>618</v>
      </c>
      <c r="I168" s="146" t="s">
        <v>618</v>
      </c>
      <c r="J168" s="146">
        <v>14</v>
      </c>
      <c r="K168" s="146">
        <v>9</v>
      </c>
      <c r="L168" s="146">
        <v>222</v>
      </c>
      <c r="M168" s="146">
        <v>155</v>
      </c>
      <c r="N168" s="146" t="s">
        <v>618</v>
      </c>
      <c r="O168" s="146" t="s">
        <v>618</v>
      </c>
      <c r="P168" s="146">
        <v>14</v>
      </c>
      <c r="Q168" s="146">
        <v>9</v>
      </c>
      <c r="R168" s="146">
        <v>3</v>
      </c>
      <c r="S168" s="146">
        <v>3</v>
      </c>
      <c r="T168" s="146" t="s">
        <v>618</v>
      </c>
      <c r="U168" s="146" t="s">
        <v>618</v>
      </c>
      <c r="V168" s="146" t="s">
        <v>618</v>
      </c>
      <c r="W168" s="146" t="s">
        <v>618</v>
      </c>
      <c r="Y168" s="147">
        <v>127</v>
      </c>
    </row>
    <row r="169" spans="1:25" ht="12.75" customHeight="1">
      <c r="A169" s="142">
        <v>128</v>
      </c>
      <c r="B169" s="135"/>
      <c r="C169" s="136"/>
      <c r="D169" s="143" t="s">
        <v>192</v>
      </c>
      <c r="E169" s="144"/>
      <c r="F169" s="145">
        <v>215</v>
      </c>
      <c r="G169" s="146">
        <v>193</v>
      </c>
      <c r="H169" s="146">
        <v>1</v>
      </c>
      <c r="I169" s="146" t="s">
        <v>618</v>
      </c>
      <c r="J169" s="146">
        <v>1</v>
      </c>
      <c r="K169" s="146" t="s">
        <v>618</v>
      </c>
      <c r="L169" s="146">
        <v>210</v>
      </c>
      <c r="M169" s="146">
        <v>189</v>
      </c>
      <c r="N169" s="146">
        <v>1</v>
      </c>
      <c r="O169" s="146" t="s">
        <v>618</v>
      </c>
      <c r="P169" s="146">
        <v>1</v>
      </c>
      <c r="Q169" s="146" t="s">
        <v>618</v>
      </c>
      <c r="R169" s="146">
        <v>5</v>
      </c>
      <c r="S169" s="146">
        <v>4</v>
      </c>
      <c r="T169" s="146" t="s">
        <v>618</v>
      </c>
      <c r="U169" s="146" t="s">
        <v>618</v>
      </c>
      <c r="V169" s="146" t="s">
        <v>618</v>
      </c>
      <c r="W169" s="146" t="s">
        <v>618</v>
      </c>
      <c r="Y169" s="147">
        <v>128</v>
      </c>
    </row>
    <row r="170" spans="1:25" ht="12.75" customHeight="1">
      <c r="A170" s="142">
        <v>129</v>
      </c>
      <c r="B170" s="135"/>
      <c r="C170" s="136"/>
      <c r="D170" s="143" t="s">
        <v>190</v>
      </c>
      <c r="E170" s="144"/>
      <c r="F170" s="145">
        <v>2084</v>
      </c>
      <c r="G170" s="146">
        <v>527</v>
      </c>
      <c r="H170" s="146">
        <v>9</v>
      </c>
      <c r="I170" s="146">
        <v>5</v>
      </c>
      <c r="J170" s="146">
        <v>96</v>
      </c>
      <c r="K170" s="146">
        <v>20</v>
      </c>
      <c r="L170" s="146">
        <v>1843</v>
      </c>
      <c r="M170" s="146">
        <v>456</v>
      </c>
      <c r="N170" s="146">
        <v>1</v>
      </c>
      <c r="O170" s="146" t="s">
        <v>618</v>
      </c>
      <c r="P170" s="146">
        <v>88</v>
      </c>
      <c r="Q170" s="146">
        <v>16</v>
      </c>
      <c r="R170" s="146">
        <v>241</v>
      </c>
      <c r="S170" s="146">
        <v>71</v>
      </c>
      <c r="T170" s="146">
        <v>8</v>
      </c>
      <c r="U170" s="146">
        <v>5</v>
      </c>
      <c r="V170" s="146">
        <v>8</v>
      </c>
      <c r="W170" s="146">
        <v>4</v>
      </c>
      <c r="Y170" s="147">
        <v>129</v>
      </c>
    </row>
    <row r="171" spans="1:25" ht="12.75" customHeight="1">
      <c r="A171" s="142">
        <v>130</v>
      </c>
      <c r="B171" s="135"/>
      <c r="C171" s="136"/>
      <c r="D171" s="143" t="s">
        <v>191</v>
      </c>
      <c r="E171" s="144"/>
      <c r="F171" s="145">
        <v>160</v>
      </c>
      <c r="G171" s="146">
        <v>89</v>
      </c>
      <c r="H171" s="146" t="s">
        <v>618</v>
      </c>
      <c r="I171" s="146" t="s">
        <v>618</v>
      </c>
      <c r="J171" s="146" t="s">
        <v>618</v>
      </c>
      <c r="K171" s="146" t="s">
        <v>618</v>
      </c>
      <c r="L171" s="146">
        <v>151</v>
      </c>
      <c r="M171" s="146">
        <v>83</v>
      </c>
      <c r="N171" s="146" t="s">
        <v>618</v>
      </c>
      <c r="O171" s="146" t="s">
        <v>618</v>
      </c>
      <c r="P171" s="146" t="s">
        <v>618</v>
      </c>
      <c r="Q171" s="146" t="s">
        <v>618</v>
      </c>
      <c r="R171" s="146">
        <v>9</v>
      </c>
      <c r="S171" s="146">
        <v>6</v>
      </c>
      <c r="T171" s="146" t="s">
        <v>618</v>
      </c>
      <c r="U171" s="146" t="s">
        <v>618</v>
      </c>
      <c r="V171" s="146" t="s">
        <v>618</v>
      </c>
      <c r="W171" s="146" t="s">
        <v>618</v>
      </c>
      <c r="Y171" s="147">
        <v>130</v>
      </c>
    </row>
    <row r="172" spans="1:25" ht="21.75" customHeight="1">
      <c r="A172" s="298" t="s">
        <v>131</v>
      </c>
      <c r="B172" s="298"/>
      <c r="C172" s="298"/>
      <c r="D172" s="298"/>
      <c r="E172" s="298"/>
      <c r="F172" s="298"/>
      <c r="G172" s="298"/>
      <c r="H172" s="298"/>
      <c r="I172" s="298"/>
      <c r="J172" s="298"/>
      <c r="K172" s="298"/>
      <c r="L172" s="299" t="s">
        <v>228</v>
      </c>
      <c r="M172" s="299"/>
      <c r="N172" s="299"/>
      <c r="O172" s="299"/>
      <c r="P172" s="299"/>
      <c r="Q172" s="299"/>
      <c r="R172" s="299"/>
      <c r="S172" s="299"/>
      <c r="T172" s="299"/>
      <c r="U172" s="299"/>
      <c r="V172" s="299"/>
      <c r="W172" s="299"/>
      <c r="X172" s="299"/>
      <c r="Y172" s="299"/>
    </row>
    <row r="173" spans="1:25" ht="14.25" customHeight="1">
      <c r="A173" s="134">
        <v>131</v>
      </c>
      <c r="B173" s="135"/>
      <c r="C173" s="136"/>
      <c r="D173" s="137" t="s">
        <v>47</v>
      </c>
      <c r="E173" s="138"/>
      <c r="F173" s="139">
        <v>5096</v>
      </c>
      <c r="G173" s="140">
        <v>1869</v>
      </c>
      <c r="H173" s="140">
        <v>272</v>
      </c>
      <c r="I173" s="140">
        <v>158</v>
      </c>
      <c r="J173" s="140">
        <v>458</v>
      </c>
      <c r="K173" s="140">
        <v>223</v>
      </c>
      <c r="L173" s="140">
        <v>4537</v>
      </c>
      <c r="M173" s="140">
        <v>1639</v>
      </c>
      <c r="N173" s="140">
        <v>107</v>
      </c>
      <c r="O173" s="140">
        <v>87</v>
      </c>
      <c r="P173" s="140">
        <v>284</v>
      </c>
      <c r="Q173" s="140">
        <v>150</v>
      </c>
      <c r="R173" s="140">
        <v>559</v>
      </c>
      <c r="S173" s="140">
        <v>230</v>
      </c>
      <c r="T173" s="140">
        <v>165</v>
      </c>
      <c r="U173" s="140">
        <v>71</v>
      </c>
      <c r="V173" s="140">
        <v>174</v>
      </c>
      <c r="W173" s="140">
        <v>73</v>
      </c>
      <c r="Y173" s="141">
        <v>131</v>
      </c>
    </row>
    <row r="174" spans="1:25" ht="12.75" customHeight="1">
      <c r="A174" s="142">
        <v>132</v>
      </c>
      <c r="B174" s="135"/>
      <c r="C174" s="136"/>
      <c r="D174" s="143" t="s">
        <v>65</v>
      </c>
      <c r="E174" s="144"/>
      <c r="F174" s="145">
        <v>50</v>
      </c>
      <c r="G174" s="146">
        <v>17</v>
      </c>
      <c r="H174" s="146" t="s">
        <v>618</v>
      </c>
      <c r="I174" s="146" t="s">
        <v>618</v>
      </c>
      <c r="J174" s="146" t="s">
        <v>618</v>
      </c>
      <c r="K174" s="146" t="s">
        <v>618</v>
      </c>
      <c r="L174" s="146">
        <v>50</v>
      </c>
      <c r="M174" s="146">
        <v>17</v>
      </c>
      <c r="N174" s="146" t="s">
        <v>618</v>
      </c>
      <c r="O174" s="146" t="s">
        <v>618</v>
      </c>
      <c r="P174" s="146" t="s">
        <v>618</v>
      </c>
      <c r="Q174" s="146" t="s">
        <v>618</v>
      </c>
      <c r="R174" s="146" t="s">
        <v>618</v>
      </c>
      <c r="S174" s="146" t="s">
        <v>618</v>
      </c>
      <c r="T174" s="146" t="s">
        <v>618</v>
      </c>
      <c r="U174" s="146" t="s">
        <v>618</v>
      </c>
      <c r="V174" s="146" t="s">
        <v>618</v>
      </c>
      <c r="W174" s="146" t="s">
        <v>618</v>
      </c>
      <c r="Y174" s="147">
        <v>132</v>
      </c>
    </row>
    <row r="175" spans="1:25" ht="12.75" customHeight="1">
      <c r="A175" s="142">
        <v>133</v>
      </c>
      <c r="B175" s="135"/>
      <c r="C175" s="136"/>
      <c r="D175" s="143" t="s">
        <v>188</v>
      </c>
      <c r="E175" s="144"/>
      <c r="F175" s="145">
        <v>1653</v>
      </c>
      <c r="G175" s="146">
        <v>1026</v>
      </c>
      <c r="H175" s="146">
        <v>135</v>
      </c>
      <c r="I175" s="146">
        <v>97</v>
      </c>
      <c r="J175" s="146">
        <v>205</v>
      </c>
      <c r="K175" s="146">
        <v>136</v>
      </c>
      <c r="L175" s="146">
        <v>1400</v>
      </c>
      <c r="M175" s="146">
        <v>877</v>
      </c>
      <c r="N175" s="146">
        <v>56</v>
      </c>
      <c r="O175" s="146">
        <v>46</v>
      </c>
      <c r="P175" s="146">
        <v>120</v>
      </c>
      <c r="Q175" s="146">
        <v>83</v>
      </c>
      <c r="R175" s="146">
        <v>253</v>
      </c>
      <c r="S175" s="146">
        <v>149</v>
      </c>
      <c r="T175" s="146">
        <v>79</v>
      </c>
      <c r="U175" s="146">
        <v>51</v>
      </c>
      <c r="V175" s="146">
        <v>85</v>
      </c>
      <c r="W175" s="146">
        <v>53</v>
      </c>
      <c r="Y175" s="147">
        <v>133</v>
      </c>
    </row>
    <row r="176" spans="1:25" ht="12.75" customHeight="1">
      <c r="A176" s="142">
        <v>134</v>
      </c>
      <c r="B176" s="135"/>
      <c r="C176" s="136"/>
      <c r="D176" s="143" t="s">
        <v>192</v>
      </c>
      <c r="E176" s="144"/>
      <c r="F176" s="145">
        <v>309</v>
      </c>
      <c r="G176" s="146">
        <v>229</v>
      </c>
      <c r="H176" s="146">
        <v>48</v>
      </c>
      <c r="I176" s="146">
        <v>39</v>
      </c>
      <c r="J176" s="146">
        <v>52</v>
      </c>
      <c r="K176" s="146">
        <v>42</v>
      </c>
      <c r="L176" s="146">
        <v>297</v>
      </c>
      <c r="M176" s="146">
        <v>219</v>
      </c>
      <c r="N176" s="146">
        <v>48</v>
      </c>
      <c r="O176" s="146">
        <v>39</v>
      </c>
      <c r="P176" s="146">
        <v>52</v>
      </c>
      <c r="Q176" s="146">
        <v>42</v>
      </c>
      <c r="R176" s="146">
        <v>12</v>
      </c>
      <c r="S176" s="146">
        <v>10</v>
      </c>
      <c r="T176" s="146" t="s">
        <v>618</v>
      </c>
      <c r="U176" s="146" t="s">
        <v>618</v>
      </c>
      <c r="V176" s="146" t="s">
        <v>618</v>
      </c>
      <c r="W176" s="146" t="s">
        <v>618</v>
      </c>
      <c r="Y176" s="147">
        <v>134</v>
      </c>
    </row>
    <row r="177" spans="1:25" ht="12.75" customHeight="1">
      <c r="A177" s="142">
        <v>135</v>
      </c>
      <c r="B177" s="135"/>
      <c r="C177" s="136"/>
      <c r="D177" s="143" t="s">
        <v>190</v>
      </c>
      <c r="E177" s="144"/>
      <c r="F177" s="145">
        <v>3084</v>
      </c>
      <c r="G177" s="146">
        <v>597</v>
      </c>
      <c r="H177" s="146">
        <v>89</v>
      </c>
      <c r="I177" s="146">
        <v>22</v>
      </c>
      <c r="J177" s="146">
        <v>201</v>
      </c>
      <c r="K177" s="146">
        <v>45</v>
      </c>
      <c r="L177" s="146">
        <v>2790</v>
      </c>
      <c r="M177" s="146">
        <v>526</v>
      </c>
      <c r="N177" s="146">
        <v>3</v>
      </c>
      <c r="O177" s="146">
        <v>2</v>
      </c>
      <c r="P177" s="146">
        <v>112</v>
      </c>
      <c r="Q177" s="146">
        <v>25</v>
      </c>
      <c r="R177" s="146">
        <v>294</v>
      </c>
      <c r="S177" s="146">
        <v>71</v>
      </c>
      <c r="T177" s="146">
        <v>86</v>
      </c>
      <c r="U177" s="146">
        <v>20</v>
      </c>
      <c r="V177" s="146">
        <v>89</v>
      </c>
      <c r="W177" s="146">
        <v>20</v>
      </c>
      <c r="Y177" s="147">
        <v>135</v>
      </c>
    </row>
    <row r="178" spans="1:25" ht="21.75" customHeight="1">
      <c r="A178" s="298" t="s">
        <v>129</v>
      </c>
      <c r="B178" s="298"/>
      <c r="C178" s="298"/>
      <c r="D178" s="298"/>
      <c r="E178" s="298"/>
      <c r="F178" s="298"/>
      <c r="G178" s="298"/>
      <c r="H178" s="298"/>
      <c r="I178" s="298"/>
      <c r="J178" s="298"/>
      <c r="K178" s="298"/>
      <c r="L178" s="299" t="s">
        <v>229</v>
      </c>
      <c r="M178" s="299"/>
      <c r="N178" s="299"/>
      <c r="O178" s="299"/>
      <c r="P178" s="299"/>
      <c r="Q178" s="299"/>
      <c r="R178" s="299"/>
      <c r="S178" s="299"/>
      <c r="T178" s="299"/>
      <c r="U178" s="299"/>
      <c r="V178" s="299"/>
      <c r="W178" s="299"/>
      <c r="X178" s="299"/>
      <c r="Y178" s="299"/>
    </row>
    <row r="179" spans="1:25" ht="14.25" customHeight="1">
      <c r="A179" s="134">
        <v>136</v>
      </c>
      <c r="B179" s="135"/>
      <c r="C179" s="136"/>
      <c r="D179" s="137" t="s">
        <v>47</v>
      </c>
      <c r="E179" s="138"/>
      <c r="F179" s="139">
        <v>3066</v>
      </c>
      <c r="G179" s="140">
        <v>1387</v>
      </c>
      <c r="H179" s="140">
        <v>89</v>
      </c>
      <c r="I179" s="140">
        <v>30</v>
      </c>
      <c r="J179" s="140">
        <v>210</v>
      </c>
      <c r="K179" s="140">
        <v>80</v>
      </c>
      <c r="L179" s="140">
        <v>2703</v>
      </c>
      <c r="M179" s="140">
        <v>1239</v>
      </c>
      <c r="N179" s="140">
        <v>28</v>
      </c>
      <c r="O179" s="140">
        <v>16</v>
      </c>
      <c r="P179" s="140">
        <v>140</v>
      </c>
      <c r="Q179" s="140">
        <v>61</v>
      </c>
      <c r="R179" s="140">
        <v>363</v>
      </c>
      <c r="S179" s="140">
        <v>148</v>
      </c>
      <c r="T179" s="140">
        <v>61</v>
      </c>
      <c r="U179" s="140">
        <v>14</v>
      </c>
      <c r="V179" s="140">
        <v>70</v>
      </c>
      <c r="W179" s="140">
        <v>19</v>
      </c>
      <c r="Y179" s="141">
        <v>136</v>
      </c>
    </row>
    <row r="180" spans="1:25" ht="12.75" customHeight="1">
      <c r="A180" s="142">
        <v>137</v>
      </c>
      <c r="B180" s="135"/>
      <c r="C180" s="136"/>
      <c r="D180" s="143" t="s">
        <v>188</v>
      </c>
      <c r="E180" s="144"/>
      <c r="F180" s="145">
        <v>1701</v>
      </c>
      <c r="G180" s="146">
        <v>969</v>
      </c>
      <c r="H180" s="146">
        <v>58</v>
      </c>
      <c r="I180" s="146">
        <v>21</v>
      </c>
      <c r="J180" s="146">
        <v>134</v>
      </c>
      <c r="K180" s="146">
        <v>60</v>
      </c>
      <c r="L180" s="146">
        <v>1484</v>
      </c>
      <c r="M180" s="146">
        <v>859</v>
      </c>
      <c r="N180" s="146">
        <v>22</v>
      </c>
      <c r="O180" s="146">
        <v>12</v>
      </c>
      <c r="P180" s="146">
        <v>93</v>
      </c>
      <c r="Q180" s="146">
        <v>47</v>
      </c>
      <c r="R180" s="146">
        <v>217</v>
      </c>
      <c r="S180" s="146">
        <v>110</v>
      </c>
      <c r="T180" s="146">
        <v>36</v>
      </c>
      <c r="U180" s="146">
        <v>9</v>
      </c>
      <c r="V180" s="146">
        <v>41</v>
      </c>
      <c r="W180" s="146">
        <v>13</v>
      </c>
      <c r="Y180" s="147">
        <v>137</v>
      </c>
    </row>
    <row r="181" spans="1:25" ht="12.75" customHeight="1">
      <c r="A181" s="142">
        <v>138</v>
      </c>
      <c r="B181" s="135"/>
      <c r="C181" s="136"/>
      <c r="D181" s="143" t="s">
        <v>192</v>
      </c>
      <c r="E181" s="144"/>
      <c r="F181" s="145">
        <v>41</v>
      </c>
      <c r="G181" s="146">
        <v>31</v>
      </c>
      <c r="H181" s="146">
        <v>4</v>
      </c>
      <c r="I181" s="146">
        <v>3</v>
      </c>
      <c r="J181" s="146" t="s">
        <v>618</v>
      </c>
      <c r="K181" s="146" t="s">
        <v>618</v>
      </c>
      <c r="L181" s="146">
        <v>41</v>
      </c>
      <c r="M181" s="146">
        <v>31</v>
      </c>
      <c r="N181" s="146">
        <v>4</v>
      </c>
      <c r="O181" s="146">
        <v>3</v>
      </c>
      <c r="P181" s="146" t="s">
        <v>618</v>
      </c>
      <c r="Q181" s="146" t="s">
        <v>618</v>
      </c>
      <c r="R181" s="146" t="s">
        <v>618</v>
      </c>
      <c r="S181" s="146" t="s">
        <v>618</v>
      </c>
      <c r="T181" s="146" t="s">
        <v>618</v>
      </c>
      <c r="U181" s="146" t="s">
        <v>618</v>
      </c>
      <c r="V181" s="146" t="s">
        <v>618</v>
      </c>
      <c r="W181" s="146" t="s">
        <v>618</v>
      </c>
      <c r="Y181" s="147">
        <v>138</v>
      </c>
    </row>
    <row r="182" spans="1:25" ht="12.75" customHeight="1">
      <c r="A182" s="142">
        <v>139</v>
      </c>
      <c r="B182" s="135"/>
      <c r="C182" s="136"/>
      <c r="D182" s="143" t="s">
        <v>190</v>
      </c>
      <c r="E182" s="144"/>
      <c r="F182" s="145">
        <v>1157</v>
      </c>
      <c r="G182" s="146">
        <v>250</v>
      </c>
      <c r="H182" s="146">
        <v>25</v>
      </c>
      <c r="I182" s="146">
        <v>4</v>
      </c>
      <c r="J182" s="146">
        <v>74</v>
      </c>
      <c r="K182" s="146">
        <v>18</v>
      </c>
      <c r="L182" s="146">
        <v>1016</v>
      </c>
      <c r="M182" s="146">
        <v>216</v>
      </c>
      <c r="N182" s="146">
        <v>2</v>
      </c>
      <c r="O182" s="146">
        <v>1</v>
      </c>
      <c r="P182" s="146">
        <v>47</v>
      </c>
      <c r="Q182" s="146">
        <v>14</v>
      </c>
      <c r="R182" s="146">
        <v>141</v>
      </c>
      <c r="S182" s="146">
        <v>34</v>
      </c>
      <c r="T182" s="146">
        <v>23</v>
      </c>
      <c r="U182" s="146">
        <v>3</v>
      </c>
      <c r="V182" s="146">
        <v>27</v>
      </c>
      <c r="W182" s="146">
        <v>4</v>
      </c>
      <c r="Y182" s="147">
        <v>139</v>
      </c>
    </row>
    <row r="183" spans="1:25" ht="12.75" customHeight="1">
      <c r="A183" s="142">
        <v>140</v>
      </c>
      <c r="B183" s="135"/>
      <c r="C183" s="136"/>
      <c r="D183" s="143" t="s">
        <v>191</v>
      </c>
      <c r="E183" s="144"/>
      <c r="F183" s="145">
        <v>167</v>
      </c>
      <c r="G183" s="146">
        <v>137</v>
      </c>
      <c r="H183" s="146">
        <v>2</v>
      </c>
      <c r="I183" s="146">
        <v>2</v>
      </c>
      <c r="J183" s="146">
        <v>2</v>
      </c>
      <c r="K183" s="146">
        <v>2</v>
      </c>
      <c r="L183" s="146">
        <v>162</v>
      </c>
      <c r="M183" s="146">
        <v>133</v>
      </c>
      <c r="N183" s="146" t="s">
        <v>618</v>
      </c>
      <c r="O183" s="146" t="s">
        <v>618</v>
      </c>
      <c r="P183" s="146" t="s">
        <v>618</v>
      </c>
      <c r="Q183" s="146" t="s">
        <v>618</v>
      </c>
      <c r="R183" s="146">
        <v>5</v>
      </c>
      <c r="S183" s="146">
        <v>4</v>
      </c>
      <c r="T183" s="146">
        <v>2</v>
      </c>
      <c r="U183" s="146">
        <v>2</v>
      </c>
      <c r="V183" s="146">
        <v>2</v>
      </c>
      <c r="W183" s="146">
        <v>2</v>
      </c>
      <c r="Y183" s="147">
        <v>140</v>
      </c>
    </row>
    <row r="184" spans="1:25" ht="21.75" customHeight="1">
      <c r="A184" s="298" t="s">
        <v>131</v>
      </c>
      <c r="B184" s="298"/>
      <c r="C184" s="298"/>
      <c r="D184" s="298"/>
      <c r="E184" s="298"/>
      <c r="F184" s="298"/>
      <c r="G184" s="298"/>
      <c r="H184" s="298"/>
      <c r="I184" s="298"/>
      <c r="J184" s="298"/>
      <c r="K184" s="298"/>
      <c r="L184" s="299" t="s">
        <v>230</v>
      </c>
      <c r="M184" s="299"/>
      <c r="N184" s="299"/>
      <c r="O184" s="299"/>
      <c r="P184" s="299"/>
      <c r="Q184" s="299"/>
      <c r="R184" s="299"/>
      <c r="S184" s="299"/>
      <c r="T184" s="299"/>
      <c r="U184" s="299"/>
      <c r="V184" s="299"/>
      <c r="W184" s="299"/>
      <c r="X184" s="299"/>
      <c r="Y184" s="299"/>
    </row>
    <row r="185" spans="1:25" ht="14.25" customHeight="1">
      <c r="A185" s="134">
        <v>141</v>
      </c>
      <c r="B185" s="135"/>
      <c r="C185" s="136"/>
      <c r="D185" s="137" t="s">
        <v>47</v>
      </c>
      <c r="E185" s="138"/>
      <c r="F185" s="139">
        <v>4706</v>
      </c>
      <c r="G185" s="140">
        <v>1476</v>
      </c>
      <c r="H185" s="140">
        <v>158</v>
      </c>
      <c r="I185" s="140">
        <v>58</v>
      </c>
      <c r="J185" s="140">
        <v>388</v>
      </c>
      <c r="K185" s="140">
        <v>119</v>
      </c>
      <c r="L185" s="140">
        <v>4002</v>
      </c>
      <c r="M185" s="140">
        <v>1249</v>
      </c>
      <c r="N185" s="140">
        <v>50</v>
      </c>
      <c r="O185" s="140">
        <v>22</v>
      </c>
      <c r="P185" s="140">
        <v>259</v>
      </c>
      <c r="Q185" s="140">
        <v>80</v>
      </c>
      <c r="R185" s="140">
        <v>704</v>
      </c>
      <c r="S185" s="140">
        <v>227</v>
      </c>
      <c r="T185" s="140">
        <v>108</v>
      </c>
      <c r="U185" s="140">
        <v>36</v>
      </c>
      <c r="V185" s="140">
        <v>129</v>
      </c>
      <c r="W185" s="140">
        <v>39</v>
      </c>
      <c r="Y185" s="141">
        <v>141</v>
      </c>
    </row>
    <row r="186" spans="1:25" ht="12.75" customHeight="1">
      <c r="A186" s="142">
        <v>142</v>
      </c>
      <c r="B186" s="135"/>
      <c r="C186" s="136"/>
      <c r="D186" s="143" t="s">
        <v>188</v>
      </c>
      <c r="E186" s="144"/>
      <c r="F186" s="145">
        <v>1586</v>
      </c>
      <c r="G186" s="146">
        <v>905</v>
      </c>
      <c r="H186" s="146">
        <v>55</v>
      </c>
      <c r="I186" s="146">
        <v>33</v>
      </c>
      <c r="J186" s="146">
        <v>131</v>
      </c>
      <c r="K186" s="146">
        <v>73</v>
      </c>
      <c r="L186" s="146">
        <v>1368</v>
      </c>
      <c r="M186" s="146">
        <v>778</v>
      </c>
      <c r="N186" s="146">
        <v>30</v>
      </c>
      <c r="O186" s="146">
        <v>16</v>
      </c>
      <c r="P186" s="146">
        <v>98</v>
      </c>
      <c r="Q186" s="146">
        <v>53</v>
      </c>
      <c r="R186" s="146">
        <v>218</v>
      </c>
      <c r="S186" s="146">
        <v>127</v>
      </c>
      <c r="T186" s="146">
        <v>25</v>
      </c>
      <c r="U186" s="146">
        <v>17</v>
      </c>
      <c r="V186" s="146">
        <v>33</v>
      </c>
      <c r="W186" s="146">
        <v>20</v>
      </c>
      <c r="Y186" s="147">
        <v>142</v>
      </c>
    </row>
    <row r="187" spans="1:25" ht="12.75" customHeight="1">
      <c r="A187" s="142">
        <v>143</v>
      </c>
      <c r="B187" s="135"/>
      <c r="C187" s="136"/>
      <c r="D187" s="143" t="s">
        <v>190</v>
      </c>
      <c r="E187" s="144"/>
      <c r="F187" s="145">
        <v>3120</v>
      </c>
      <c r="G187" s="146">
        <v>571</v>
      </c>
      <c r="H187" s="146">
        <v>103</v>
      </c>
      <c r="I187" s="146">
        <v>25</v>
      </c>
      <c r="J187" s="146">
        <v>257</v>
      </c>
      <c r="K187" s="146">
        <v>46</v>
      </c>
      <c r="L187" s="146">
        <v>2634</v>
      </c>
      <c r="M187" s="146">
        <v>471</v>
      </c>
      <c r="N187" s="146">
        <v>20</v>
      </c>
      <c r="O187" s="146">
        <v>6</v>
      </c>
      <c r="P187" s="146">
        <v>161</v>
      </c>
      <c r="Q187" s="146">
        <v>27</v>
      </c>
      <c r="R187" s="146">
        <v>486</v>
      </c>
      <c r="S187" s="146">
        <v>100</v>
      </c>
      <c r="T187" s="146">
        <v>83</v>
      </c>
      <c r="U187" s="146">
        <v>19</v>
      </c>
      <c r="V187" s="146">
        <v>96</v>
      </c>
      <c r="W187" s="146">
        <v>19</v>
      </c>
      <c r="Y187" s="147">
        <v>143</v>
      </c>
    </row>
    <row r="188" spans="1:25" ht="21.75" customHeight="1">
      <c r="A188" s="298" t="s">
        <v>129</v>
      </c>
      <c r="B188" s="298"/>
      <c r="C188" s="298"/>
      <c r="D188" s="298"/>
      <c r="E188" s="298"/>
      <c r="F188" s="298"/>
      <c r="G188" s="298"/>
      <c r="H188" s="298"/>
      <c r="I188" s="298"/>
      <c r="J188" s="298"/>
      <c r="K188" s="298"/>
      <c r="L188" s="299" t="s">
        <v>231</v>
      </c>
      <c r="M188" s="299"/>
      <c r="N188" s="299"/>
      <c r="O188" s="299"/>
      <c r="P188" s="299"/>
      <c r="Q188" s="299"/>
      <c r="R188" s="299"/>
      <c r="S188" s="299"/>
      <c r="T188" s="299"/>
      <c r="U188" s="299"/>
      <c r="V188" s="299"/>
      <c r="W188" s="299"/>
      <c r="X188" s="299"/>
      <c r="Y188" s="299"/>
    </row>
    <row r="189" spans="1:25" ht="14.25" customHeight="1">
      <c r="A189" s="134">
        <v>144</v>
      </c>
      <c r="B189" s="135"/>
      <c r="C189" s="136"/>
      <c r="D189" s="137" t="s">
        <v>47</v>
      </c>
      <c r="E189" s="138"/>
      <c r="F189" s="139">
        <v>5295</v>
      </c>
      <c r="G189" s="140">
        <v>1985</v>
      </c>
      <c r="H189" s="140">
        <v>55</v>
      </c>
      <c r="I189" s="140">
        <v>24</v>
      </c>
      <c r="J189" s="140">
        <v>195</v>
      </c>
      <c r="K189" s="140">
        <v>43</v>
      </c>
      <c r="L189" s="140">
        <v>4895</v>
      </c>
      <c r="M189" s="140">
        <v>1832</v>
      </c>
      <c r="N189" s="140">
        <v>19</v>
      </c>
      <c r="O189" s="140">
        <v>11</v>
      </c>
      <c r="P189" s="140">
        <v>169</v>
      </c>
      <c r="Q189" s="140">
        <v>36</v>
      </c>
      <c r="R189" s="140">
        <v>400</v>
      </c>
      <c r="S189" s="140">
        <v>153</v>
      </c>
      <c r="T189" s="140">
        <v>36</v>
      </c>
      <c r="U189" s="140">
        <v>13</v>
      </c>
      <c r="V189" s="140">
        <v>26</v>
      </c>
      <c r="W189" s="140">
        <v>7</v>
      </c>
      <c r="Y189" s="141">
        <v>144</v>
      </c>
    </row>
    <row r="190" spans="1:25" ht="12.75" customHeight="1">
      <c r="A190" s="142">
        <v>145</v>
      </c>
      <c r="B190" s="135"/>
      <c r="C190" s="136"/>
      <c r="D190" s="143" t="s">
        <v>188</v>
      </c>
      <c r="E190" s="144"/>
      <c r="F190" s="145">
        <v>1718</v>
      </c>
      <c r="G190" s="146">
        <v>1063</v>
      </c>
      <c r="H190" s="146">
        <v>19</v>
      </c>
      <c r="I190" s="146">
        <v>7</v>
      </c>
      <c r="J190" s="146">
        <v>36</v>
      </c>
      <c r="K190" s="146">
        <v>9</v>
      </c>
      <c r="L190" s="146">
        <v>1591</v>
      </c>
      <c r="M190" s="146">
        <v>994</v>
      </c>
      <c r="N190" s="146">
        <v>4</v>
      </c>
      <c r="O190" s="146" t="s">
        <v>618</v>
      </c>
      <c r="P190" s="146">
        <v>31</v>
      </c>
      <c r="Q190" s="146">
        <v>7</v>
      </c>
      <c r="R190" s="146">
        <v>127</v>
      </c>
      <c r="S190" s="146">
        <v>69</v>
      </c>
      <c r="T190" s="146">
        <v>15</v>
      </c>
      <c r="U190" s="146">
        <v>7</v>
      </c>
      <c r="V190" s="146">
        <v>5</v>
      </c>
      <c r="W190" s="146">
        <v>2</v>
      </c>
      <c r="Y190" s="147">
        <v>145</v>
      </c>
    </row>
    <row r="191" spans="1:25" ht="12.75" customHeight="1">
      <c r="A191" s="142">
        <v>146</v>
      </c>
      <c r="B191" s="135"/>
      <c r="C191" s="136"/>
      <c r="D191" s="143" t="s">
        <v>192</v>
      </c>
      <c r="E191" s="144"/>
      <c r="F191" s="145">
        <v>552</v>
      </c>
      <c r="G191" s="146">
        <v>460</v>
      </c>
      <c r="H191" s="146">
        <v>15</v>
      </c>
      <c r="I191" s="146">
        <v>12</v>
      </c>
      <c r="J191" s="146">
        <v>22</v>
      </c>
      <c r="K191" s="146">
        <v>21</v>
      </c>
      <c r="L191" s="146">
        <v>527</v>
      </c>
      <c r="M191" s="146">
        <v>437</v>
      </c>
      <c r="N191" s="146">
        <v>14</v>
      </c>
      <c r="O191" s="146">
        <v>11</v>
      </c>
      <c r="P191" s="146">
        <v>22</v>
      </c>
      <c r="Q191" s="146">
        <v>21</v>
      </c>
      <c r="R191" s="146">
        <v>25</v>
      </c>
      <c r="S191" s="146">
        <v>23</v>
      </c>
      <c r="T191" s="146">
        <v>1</v>
      </c>
      <c r="U191" s="146">
        <v>1</v>
      </c>
      <c r="V191" s="146" t="s">
        <v>618</v>
      </c>
      <c r="W191" s="146" t="s">
        <v>618</v>
      </c>
      <c r="Y191" s="147">
        <v>146</v>
      </c>
    </row>
    <row r="192" spans="1:25" ht="12.75" customHeight="1">
      <c r="A192" s="142">
        <v>147</v>
      </c>
      <c r="B192" s="135"/>
      <c r="C192" s="136"/>
      <c r="D192" s="143" t="s">
        <v>190</v>
      </c>
      <c r="E192" s="144"/>
      <c r="F192" s="145">
        <v>3025</v>
      </c>
      <c r="G192" s="146">
        <v>462</v>
      </c>
      <c r="H192" s="146">
        <v>21</v>
      </c>
      <c r="I192" s="146">
        <v>5</v>
      </c>
      <c r="J192" s="146">
        <v>137</v>
      </c>
      <c r="K192" s="146">
        <v>13</v>
      </c>
      <c r="L192" s="146">
        <v>2777</v>
      </c>
      <c r="M192" s="146">
        <v>401</v>
      </c>
      <c r="N192" s="146">
        <v>1</v>
      </c>
      <c r="O192" s="146" t="s">
        <v>618</v>
      </c>
      <c r="P192" s="146">
        <v>116</v>
      </c>
      <c r="Q192" s="146">
        <v>8</v>
      </c>
      <c r="R192" s="146">
        <v>248</v>
      </c>
      <c r="S192" s="146">
        <v>61</v>
      </c>
      <c r="T192" s="146">
        <v>20</v>
      </c>
      <c r="U192" s="146">
        <v>5</v>
      </c>
      <c r="V192" s="146">
        <v>21</v>
      </c>
      <c r="W192" s="146">
        <v>5</v>
      </c>
      <c r="Y192" s="147">
        <v>147</v>
      </c>
    </row>
    <row r="193" spans="1:25" ht="21.75" customHeight="1">
      <c r="A193" s="298" t="s">
        <v>129</v>
      </c>
      <c r="B193" s="298"/>
      <c r="C193" s="298"/>
      <c r="D193" s="298"/>
      <c r="E193" s="298"/>
      <c r="F193" s="298"/>
      <c r="G193" s="298"/>
      <c r="H193" s="298"/>
      <c r="I193" s="298"/>
      <c r="J193" s="298"/>
      <c r="K193" s="298"/>
      <c r="L193" s="299" t="s">
        <v>232</v>
      </c>
      <c r="M193" s="299"/>
      <c r="N193" s="299"/>
      <c r="O193" s="299"/>
      <c r="P193" s="299"/>
      <c r="Q193" s="299"/>
      <c r="R193" s="299"/>
      <c r="S193" s="299"/>
      <c r="T193" s="299"/>
      <c r="U193" s="299"/>
      <c r="V193" s="299"/>
      <c r="W193" s="299"/>
      <c r="X193" s="299"/>
      <c r="Y193" s="299"/>
    </row>
    <row r="194" spans="1:25" ht="14.25" customHeight="1">
      <c r="A194" s="134">
        <v>148</v>
      </c>
      <c r="B194" s="135"/>
      <c r="C194" s="136"/>
      <c r="D194" s="137" t="s">
        <v>47</v>
      </c>
      <c r="E194" s="138"/>
      <c r="F194" s="139">
        <v>4791</v>
      </c>
      <c r="G194" s="140">
        <v>1746</v>
      </c>
      <c r="H194" s="140">
        <v>34</v>
      </c>
      <c r="I194" s="140">
        <v>8</v>
      </c>
      <c r="J194" s="140">
        <v>239</v>
      </c>
      <c r="K194" s="140">
        <v>80</v>
      </c>
      <c r="L194" s="140">
        <v>4399</v>
      </c>
      <c r="M194" s="140">
        <v>1590</v>
      </c>
      <c r="N194" s="140">
        <v>17</v>
      </c>
      <c r="O194" s="140">
        <v>3</v>
      </c>
      <c r="P194" s="140">
        <v>225</v>
      </c>
      <c r="Q194" s="140">
        <v>78</v>
      </c>
      <c r="R194" s="140">
        <v>392</v>
      </c>
      <c r="S194" s="140">
        <v>156</v>
      </c>
      <c r="T194" s="140">
        <v>17</v>
      </c>
      <c r="U194" s="140">
        <v>5</v>
      </c>
      <c r="V194" s="140">
        <v>14</v>
      </c>
      <c r="W194" s="140">
        <v>2</v>
      </c>
      <c r="Y194" s="141">
        <v>148</v>
      </c>
    </row>
    <row r="195" spans="1:25" ht="12.75" customHeight="1">
      <c r="A195" s="142">
        <v>149</v>
      </c>
      <c r="B195" s="135"/>
      <c r="C195" s="136"/>
      <c r="D195" s="143" t="s">
        <v>617</v>
      </c>
      <c r="E195" s="144"/>
      <c r="F195" s="145">
        <v>18</v>
      </c>
      <c r="G195" s="146">
        <v>15</v>
      </c>
      <c r="H195" s="146" t="s">
        <v>618</v>
      </c>
      <c r="I195" s="146" t="s">
        <v>618</v>
      </c>
      <c r="J195" s="146" t="s">
        <v>618</v>
      </c>
      <c r="K195" s="146" t="s">
        <v>618</v>
      </c>
      <c r="L195" s="146">
        <v>18</v>
      </c>
      <c r="M195" s="146">
        <v>15</v>
      </c>
      <c r="N195" s="146" t="s">
        <v>618</v>
      </c>
      <c r="O195" s="146" t="s">
        <v>618</v>
      </c>
      <c r="P195" s="146" t="s">
        <v>618</v>
      </c>
      <c r="Q195" s="146" t="s">
        <v>618</v>
      </c>
      <c r="R195" s="146" t="s">
        <v>618</v>
      </c>
      <c r="S195" s="146" t="s">
        <v>618</v>
      </c>
      <c r="T195" s="146" t="s">
        <v>618</v>
      </c>
      <c r="U195" s="146" t="s">
        <v>618</v>
      </c>
      <c r="V195" s="146" t="s">
        <v>618</v>
      </c>
      <c r="W195" s="146" t="s">
        <v>618</v>
      </c>
      <c r="Y195" s="147">
        <v>149</v>
      </c>
    </row>
    <row r="196" spans="1:25" ht="12.75" customHeight="1">
      <c r="A196" s="142">
        <v>150</v>
      </c>
      <c r="B196" s="135"/>
      <c r="C196" s="136"/>
      <c r="D196" s="143" t="s">
        <v>188</v>
      </c>
      <c r="E196" s="144"/>
      <c r="F196" s="145">
        <v>1647</v>
      </c>
      <c r="G196" s="146">
        <v>1186</v>
      </c>
      <c r="H196" s="146">
        <v>6</v>
      </c>
      <c r="I196" s="146">
        <v>6</v>
      </c>
      <c r="J196" s="146">
        <v>40</v>
      </c>
      <c r="K196" s="146">
        <v>35</v>
      </c>
      <c r="L196" s="146">
        <v>1520</v>
      </c>
      <c r="M196" s="146">
        <v>1105</v>
      </c>
      <c r="N196" s="146">
        <v>2</v>
      </c>
      <c r="O196" s="146">
        <v>2</v>
      </c>
      <c r="P196" s="146">
        <v>40</v>
      </c>
      <c r="Q196" s="146">
        <v>35</v>
      </c>
      <c r="R196" s="146">
        <v>127</v>
      </c>
      <c r="S196" s="146">
        <v>81</v>
      </c>
      <c r="T196" s="146">
        <v>4</v>
      </c>
      <c r="U196" s="146">
        <v>4</v>
      </c>
      <c r="V196" s="146" t="s">
        <v>618</v>
      </c>
      <c r="W196" s="146" t="s">
        <v>618</v>
      </c>
      <c r="Y196" s="147">
        <v>150</v>
      </c>
    </row>
    <row r="197" spans="1:25" ht="12.75" customHeight="1">
      <c r="A197" s="142">
        <v>151</v>
      </c>
      <c r="B197" s="135"/>
      <c r="C197" s="136"/>
      <c r="D197" s="143" t="s">
        <v>190</v>
      </c>
      <c r="E197" s="144"/>
      <c r="F197" s="145">
        <v>3126</v>
      </c>
      <c r="G197" s="146">
        <v>545</v>
      </c>
      <c r="H197" s="146">
        <v>28</v>
      </c>
      <c r="I197" s="146">
        <v>2</v>
      </c>
      <c r="J197" s="146">
        <v>199</v>
      </c>
      <c r="K197" s="146">
        <v>45</v>
      </c>
      <c r="L197" s="146">
        <v>2861</v>
      </c>
      <c r="M197" s="146">
        <v>470</v>
      </c>
      <c r="N197" s="146">
        <v>15</v>
      </c>
      <c r="O197" s="146">
        <v>1</v>
      </c>
      <c r="P197" s="146">
        <v>185</v>
      </c>
      <c r="Q197" s="146">
        <v>43</v>
      </c>
      <c r="R197" s="146">
        <v>265</v>
      </c>
      <c r="S197" s="146">
        <v>75</v>
      </c>
      <c r="T197" s="146">
        <v>13</v>
      </c>
      <c r="U197" s="146">
        <v>1</v>
      </c>
      <c r="V197" s="146">
        <v>14</v>
      </c>
      <c r="W197" s="146">
        <v>2</v>
      </c>
      <c r="Y197" s="147">
        <v>151</v>
      </c>
    </row>
    <row r="198" spans="1:25" ht="21.75" customHeight="1">
      <c r="A198" s="298" t="s">
        <v>129</v>
      </c>
      <c r="B198" s="298"/>
      <c r="C198" s="298"/>
      <c r="D198" s="298"/>
      <c r="E198" s="298"/>
      <c r="F198" s="298"/>
      <c r="G198" s="298"/>
      <c r="H198" s="298"/>
      <c r="I198" s="298"/>
      <c r="J198" s="298"/>
      <c r="K198" s="298"/>
      <c r="L198" s="299" t="s">
        <v>233</v>
      </c>
      <c r="M198" s="299"/>
      <c r="N198" s="299"/>
      <c r="O198" s="299"/>
      <c r="P198" s="299"/>
      <c r="Q198" s="299"/>
      <c r="R198" s="299"/>
      <c r="S198" s="299"/>
      <c r="T198" s="299"/>
      <c r="U198" s="299"/>
      <c r="V198" s="299"/>
      <c r="W198" s="299"/>
      <c r="X198" s="299"/>
      <c r="Y198" s="299"/>
    </row>
    <row r="199" spans="1:25" ht="14.25" customHeight="1">
      <c r="A199" s="134">
        <v>152</v>
      </c>
      <c r="B199" s="135"/>
      <c r="C199" s="136"/>
      <c r="D199" s="137" t="s">
        <v>47</v>
      </c>
      <c r="E199" s="138"/>
      <c r="F199" s="139">
        <v>16590</v>
      </c>
      <c r="G199" s="140">
        <v>6380</v>
      </c>
      <c r="H199" s="140">
        <v>661</v>
      </c>
      <c r="I199" s="140">
        <v>311</v>
      </c>
      <c r="J199" s="140">
        <v>1552</v>
      </c>
      <c r="K199" s="140">
        <v>535</v>
      </c>
      <c r="L199" s="140">
        <v>14537</v>
      </c>
      <c r="M199" s="140">
        <v>5513</v>
      </c>
      <c r="N199" s="140">
        <v>461</v>
      </c>
      <c r="O199" s="140">
        <v>215</v>
      </c>
      <c r="P199" s="140">
        <v>1335</v>
      </c>
      <c r="Q199" s="140">
        <v>444</v>
      </c>
      <c r="R199" s="140">
        <v>2053</v>
      </c>
      <c r="S199" s="140">
        <v>867</v>
      </c>
      <c r="T199" s="140">
        <v>200</v>
      </c>
      <c r="U199" s="140">
        <v>96</v>
      </c>
      <c r="V199" s="140">
        <v>217</v>
      </c>
      <c r="W199" s="140">
        <v>91</v>
      </c>
      <c r="Y199" s="141">
        <v>152</v>
      </c>
    </row>
    <row r="200" spans="1:25" ht="12.75" customHeight="1">
      <c r="A200" s="142">
        <v>153</v>
      </c>
      <c r="B200" s="135"/>
      <c r="C200" s="136"/>
      <c r="D200" s="143" t="s">
        <v>188</v>
      </c>
      <c r="E200" s="144"/>
      <c r="F200" s="145">
        <v>5097</v>
      </c>
      <c r="G200" s="146">
        <v>3571</v>
      </c>
      <c r="H200" s="146">
        <v>303</v>
      </c>
      <c r="I200" s="146">
        <v>224</v>
      </c>
      <c r="J200" s="146">
        <v>486</v>
      </c>
      <c r="K200" s="146">
        <v>313</v>
      </c>
      <c r="L200" s="146">
        <v>4554</v>
      </c>
      <c r="M200" s="146">
        <v>3183</v>
      </c>
      <c r="N200" s="146">
        <v>226</v>
      </c>
      <c r="O200" s="146">
        <v>169</v>
      </c>
      <c r="P200" s="146">
        <v>435</v>
      </c>
      <c r="Q200" s="146">
        <v>273</v>
      </c>
      <c r="R200" s="146">
        <v>543</v>
      </c>
      <c r="S200" s="146">
        <v>388</v>
      </c>
      <c r="T200" s="146">
        <v>77</v>
      </c>
      <c r="U200" s="146">
        <v>55</v>
      </c>
      <c r="V200" s="146">
        <v>51</v>
      </c>
      <c r="W200" s="146">
        <v>40</v>
      </c>
      <c r="Y200" s="147">
        <v>153</v>
      </c>
    </row>
    <row r="201" spans="1:25" ht="12.75" customHeight="1">
      <c r="A201" s="142">
        <v>154</v>
      </c>
      <c r="B201" s="135"/>
      <c r="C201" s="136"/>
      <c r="D201" s="143" t="s">
        <v>189</v>
      </c>
      <c r="E201" s="144"/>
      <c r="F201" s="145">
        <v>432</v>
      </c>
      <c r="G201" s="146">
        <v>176</v>
      </c>
      <c r="H201" s="146">
        <v>13</v>
      </c>
      <c r="I201" s="146">
        <v>3</v>
      </c>
      <c r="J201" s="146">
        <v>43</v>
      </c>
      <c r="K201" s="146">
        <v>11</v>
      </c>
      <c r="L201" s="146">
        <v>385</v>
      </c>
      <c r="M201" s="146">
        <v>153</v>
      </c>
      <c r="N201" s="146">
        <v>10</v>
      </c>
      <c r="O201" s="146">
        <v>1</v>
      </c>
      <c r="P201" s="146">
        <v>39</v>
      </c>
      <c r="Q201" s="146">
        <v>9</v>
      </c>
      <c r="R201" s="146">
        <v>47</v>
      </c>
      <c r="S201" s="146">
        <v>23</v>
      </c>
      <c r="T201" s="146">
        <v>3</v>
      </c>
      <c r="U201" s="146">
        <v>2</v>
      </c>
      <c r="V201" s="146">
        <v>4</v>
      </c>
      <c r="W201" s="146">
        <v>2</v>
      </c>
      <c r="Y201" s="147">
        <v>154</v>
      </c>
    </row>
    <row r="202" spans="1:25" ht="12.75" customHeight="1">
      <c r="A202" s="142">
        <v>155</v>
      </c>
      <c r="B202" s="135"/>
      <c r="C202" s="136"/>
      <c r="D202" s="143" t="s">
        <v>192</v>
      </c>
      <c r="E202" s="144"/>
      <c r="F202" s="145">
        <v>342</v>
      </c>
      <c r="G202" s="146">
        <v>276</v>
      </c>
      <c r="H202" s="146">
        <v>1</v>
      </c>
      <c r="I202" s="146">
        <v>1</v>
      </c>
      <c r="J202" s="146">
        <v>15</v>
      </c>
      <c r="K202" s="146">
        <v>11</v>
      </c>
      <c r="L202" s="146">
        <v>322</v>
      </c>
      <c r="M202" s="146">
        <v>258</v>
      </c>
      <c r="N202" s="146">
        <v>1</v>
      </c>
      <c r="O202" s="146">
        <v>1</v>
      </c>
      <c r="P202" s="146">
        <v>15</v>
      </c>
      <c r="Q202" s="146">
        <v>11</v>
      </c>
      <c r="R202" s="146">
        <v>20</v>
      </c>
      <c r="S202" s="146">
        <v>18</v>
      </c>
      <c r="T202" s="146" t="s">
        <v>618</v>
      </c>
      <c r="U202" s="146" t="s">
        <v>618</v>
      </c>
      <c r="V202" s="146" t="s">
        <v>618</v>
      </c>
      <c r="W202" s="146" t="s">
        <v>618</v>
      </c>
      <c r="Y202" s="147">
        <v>155</v>
      </c>
    </row>
    <row r="203" spans="1:25" ht="12.75" customHeight="1">
      <c r="A203" s="142">
        <v>156</v>
      </c>
      <c r="B203" s="135"/>
      <c r="C203" s="136"/>
      <c r="D203" s="143" t="s">
        <v>190</v>
      </c>
      <c r="E203" s="144"/>
      <c r="F203" s="145">
        <v>10288</v>
      </c>
      <c r="G203" s="146">
        <v>2125</v>
      </c>
      <c r="H203" s="146">
        <v>341</v>
      </c>
      <c r="I203" s="146">
        <v>82</v>
      </c>
      <c r="J203" s="146">
        <v>996</v>
      </c>
      <c r="K203" s="146">
        <v>191</v>
      </c>
      <c r="L203" s="146">
        <v>8886</v>
      </c>
      <c r="M203" s="146">
        <v>1718</v>
      </c>
      <c r="N203" s="146">
        <v>224</v>
      </c>
      <c r="O203" s="146">
        <v>44</v>
      </c>
      <c r="P203" s="146">
        <v>835</v>
      </c>
      <c r="Q203" s="146">
        <v>143</v>
      </c>
      <c r="R203" s="146">
        <v>1402</v>
      </c>
      <c r="S203" s="146">
        <v>407</v>
      </c>
      <c r="T203" s="146">
        <v>117</v>
      </c>
      <c r="U203" s="146">
        <v>38</v>
      </c>
      <c r="V203" s="146">
        <v>161</v>
      </c>
      <c r="W203" s="146">
        <v>48</v>
      </c>
      <c r="Y203" s="147">
        <v>156</v>
      </c>
    </row>
    <row r="204" spans="1:25" ht="12.75" customHeight="1">
      <c r="A204" s="142">
        <v>157</v>
      </c>
      <c r="B204" s="135"/>
      <c r="C204" s="136"/>
      <c r="D204" s="143" t="s">
        <v>191</v>
      </c>
      <c r="E204" s="144"/>
      <c r="F204" s="145">
        <v>431</v>
      </c>
      <c r="G204" s="146">
        <v>232</v>
      </c>
      <c r="H204" s="146">
        <v>3</v>
      </c>
      <c r="I204" s="146">
        <v>1</v>
      </c>
      <c r="J204" s="146">
        <v>12</v>
      </c>
      <c r="K204" s="146">
        <v>9</v>
      </c>
      <c r="L204" s="146">
        <v>390</v>
      </c>
      <c r="M204" s="146">
        <v>201</v>
      </c>
      <c r="N204" s="146" t="s">
        <v>618</v>
      </c>
      <c r="O204" s="146" t="s">
        <v>618</v>
      </c>
      <c r="P204" s="146">
        <v>11</v>
      </c>
      <c r="Q204" s="146">
        <v>8</v>
      </c>
      <c r="R204" s="146">
        <v>41</v>
      </c>
      <c r="S204" s="146">
        <v>31</v>
      </c>
      <c r="T204" s="146">
        <v>3</v>
      </c>
      <c r="U204" s="146">
        <v>1</v>
      </c>
      <c r="V204" s="146">
        <v>1</v>
      </c>
      <c r="W204" s="146">
        <v>1</v>
      </c>
      <c r="Y204" s="147">
        <v>157</v>
      </c>
    </row>
    <row r="205" spans="1:25" ht="21.75" customHeight="1">
      <c r="A205" s="298" t="s">
        <v>129</v>
      </c>
      <c r="B205" s="298"/>
      <c r="C205" s="298"/>
      <c r="D205" s="298"/>
      <c r="E205" s="298"/>
      <c r="F205" s="298"/>
      <c r="G205" s="298"/>
      <c r="H205" s="298"/>
      <c r="I205" s="298"/>
      <c r="J205" s="298"/>
      <c r="K205" s="298"/>
      <c r="L205" s="299" t="s">
        <v>234</v>
      </c>
      <c r="M205" s="299"/>
      <c r="N205" s="299"/>
      <c r="O205" s="299"/>
      <c r="P205" s="299"/>
      <c r="Q205" s="299"/>
      <c r="R205" s="299"/>
      <c r="S205" s="299"/>
      <c r="T205" s="299"/>
      <c r="U205" s="299"/>
      <c r="V205" s="299"/>
      <c r="W205" s="299"/>
      <c r="X205" s="299"/>
      <c r="Y205" s="299"/>
    </row>
    <row r="206" spans="1:25" ht="14.25" customHeight="1">
      <c r="A206" s="134">
        <v>158</v>
      </c>
      <c r="B206" s="135"/>
      <c r="C206" s="136"/>
      <c r="D206" s="137" t="s">
        <v>47</v>
      </c>
      <c r="E206" s="138"/>
      <c r="F206" s="139">
        <v>3738</v>
      </c>
      <c r="G206" s="140">
        <v>1966</v>
      </c>
      <c r="H206" s="140">
        <v>330</v>
      </c>
      <c r="I206" s="140">
        <v>194</v>
      </c>
      <c r="J206" s="140">
        <v>536</v>
      </c>
      <c r="K206" s="140">
        <v>274</v>
      </c>
      <c r="L206" s="140">
        <v>3404</v>
      </c>
      <c r="M206" s="140">
        <v>1771</v>
      </c>
      <c r="N206" s="140">
        <v>249</v>
      </c>
      <c r="O206" s="140">
        <v>135</v>
      </c>
      <c r="P206" s="140">
        <v>436</v>
      </c>
      <c r="Q206" s="140">
        <v>204</v>
      </c>
      <c r="R206" s="140">
        <v>334</v>
      </c>
      <c r="S206" s="140">
        <v>195</v>
      </c>
      <c r="T206" s="140">
        <v>81</v>
      </c>
      <c r="U206" s="140">
        <v>59</v>
      </c>
      <c r="V206" s="140">
        <v>100</v>
      </c>
      <c r="W206" s="140">
        <v>70</v>
      </c>
      <c r="Y206" s="141">
        <v>158</v>
      </c>
    </row>
    <row r="207" spans="1:25" ht="12.75" customHeight="1">
      <c r="A207" s="142">
        <v>159</v>
      </c>
      <c r="B207" s="135"/>
      <c r="C207" s="136"/>
      <c r="D207" s="143" t="s">
        <v>188</v>
      </c>
      <c r="E207" s="144"/>
      <c r="F207" s="145">
        <v>1806</v>
      </c>
      <c r="G207" s="146">
        <v>761</v>
      </c>
      <c r="H207" s="146">
        <v>152</v>
      </c>
      <c r="I207" s="146">
        <v>76</v>
      </c>
      <c r="J207" s="146">
        <v>259</v>
      </c>
      <c r="K207" s="146">
        <v>116</v>
      </c>
      <c r="L207" s="146">
        <v>1641</v>
      </c>
      <c r="M207" s="146">
        <v>673</v>
      </c>
      <c r="N207" s="146">
        <v>107</v>
      </c>
      <c r="O207" s="146">
        <v>43</v>
      </c>
      <c r="P207" s="146">
        <v>208</v>
      </c>
      <c r="Q207" s="146">
        <v>80</v>
      </c>
      <c r="R207" s="146">
        <v>165</v>
      </c>
      <c r="S207" s="146">
        <v>88</v>
      </c>
      <c r="T207" s="146">
        <v>45</v>
      </c>
      <c r="U207" s="146">
        <v>33</v>
      </c>
      <c r="V207" s="146">
        <v>51</v>
      </c>
      <c r="W207" s="146">
        <v>36</v>
      </c>
      <c r="Y207" s="147">
        <v>159</v>
      </c>
    </row>
    <row r="208" spans="1:25" ht="12.75" customHeight="1">
      <c r="A208" s="142">
        <v>160</v>
      </c>
      <c r="B208" s="135"/>
      <c r="C208" s="136"/>
      <c r="D208" s="143" t="s">
        <v>192</v>
      </c>
      <c r="E208" s="144"/>
      <c r="F208" s="145">
        <v>762</v>
      </c>
      <c r="G208" s="146">
        <v>596</v>
      </c>
      <c r="H208" s="146">
        <v>61</v>
      </c>
      <c r="I208" s="146">
        <v>53</v>
      </c>
      <c r="J208" s="146">
        <v>79</v>
      </c>
      <c r="K208" s="146">
        <v>60</v>
      </c>
      <c r="L208" s="146">
        <v>698</v>
      </c>
      <c r="M208" s="146">
        <v>540</v>
      </c>
      <c r="N208" s="146">
        <v>52</v>
      </c>
      <c r="O208" s="146">
        <v>44</v>
      </c>
      <c r="P208" s="146">
        <v>67</v>
      </c>
      <c r="Q208" s="146">
        <v>50</v>
      </c>
      <c r="R208" s="146">
        <v>64</v>
      </c>
      <c r="S208" s="146">
        <v>56</v>
      </c>
      <c r="T208" s="146">
        <v>9</v>
      </c>
      <c r="U208" s="146">
        <v>9</v>
      </c>
      <c r="V208" s="146">
        <v>12</v>
      </c>
      <c r="W208" s="146">
        <v>10</v>
      </c>
      <c r="Y208" s="147">
        <v>160</v>
      </c>
    </row>
    <row r="209" spans="1:25" ht="12.75" customHeight="1">
      <c r="A209" s="142">
        <v>161</v>
      </c>
      <c r="B209" s="135"/>
      <c r="C209" s="136"/>
      <c r="D209" s="143" t="s">
        <v>190</v>
      </c>
      <c r="E209" s="144"/>
      <c r="F209" s="145">
        <v>1170</v>
      </c>
      <c r="G209" s="146">
        <v>609</v>
      </c>
      <c r="H209" s="146">
        <v>117</v>
      </c>
      <c r="I209" s="146">
        <v>65</v>
      </c>
      <c r="J209" s="146">
        <v>198</v>
      </c>
      <c r="K209" s="146">
        <v>98</v>
      </c>
      <c r="L209" s="146">
        <v>1065</v>
      </c>
      <c r="M209" s="146">
        <v>558</v>
      </c>
      <c r="N209" s="146">
        <v>90</v>
      </c>
      <c r="O209" s="146">
        <v>48</v>
      </c>
      <c r="P209" s="146">
        <v>161</v>
      </c>
      <c r="Q209" s="146">
        <v>74</v>
      </c>
      <c r="R209" s="146">
        <v>105</v>
      </c>
      <c r="S209" s="146">
        <v>51</v>
      </c>
      <c r="T209" s="146">
        <v>27</v>
      </c>
      <c r="U209" s="146">
        <v>17</v>
      </c>
      <c r="V209" s="146">
        <v>37</v>
      </c>
      <c r="W209" s="146">
        <v>24</v>
      </c>
      <c r="Y209" s="147">
        <v>161</v>
      </c>
    </row>
    <row r="210" spans="1:25" ht="21.75" customHeight="1">
      <c r="A210" s="298" t="s">
        <v>131</v>
      </c>
      <c r="B210" s="298"/>
      <c r="C210" s="298"/>
      <c r="D210" s="298"/>
      <c r="E210" s="298"/>
      <c r="F210" s="298"/>
      <c r="G210" s="298"/>
      <c r="H210" s="298"/>
      <c r="I210" s="298"/>
      <c r="J210" s="298"/>
      <c r="K210" s="298"/>
      <c r="L210" s="299" t="s">
        <v>235</v>
      </c>
      <c r="M210" s="299"/>
      <c r="N210" s="299"/>
      <c r="O210" s="299"/>
      <c r="P210" s="299"/>
      <c r="Q210" s="299"/>
      <c r="R210" s="299"/>
      <c r="S210" s="299"/>
      <c r="T210" s="299"/>
      <c r="U210" s="299"/>
      <c r="V210" s="299"/>
      <c r="W210" s="299"/>
      <c r="X210" s="299"/>
      <c r="Y210" s="299"/>
    </row>
    <row r="211" spans="1:25" ht="14.25" customHeight="1">
      <c r="A211" s="134">
        <v>162</v>
      </c>
      <c r="B211" s="135"/>
      <c r="C211" s="136"/>
      <c r="D211" s="137" t="s">
        <v>47</v>
      </c>
      <c r="E211" s="138"/>
      <c r="F211" s="139">
        <v>11637</v>
      </c>
      <c r="G211" s="140">
        <v>4681</v>
      </c>
      <c r="H211" s="140">
        <v>198</v>
      </c>
      <c r="I211" s="140">
        <v>85</v>
      </c>
      <c r="J211" s="140">
        <v>655</v>
      </c>
      <c r="K211" s="140">
        <v>229</v>
      </c>
      <c r="L211" s="140">
        <v>10512</v>
      </c>
      <c r="M211" s="140">
        <v>4141</v>
      </c>
      <c r="N211" s="140">
        <v>90</v>
      </c>
      <c r="O211" s="140">
        <v>38</v>
      </c>
      <c r="P211" s="140">
        <v>567</v>
      </c>
      <c r="Q211" s="140">
        <v>195</v>
      </c>
      <c r="R211" s="140">
        <v>1125</v>
      </c>
      <c r="S211" s="140">
        <v>540</v>
      </c>
      <c r="T211" s="140">
        <v>108</v>
      </c>
      <c r="U211" s="140">
        <v>47</v>
      </c>
      <c r="V211" s="140">
        <v>88</v>
      </c>
      <c r="W211" s="140">
        <v>34</v>
      </c>
      <c r="Y211" s="141">
        <v>162</v>
      </c>
    </row>
    <row r="212" spans="1:25" ht="12.75" customHeight="1">
      <c r="A212" s="142">
        <v>163</v>
      </c>
      <c r="B212" s="135"/>
      <c r="C212" s="136"/>
      <c r="D212" s="143" t="s">
        <v>188</v>
      </c>
      <c r="E212" s="144"/>
      <c r="F212" s="145">
        <v>4703</v>
      </c>
      <c r="G212" s="146">
        <v>2987</v>
      </c>
      <c r="H212" s="146">
        <v>102</v>
      </c>
      <c r="I212" s="146">
        <v>46</v>
      </c>
      <c r="J212" s="146">
        <v>235</v>
      </c>
      <c r="K212" s="146">
        <v>129</v>
      </c>
      <c r="L212" s="146">
        <v>4151</v>
      </c>
      <c r="M212" s="146">
        <v>2653</v>
      </c>
      <c r="N212" s="146">
        <v>14</v>
      </c>
      <c r="O212" s="146">
        <v>4</v>
      </c>
      <c r="P212" s="146">
        <v>174</v>
      </c>
      <c r="Q212" s="146">
        <v>99</v>
      </c>
      <c r="R212" s="146">
        <v>552</v>
      </c>
      <c r="S212" s="146">
        <v>334</v>
      </c>
      <c r="T212" s="146">
        <v>88</v>
      </c>
      <c r="U212" s="146">
        <v>42</v>
      </c>
      <c r="V212" s="146">
        <v>61</v>
      </c>
      <c r="W212" s="146">
        <v>30</v>
      </c>
      <c r="Y212" s="147">
        <v>163</v>
      </c>
    </row>
    <row r="213" spans="1:25" ht="12.75" customHeight="1">
      <c r="A213" s="142">
        <v>164</v>
      </c>
      <c r="B213" s="135"/>
      <c r="C213" s="136"/>
      <c r="D213" s="143" t="s">
        <v>189</v>
      </c>
      <c r="E213" s="144"/>
      <c r="F213" s="145">
        <v>517</v>
      </c>
      <c r="G213" s="146">
        <v>178</v>
      </c>
      <c r="H213" s="146" t="s">
        <v>618</v>
      </c>
      <c r="I213" s="146" t="s">
        <v>618</v>
      </c>
      <c r="J213" s="146">
        <v>17</v>
      </c>
      <c r="K213" s="146">
        <v>9</v>
      </c>
      <c r="L213" s="146">
        <v>477</v>
      </c>
      <c r="M213" s="146">
        <v>160</v>
      </c>
      <c r="N213" s="146" t="s">
        <v>618</v>
      </c>
      <c r="O213" s="146" t="s">
        <v>618</v>
      </c>
      <c r="P213" s="146">
        <v>17</v>
      </c>
      <c r="Q213" s="146">
        <v>9</v>
      </c>
      <c r="R213" s="146">
        <v>40</v>
      </c>
      <c r="S213" s="146">
        <v>18</v>
      </c>
      <c r="T213" s="146" t="s">
        <v>618</v>
      </c>
      <c r="U213" s="146" t="s">
        <v>618</v>
      </c>
      <c r="V213" s="146" t="s">
        <v>618</v>
      </c>
      <c r="W213" s="146" t="s">
        <v>618</v>
      </c>
      <c r="Y213" s="147">
        <v>164</v>
      </c>
    </row>
    <row r="214" spans="1:25" ht="12.75" customHeight="1">
      <c r="A214" s="142">
        <v>165</v>
      </c>
      <c r="B214" s="135"/>
      <c r="C214" s="136"/>
      <c r="D214" s="143" t="s">
        <v>190</v>
      </c>
      <c r="E214" s="144"/>
      <c r="F214" s="145">
        <v>6018</v>
      </c>
      <c r="G214" s="146">
        <v>1279</v>
      </c>
      <c r="H214" s="146">
        <v>59</v>
      </c>
      <c r="I214" s="146">
        <v>14</v>
      </c>
      <c r="J214" s="146">
        <v>351</v>
      </c>
      <c r="K214" s="146">
        <v>60</v>
      </c>
      <c r="L214" s="146">
        <v>5511</v>
      </c>
      <c r="M214" s="146">
        <v>1110</v>
      </c>
      <c r="N214" s="146">
        <v>42</v>
      </c>
      <c r="O214" s="146">
        <v>11</v>
      </c>
      <c r="P214" s="146">
        <v>325</v>
      </c>
      <c r="Q214" s="146">
        <v>56</v>
      </c>
      <c r="R214" s="146">
        <v>507</v>
      </c>
      <c r="S214" s="146">
        <v>169</v>
      </c>
      <c r="T214" s="146">
        <v>17</v>
      </c>
      <c r="U214" s="146">
        <v>3</v>
      </c>
      <c r="V214" s="146">
        <v>26</v>
      </c>
      <c r="W214" s="146">
        <v>4</v>
      </c>
      <c r="Y214" s="147">
        <v>165</v>
      </c>
    </row>
    <row r="215" spans="1:25" ht="12.75" customHeight="1">
      <c r="A215" s="142">
        <v>166</v>
      </c>
      <c r="B215" s="135"/>
      <c r="C215" s="136"/>
      <c r="D215" s="143" t="s">
        <v>191</v>
      </c>
      <c r="E215" s="144"/>
      <c r="F215" s="145">
        <v>399</v>
      </c>
      <c r="G215" s="146">
        <v>237</v>
      </c>
      <c r="H215" s="146">
        <v>37</v>
      </c>
      <c r="I215" s="146">
        <v>25</v>
      </c>
      <c r="J215" s="146">
        <v>52</v>
      </c>
      <c r="K215" s="146">
        <v>31</v>
      </c>
      <c r="L215" s="146">
        <v>373</v>
      </c>
      <c r="M215" s="146">
        <v>218</v>
      </c>
      <c r="N215" s="146">
        <v>34</v>
      </c>
      <c r="O215" s="146">
        <v>23</v>
      </c>
      <c r="P215" s="146">
        <v>51</v>
      </c>
      <c r="Q215" s="146">
        <v>31</v>
      </c>
      <c r="R215" s="146">
        <v>26</v>
      </c>
      <c r="S215" s="146">
        <v>19</v>
      </c>
      <c r="T215" s="146">
        <v>3</v>
      </c>
      <c r="U215" s="146">
        <v>2</v>
      </c>
      <c r="V215" s="146">
        <v>1</v>
      </c>
      <c r="W215" s="146" t="s">
        <v>618</v>
      </c>
      <c r="Y215" s="147">
        <v>166</v>
      </c>
    </row>
    <row r="216" spans="1:25" ht="21.75" customHeight="1">
      <c r="A216" s="298" t="s">
        <v>127</v>
      </c>
      <c r="B216" s="298"/>
      <c r="C216" s="298"/>
      <c r="D216" s="298"/>
      <c r="E216" s="298"/>
      <c r="F216" s="298"/>
      <c r="G216" s="298"/>
      <c r="H216" s="298"/>
      <c r="I216" s="298"/>
      <c r="J216" s="298"/>
      <c r="K216" s="298"/>
      <c r="L216" s="299" t="s">
        <v>206</v>
      </c>
      <c r="M216" s="299"/>
      <c r="N216" s="299"/>
      <c r="O216" s="299"/>
      <c r="P216" s="299"/>
      <c r="Q216" s="299"/>
      <c r="R216" s="299"/>
      <c r="S216" s="299"/>
      <c r="T216" s="299"/>
      <c r="U216" s="299"/>
      <c r="V216" s="299"/>
      <c r="W216" s="299"/>
      <c r="X216" s="299"/>
      <c r="Y216" s="299"/>
    </row>
    <row r="217" spans="1:25" ht="14.25" customHeight="1">
      <c r="A217" s="134">
        <v>167</v>
      </c>
      <c r="B217" s="135"/>
      <c r="C217" s="136"/>
      <c r="D217" s="137" t="s">
        <v>47</v>
      </c>
      <c r="E217" s="138"/>
      <c r="F217" s="139">
        <v>10068</v>
      </c>
      <c r="G217" s="140">
        <v>3754</v>
      </c>
      <c r="H217" s="140">
        <v>417</v>
      </c>
      <c r="I217" s="140">
        <v>196</v>
      </c>
      <c r="J217" s="140">
        <v>1100</v>
      </c>
      <c r="K217" s="140">
        <v>431</v>
      </c>
      <c r="L217" s="140">
        <v>9246</v>
      </c>
      <c r="M217" s="140">
        <v>3393</v>
      </c>
      <c r="N217" s="140">
        <v>233</v>
      </c>
      <c r="O217" s="140">
        <v>112</v>
      </c>
      <c r="P217" s="140">
        <v>881</v>
      </c>
      <c r="Q217" s="140">
        <v>330</v>
      </c>
      <c r="R217" s="140">
        <v>822</v>
      </c>
      <c r="S217" s="140">
        <v>361</v>
      </c>
      <c r="T217" s="140">
        <v>184</v>
      </c>
      <c r="U217" s="140">
        <v>84</v>
      </c>
      <c r="V217" s="140">
        <v>219</v>
      </c>
      <c r="W217" s="140">
        <v>101</v>
      </c>
      <c r="Y217" s="141">
        <v>167</v>
      </c>
    </row>
    <row r="218" spans="1:25" ht="12.75" customHeight="1">
      <c r="A218" s="142">
        <v>168</v>
      </c>
      <c r="B218" s="135"/>
      <c r="C218" s="136"/>
      <c r="D218" s="143" t="s">
        <v>188</v>
      </c>
      <c r="E218" s="144"/>
      <c r="F218" s="145">
        <v>3289</v>
      </c>
      <c r="G218" s="146">
        <v>2224</v>
      </c>
      <c r="H218" s="146">
        <v>217</v>
      </c>
      <c r="I218" s="146">
        <v>151</v>
      </c>
      <c r="J218" s="146">
        <v>406</v>
      </c>
      <c r="K218" s="146">
        <v>276</v>
      </c>
      <c r="L218" s="146">
        <v>2949</v>
      </c>
      <c r="M218" s="146">
        <v>2009</v>
      </c>
      <c r="N218" s="146">
        <v>121</v>
      </c>
      <c r="O218" s="146">
        <v>94</v>
      </c>
      <c r="P218" s="146">
        <v>301</v>
      </c>
      <c r="Q218" s="146">
        <v>214</v>
      </c>
      <c r="R218" s="146">
        <v>340</v>
      </c>
      <c r="S218" s="146">
        <v>215</v>
      </c>
      <c r="T218" s="146">
        <v>96</v>
      </c>
      <c r="U218" s="146">
        <v>57</v>
      </c>
      <c r="V218" s="146">
        <v>105</v>
      </c>
      <c r="W218" s="146">
        <v>62</v>
      </c>
      <c r="Y218" s="147">
        <v>168</v>
      </c>
    </row>
    <row r="219" spans="1:25" ht="12.75" customHeight="1">
      <c r="A219" s="142">
        <v>169</v>
      </c>
      <c r="B219" s="135"/>
      <c r="C219" s="136"/>
      <c r="D219" s="143" t="s">
        <v>189</v>
      </c>
      <c r="E219" s="144"/>
      <c r="F219" s="145">
        <v>335</v>
      </c>
      <c r="G219" s="146">
        <v>113</v>
      </c>
      <c r="H219" s="146">
        <v>17</v>
      </c>
      <c r="I219" s="146">
        <v>7</v>
      </c>
      <c r="J219" s="146">
        <v>97</v>
      </c>
      <c r="K219" s="146">
        <v>35</v>
      </c>
      <c r="L219" s="146">
        <v>300</v>
      </c>
      <c r="M219" s="146">
        <v>102</v>
      </c>
      <c r="N219" s="146">
        <v>9</v>
      </c>
      <c r="O219" s="146">
        <v>3</v>
      </c>
      <c r="P219" s="146">
        <v>83</v>
      </c>
      <c r="Q219" s="146">
        <v>31</v>
      </c>
      <c r="R219" s="146">
        <v>35</v>
      </c>
      <c r="S219" s="146">
        <v>11</v>
      </c>
      <c r="T219" s="146">
        <v>8</v>
      </c>
      <c r="U219" s="146">
        <v>4</v>
      </c>
      <c r="V219" s="146">
        <v>14</v>
      </c>
      <c r="W219" s="146">
        <v>4</v>
      </c>
      <c r="Y219" s="147">
        <v>169</v>
      </c>
    </row>
    <row r="220" spans="1:25" ht="12.75" customHeight="1">
      <c r="A220" s="142">
        <v>170</v>
      </c>
      <c r="B220" s="135"/>
      <c r="C220" s="136"/>
      <c r="D220" s="143" t="s">
        <v>192</v>
      </c>
      <c r="E220" s="144"/>
      <c r="F220" s="145">
        <v>173</v>
      </c>
      <c r="G220" s="146">
        <v>133</v>
      </c>
      <c r="H220" s="146" t="s">
        <v>618</v>
      </c>
      <c r="I220" s="146" t="s">
        <v>618</v>
      </c>
      <c r="J220" s="146" t="s">
        <v>618</v>
      </c>
      <c r="K220" s="146" t="s">
        <v>618</v>
      </c>
      <c r="L220" s="146">
        <v>171</v>
      </c>
      <c r="M220" s="146">
        <v>131</v>
      </c>
      <c r="N220" s="146" t="s">
        <v>618</v>
      </c>
      <c r="O220" s="146" t="s">
        <v>618</v>
      </c>
      <c r="P220" s="146" t="s">
        <v>618</v>
      </c>
      <c r="Q220" s="146" t="s">
        <v>618</v>
      </c>
      <c r="R220" s="146">
        <v>2</v>
      </c>
      <c r="S220" s="146">
        <v>2</v>
      </c>
      <c r="T220" s="146" t="s">
        <v>618</v>
      </c>
      <c r="U220" s="146" t="s">
        <v>618</v>
      </c>
      <c r="V220" s="146" t="s">
        <v>618</v>
      </c>
      <c r="W220" s="146" t="s">
        <v>618</v>
      </c>
      <c r="Y220" s="147">
        <v>170</v>
      </c>
    </row>
    <row r="221" spans="1:25" ht="12.75" customHeight="1">
      <c r="A221" s="142">
        <v>171</v>
      </c>
      <c r="B221" s="135"/>
      <c r="C221" s="136"/>
      <c r="D221" s="143" t="s">
        <v>190</v>
      </c>
      <c r="E221" s="144"/>
      <c r="F221" s="145">
        <v>6170</v>
      </c>
      <c r="G221" s="146">
        <v>1230</v>
      </c>
      <c r="H221" s="146">
        <v>183</v>
      </c>
      <c r="I221" s="146">
        <v>38</v>
      </c>
      <c r="J221" s="146">
        <v>597</v>
      </c>
      <c r="K221" s="146">
        <v>120</v>
      </c>
      <c r="L221" s="146">
        <v>5736</v>
      </c>
      <c r="M221" s="146">
        <v>1103</v>
      </c>
      <c r="N221" s="146">
        <v>103</v>
      </c>
      <c r="O221" s="146">
        <v>15</v>
      </c>
      <c r="P221" s="146">
        <v>497</v>
      </c>
      <c r="Q221" s="146">
        <v>85</v>
      </c>
      <c r="R221" s="146">
        <v>434</v>
      </c>
      <c r="S221" s="146">
        <v>127</v>
      </c>
      <c r="T221" s="146">
        <v>80</v>
      </c>
      <c r="U221" s="146">
        <v>23</v>
      </c>
      <c r="V221" s="146">
        <v>100</v>
      </c>
      <c r="W221" s="146">
        <v>35</v>
      </c>
      <c r="Y221" s="147">
        <v>171</v>
      </c>
    </row>
    <row r="222" spans="1:25" ht="12.75" customHeight="1">
      <c r="A222" s="142">
        <v>172</v>
      </c>
      <c r="B222" s="135"/>
      <c r="C222" s="136"/>
      <c r="D222" s="143" t="s">
        <v>191</v>
      </c>
      <c r="E222" s="144"/>
      <c r="F222" s="145">
        <v>101</v>
      </c>
      <c r="G222" s="146">
        <v>54</v>
      </c>
      <c r="H222" s="146" t="s">
        <v>618</v>
      </c>
      <c r="I222" s="146" t="s">
        <v>618</v>
      </c>
      <c r="J222" s="146" t="s">
        <v>618</v>
      </c>
      <c r="K222" s="146" t="s">
        <v>618</v>
      </c>
      <c r="L222" s="146">
        <v>90</v>
      </c>
      <c r="M222" s="146">
        <v>48</v>
      </c>
      <c r="N222" s="146" t="s">
        <v>618</v>
      </c>
      <c r="O222" s="146" t="s">
        <v>618</v>
      </c>
      <c r="P222" s="146" t="s">
        <v>618</v>
      </c>
      <c r="Q222" s="146" t="s">
        <v>618</v>
      </c>
      <c r="R222" s="146">
        <v>11</v>
      </c>
      <c r="S222" s="146">
        <v>6</v>
      </c>
      <c r="T222" s="146" t="s">
        <v>618</v>
      </c>
      <c r="U222" s="146" t="s">
        <v>618</v>
      </c>
      <c r="V222" s="146" t="s">
        <v>618</v>
      </c>
      <c r="W222" s="146" t="s">
        <v>618</v>
      </c>
      <c r="Y222" s="147">
        <v>172</v>
      </c>
    </row>
    <row r="223" spans="1:25" ht="21.75" customHeight="1">
      <c r="A223" s="298" t="s">
        <v>129</v>
      </c>
      <c r="B223" s="298"/>
      <c r="C223" s="298"/>
      <c r="D223" s="298"/>
      <c r="E223" s="298"/>
      <c r="F223" s="298"/>
      <c r="G223" s="298"/>
      <c r="H223" s="298"/>
      <c r="I223" s="298"/>
      <c r="J223" s="298"/>
      <c r="K223" s="298"/>
      <c r="L223" s="299" t="s">
        <v>236</v>
      </c>
      <c r="M223" s="299"/>
      <c r="N223" s="299"/>
      <c r="O223" s="299"/>
      <c r="P223" s="299"/>
      <c r="Q223" s="299"/>
      <c r="R223" s="299"/>
      <c r="S223" s="299"/>
      <c r="T223" s="299"/>
      <c r="U223" s="299"/>
      <c r="V223" s="299"/>
      <c r="W223" s="299"/>
      <c r="X223" s="299"/>
      <c r="Y223" s="299"/>
    </row>
    <row r="224" spans="1:25" ht="14.25" customHeight="1">
      <c r="A224" s="134">
        <v>173</v>
      </c>
      <c r="B224" s="135"/>
      <c r="C224" s="136"/>
      <c r="D224" s="137" t="s">
        <v>47</v>
      </c>
      <c r="E224" s="138"/>
      <c r="F224" s="139">
        <v>5222</v>
      </c>
      <c r="G224" s="140">
        <v>1804</v>
      </c>
      <c r="H224" s="140">
        <v>29</v>
      </c>
      <c r="I224" s="140">
        <v>7</v>
      </c>
      <c r="J224" s="140">
        <v>139</v>
      </c>
      <c r="K224" s="140">
        <v>24</v>
      </c>
      <c r="L224" s="140">
        <v>4726</v>
      </c>
      <c r="M224" s="140">
        <v>1583</v>
      </c>
      <c r="N224" s="140">
        <v>2</v>
      </c>
      <c r="O224" s="140" t="s">
        <v>618</v>
      </c>
      <c r="P224" s="140">
        <v>109</v>
      </c>
      <c r="Q224" s="140">
        <v>21</v>
      </c>
      <c r="R224" s="140">
        <v>496</v>
      </c>
      <c r="S224" s="140">
        <v>221</v>
      </c>
      <c r="T224" s="140">
        <v>27</v>
      </c>
      <c r="U224" s="140">
        <v>7</v>
      </c>
      <c r="V224" s="140">
        <v>30</v>
      </c>
      <c r="W224" s="140">
        <v>3</v>
      </c>
      <c r="Y224" s="141">
        <v>173</v>
      </c>
    </row>
    <row r="225" spans="1:25" ht="12.75" customHeight="1">
      <c r="A225" s="142">
        <v>174</v>
      </c>
      <c r="B225" s="135"/>
      <c r="C225" s="136"/>
      <c r="D225" s="143" t="s">
        <v>188</v>
      </c>
      <c r="E225" s="144"/>
      <c r="F225" s="145">
        <v>1342</v>
      </c>
      <c r="G225" s="146">
        <v>550</v>
      </c>
      <c r="H225" s="146">
        <v>6</v>
      </c>
      <c r="I225" s="146">
        <v>1</v>
      </c>
      <c r="J225" s="146">
        <v>49</v>
      </c>
      <c r="K225" s="146">
        <v>13</v>
      </c>
      <c r="L225" s="146">
        <v>1239</v>
      </c>
      <c r="M225" s="146">
        <v>483</v>
      </c>
      <c r="N225" s="146" t="s">
        <v>618</v>
      </c>
      <c r="O225" s="146" t="s">
        <v>618</v>
      </c>
      <c r="P225" s="146">
        <v>45</v>
      </c>
      <c r="Q225" s="146">
        <v>13</v>
      </c>
      <c r="R225" s="146">
        <v>103</v>
      </c>
      <c r="S225" s="146">
        <v>67</v>
      </c>
      <c r="T225" s="146">
        <v>6</v>
      </c>
      <c r="U225" s="146">
        <v>1</v>
      </c>
      <c r="V225" s="146">
        <v>4</v>
      </c>
      <c r="W225" s="146" t="s">
        <v>618</v>
      </c>
      <c r="Y225" s="147">
        <v>174</v>
      </c>
    </row>
    <row r="226" spans="1:25" ht="12.75" customHeight="1">
      <c r="A226" s="142">
        <v>175</v>
      </c>
      <c r="B226" s="135"/>
      <c r="C226" s="136"/>
      <c r="D226" s="143" t="s">
        <v>189</v>
      </c>
      <c r="E226" s="144"/>
      <c r="F226" s="145">
        <v>112</v>
      </c>
      <c r="G226" s="146">
        <v>51</v>
      </c>
      <c r="H226" s="146" t="s">
        <v>618</v>
      </c>
      <c r="I226" s="146" t="s">
        <v>618</v>
      </c>
      <c r="J226" s="146" t="s">
        <v>618</v>
      </c>
      <c r="K226" s="146" t="s">
        <v>618</v>
      </c>
      <c r="L226" s="146">
        <v>99</v>
      </c>
      <c r="M226" s="146">
        <v>43</v>
      </c>
      <c r="N226" s="146" t="s">
        <v>618</v>
      </c>
      <c r="O226" s="146" t="s">
        <v>618</v>
      </c>
      <c r="P226" s="146" t="s">
        <v>618</v>
      </c>
      <c r="Q226" s="146" t="s">
        <v>618</v>
      </c>
      <c r="R226" s="146">
        <v>13</v>
      </c>
      <c r="S226" s="146">
        <v>8</v>
      </c>
      <c r="T226" s="146" t="s">
        <v>618</v>
      </c>
      <c r="U226" s="146" t="s">
        <v>618</v>
      </c>
      <c r="V226" s="146" t="s">
        <v>618</v>
      </c>
      <c r="W226" s="146" t="s">
        <v>618</v>
      </c>
      <c r="Y226" s="147">
        <v>175</v>
      </c>
    </row>
    <row r="227" spans="1:25" ht="12.75" customHeight="1">
      <c r="A227" s="142">
        <v>176</v>
      </c>
      <c r="B227" s="135"/>
      <c r="C227" s="136"/>
      <c r="D227" s="143" t="s">
        <v>192</v>
      </c>
      <c r="E227" s="144"/>
      <c r="F227" s="145">
        <v>634</v>
      </c>
      <c r="G227" s="146">
        <v>486</v>
      </c>
      <c r="H227" s="146" t="s">
        <v>618</v>
      </c>
      <c r="I227" s="146" t="s">
        <v>618</v>
      </c>
      <c r="J227" s="146">
        <v>1</v>
      </c>
      <c r="K227" s="146">
        <v>1</v>
      </c>
      <c r="L227" s="146">
        <v>589</v>
      </c>
      <c r="M227" s="146">
        <v>449</v>
      </c>
      <c r="N227" s="146" t="s">
        <v>618</v>
      </c>
      <c r="O227" s="146" t="s">
        <v>618</v>
      </c>
      <c r="P227" s="146" t="s">
        <v>618</v>
      </c>
      <c r="Q227" s="146" t="s">
        <v>618</v>
      </c>
      <c r="R227" s="146">
        <v>45</v>
      </c>
      <c r="S227" s="146">
        <v>37</v>
      </c>
      <c r="T227" s="146" t="s">
        <v>618</v>
      </c>
      <c r="U227" s="146" t="s">
        <v>618</v>
      </c>
      <c r="V227" s="146">
        <v>1</v>
      </c>
      <c r="W227" s="146">
        <v>1</v>
      </c>
      <c r="Y227" s="147">
        <v>176</v>
      </c>
    </row>
    <row r="228" spans="1:25" ht="12.75" customHeight="1">
      <c r="A228" s="142">
        <v>177</v>
      </c>
      <c r="B228" s="135"/>
      <c r="C228" s="136"/>
      <c r="D228" s="143" t="s">
        <v>190</v>
      </c>
      <c r="E228" s="144"/>
      <c r="F228" s="145">
        <v>3134</v>
      </c>
      <c r="G228" s="146">
        <v>717</v>
      </c>
      <c r="H228" s="146">
        <v>23</v>
      </c>
      <c r="I228" s="146">
        <v>6</v>
      </c>
      <c r="J228" s="146">
        <v>89</v>
      </c>
      <c r="K228" s="146">
        <v>10</v>
      </c>
      <c r="L228" s="146">
        <v>2799</v>
      </c>
      <c r="M228" s="146">
        <v>608</v>
      </c>
      <c r="N228" s="146">
        <v>2</v>
      </c>
      <c r="O228" s="146" t="s">
        <v>618</v>
      </c>
      <c r="P228" s="146">
        <v>64</v>
      </c>
      <c r="Q228" s="146">
        <v>8</v>
      </c>
      <c r="R228" s="146">
        <v>335</v>
      </c>
      <c r="S228" s="146">
        <v>109</v>
      </c>
      <c r="T228" s="146">
        <v>21</v>
      </c>
      <c r="U228" s="146">
        <v>6</v>
      </c>
      <c r="V228" s="146">
        <v>25</v>
      </c>
      <c r="W228" s="146">
        <v>2</v>
      </c>
      <c r="Y228" s="147">
        <v>177</v>
      </c>
    </row>
    <row r="229" spans="1:25" ht="21.75" customHeight="1">
      <c r="A229" s="298" t="s">
        <v>129</v>
      </c>
      <c r="B229" s="298"/>
      <c r="C229" s="298"/>
      <c r="D229" s="298"/>
      <c r="E229" s="298"/>
      <c r="F229" s="298"/>
      <c r="G229" s="298"/>
      <c r="H229" s="298"/>
      <c r="I229" s="298"/>
      <c r="J229" s="298"/>
      <c r="K229" s="298"/>
      <c r="L229" s="299" t="s">
        <v>237</v>
      </c>
      <c r="M229" s="299"/>
      <c r="N229" s="299"/>
      <c r="O229" s="299"/>
      <c r="P229" s="299"/>
      <c r="Q229" s="299"/>
      <c r="R229" s="299"/>
      <c r="S229" s="299"/>
      <c r="T229" s="299"/>
      <c r="U229" s="299"/>
      <c r="V229" s="299"/>
      <c r="W229" s="299"/>
      <c r="X229" s="299"/>
      <c r="Y229" s="299"/>
    </row>
    <row r="230" spans="1:25" ht="14.25" customHeight="1">
      <c r="A230" s="134">
        <v>178</v>
      </c>
      <c r="B230" s="135"/>
      <c r="C230" s="136"/>
      <c r="D230" s="137" t="s">
        <v>47</v>
      </c>
      <c r="E230" s="138"/>
      <c r="F230" s="139">
        <v>5746</v>
      </c>
      <c r="G230" s="140">
        <v>2425</v>
      </c>
      <c r="H230" s="140">
        <v>94</v>
      </c>
      <c r="I230" s="140">
        <v>37</v>
      </c>
      <c r="J230" s="140">
        <v>153</v>
      </c>
      <c r="K230" s="140">
        <v>54</v>
      </c>
      <c r="L230" s="140">
        <v>5380</v>
      </c>
      <c r="M230" s="140">
        <v>2261</v>
      </c>
      <c r="N230" s="140">
        <v>2</v>
      </c>
      <c r="O230" s="140" t="s">
        <v>618</v>
      </c>
      <c r="P230" s="140">
        <v>75</v>
      </c>
      <c r="Q230" s="140">
        <v>25</v>
      </c>
      <c r="R230" s="140">
        <v>366</v>
      </c>
      <c r="S230" s="140">
        <v>164</v>
      </c>
      <c r="T230" s="140">
        <v>92</v>
      </c>
      <c r="U230" s="140">
        <v>37</v>
      </c>
      <c r="V230" s="140">
        <v>78</v>
      </c>
      <c r="W230" s="140">
        <v>29</v>
      </c>
      <c r="Y230" s="141">
        <v>178</v>
      </c>
    </row>
    <row r="231" spans="1:25" ht="12.75" customHeight="1">
      <c r="A231" s="142">
        <v>179</v>
      </c>
      <c r="B231" s="135"/>
      <c r="C231" s="136"/>
      <c r="D231" s="143" t="s">
        <v>188</v>
      </c>
      <c r="E231" s="144"/>
      <c r="F231" s="145">
        <v>72</v>
      </c>
      <c r="G231" s="146">
        <v>31</v>
      </c>
      <c r="H231" s="146" t="s">
        <v>618</v>
      </c>
      <c r="I231" s="146" t="s">
        <v>618</v>
      </c>
      <c r="J231" s="146">
        <v>10</v>
      </c>
      <c r="K231" s="146">
        <v>2</v>
      </c>
      <c r="L231" s="146">
        <v>71</v>
      </c>
      <c r="M231" s="146">
        <v>30</v>
      </c>
      <c r="N231" s="146" t="s">
        <v>618</v>
      </c>
      <c r="O231" s="146" t="s">
        <v>618</v>
      </c>
      <c r="P231" s="146">
        <v>10</v>
      </c>
      <c r="Q231" s="146">
        <v>2</v>
      </c>
      <c r="R231" s="146">
        <v>1</v>
      </c>
      <c r="S231" s="146">
        <v>1</v>
      </c>
      <c r="T231" s="146" t="s">
        <v>618</v>
      </c>
      <c r="U231" s="146" t="s">
        <v>618</v>
      </c>
      <c r="V231" s="146" t="s">
        <v>618</v>
      </c>
      <c r="W231" s="146" t="s">
        <v>618</v>
      </c>
      <c r="Y231" s="147">
        <v>179</v>
      </c>
    </row>
    <row r="232" spans="1:25" ht="12.75" customHeight="1">
      <c r="A232" s="142">
        <v>180</v>
      </c>
      <c r="B232" s="135"/>
      <c r="C232" s="136"/>
      <c r="D232" s="143" t="s">
        <v>189</v>
      </c>
      <c r="E232" s="144"/>
      <c r="F232" s="145">
        <v>299</v>
      </c>
      <c r="G232" s="146">
        <v>169</v>
      </c>
      <c r="H232" s="146" t="s">
        <v>618</v>
      </c>
      <c r="I232" s="146" t="s">
        <v>618</v>
      </c>
      <c r="J232" s="146">
        <v>17</v>
      </c>
      <c r="K232" s="146">
        <v>8</v>
      </c>
      <c r="L232" s="146">
        <v>287</v>
      </c>
      <c r="M232" s="146">
        <v>161</v>
      </c>
      <c r="N232" s="146" t="s">
        <v>618</v>
      </c>
      <c r="O232" s="146" t="s">
        <v>618</v>
      </c>
      <c r="P232" s="146">
        <v>16</v>
      </c>
      <c r="Q232" s="146">
        <v>8</v>
      </c>
      <c r="R232" s="146">
        <v>12</v>
      </c>
      <c r="S232" s="146">
        <v>8</v>
      </c>
      <c r="T232" s="146" t="s">
        <v>618</v>
      </c>
      <c r="U232" s="146" t="s">
        <v>618</v>
      </c>
      <c r="V232" s="146">
        <v>1</v>
      </c>
      <c r="W232" s="146" t="s">
        <v>618</v>
      </c>
      <c r="Y232" s="147">
        <v>180</v>
      </c>
    </row>
    <row r="233" spans="1:25" ht="12.75" customHeight="1">
      <c r="A233" s="142">
        <v>181</v>
      </c>
      <c r="B233" s="135"/>
      <c r="C233" s="136"/>
      <c r="D233" s="143" t="s">
        <v>619</v>
      </c>
      <c r="E233" s="144"/>
      <c r="F233" s="145">
        <v>3950</v>
      </c>
      <c r="G233" s="146">
        <v>1727</v>
      </c>
      <c r="H233" s="146">
        <v>86</v>
      </c>
      <c r="I233" s="146">
        <v>32</v>
      </c>
      <c r="J233" s="146">
        <v>90</v>
      </c>
      <c r="K233" s="146">
        <v>33</v>
      </c>
      <c r="L233" s="146">
        <v>3638</v>
      </c>
      <c r="M233" s="146">
        <v>1591</v>
      </c>
      <c r="N233" s="146">
        <v>2</v>
      </c>
      <c r="O233" s="146" t="s">
        <v>618</v>
      </c>
      <c r="P233" s="146">
        <v>20</v>
      </c>
      <c r="Q233" s="146">
        <v>7</v>
      </c>
      <c r="R233" s="146">
        <v>312</v>
      </c>
      <c r="S233" s="146">
        <v>136</v>
      </c>
      <c r="T233" s="146">
        <v>84</v>
      </c>
      <c r="U233" s="146">
        <v>32</v>
      </c>
      <c r="V233" s="146">
        <v>70</v>
      </c>
      <c r="W233" s="146">
        <v>26</v>
      </c>
      <c r="Y233" s="147">
        <v>181</v>
      </c>
    </row>
    <row r="234" spans="1:25" ht="12.75" customHeight="1">
      <c r="A234" s="142">
        <v>182</v>
      </c>
      <c r="B234" s="135"/>
      <c r="C234" s="136"/>
      <c r="D234" s="143" t="s">
        <v>190</v>
      </c>
      <c r="E234" s="144"/>
      <c r="F234" s="145">
        <v>1425</v>
      </c>
      <c r="G234" s="146">
        <v>498</v>
      </c>
      <c r="H234" s="146">
        <v>8</v>
      </c>
      <c r="I234" s="146">
        <v>5</v>
      </c>
      <c r="J234" s="146">
        <v>36</v>
      </c>
      <c r="K234" s="146">
        <v>11</v>
      </c>
      <c r="L234" s="146">
        <v>1384</v>
      </c>
      <c r="M234" s="146">
        <v>479</v>
      </c>
      <c r="N234" s="146" t="s">
        <v>618</v>
      </c>
      <c r="O234" s="146" t="s">
        <v>618</v>
      </c>
      <c r="P234" s="146">
        <v>29</v>
      </c>
      <c r="Q234" s="146">
        <v>8</v>
      </c>
      <c r="R234" s="146">
        <v>41</v>
      </c>
      <c r="S234" s="146">
        <v>19</v>
      </c>
      <c r="T234" s="146">
        <v>8</v>
      </c>
      <c r="U234" s="146">
        <v>5</v>
      </c>
      <c r="V234" s="146">
        <v>7</v>
      </c>
      <c r="W234" s="146">
        <v>3</v>
      </c>
      <c r="Y234" s="147">
        <v>182</v>
      </c>
    </row>
    <row r="235" spans="1:25" ht="21.75" customHeight="1">
      <c r="A235" s="298" t="s">
        <v>129</v>
      </c>
      <c r="B235" s="298"/>
      <c r="C235" s="298"/>
      <c r="D235" s="298"/>
      <c r="E235" s="298"/>
      <c r="F235" s="298"/>
      <c r="G235" s="298"/>
      <c r="H235" s="298"/>
      <c r="I235" s="298"/>
      <c r="J235" s="298"/>
      <c r="K235" s="298"/>
      <c r="L235" s="299" t="s">
        <v>238</v>
      </c>
      <c r="M235" s="299"/>
      <c r="N235" s="299"/>
      <c r="O235" s="299"/>
      <c r="P235" s="299"/>
      <c r="Q235" s="299"/>
      <c r="R235" s="299"/>
      <c r="S235" s="299"/>
      <c r="T235" s="299"/>
      <c r="U235" s="299"/>
      <c r="V235" s="299"/>
      <c r="W235" s="299"/>
      <c r="X235" s="299"/>
      <c r="Y235" s="299"/>
    </row>
    <row r="236" spans="1:25" ht="14.25" customHeight="1">
      <c r="A236" s="134">
        <v>183</v>
      </c>
      <c r="B236" s="135"/>
      <c r="C236" s="136"/>
      <c r="D236" s="137" t="s">
        <v>47</v>
      </c>
      <c r="E236" s="138"/>
      <c r="F236" s="139">
        <v>8061</v>
      </c>
      <c r="G236" s="140">
        <v>3340</v>
      </c>
      <c r="H236" s="140">
        <v>79</v>
      </c>
      <c r="I236" s="140">
        <v>52</v>
      </c>
      <c r="J236" s="140">
        <v>272</v>
      </c>
      <c r="K236" s="140">
        <v>126</v>
      </c>
      <c r="L236" s="140">
        <v>7510</v>
      </c>
      <c r="M236" s="140">
        <v>3084</v>
      </c>
      <c r="N236" s="140">
        <v>20</v>
      </c>
      <c r="O236" s="140">
        <v>12</v>
      </c>
      <c r="P236" s="140">
        <v>203</v>
      </c>
      <c r="Q236" s="140">
        <v>82</v>
      </c>
      <c r="R236" s="140">
        <v>551</v>
      </c>
      <c r="S236" s="140">
        <v>256</v>
      </c>
      <c r="T236" s="140">
        <v>59</v>
      </c>
      <c r="U236" s="140">
        <v>40</v>
      </c>
      <c r="V236" s="140">
        <v>69</v>
      </c>
      <c r="W236" s="140">
        <v>44</v>
      </c>
      <c r="Y236" s="141">
        <v>183</v>
      </c>
    </row>
    <row r="237" spans="1:25" ht="12.75" customHeight="1">
      <c r="A237" s="142">
        <v>184</v>
      </c>
      <c r="B237" s="135"/>
      <c r="C237" s="136"/>
      <c r="D237" s="143" t="s">
        <v>617</v>
      </c>
      <c r="E237" s="144"/>
      <c r="F237" s="145">
        <v>124</v>
      </c>
      <c r="G237" s="146">
        <v>102</v>
      </c>
      <c r="H237" s="146">
        <v>13</v>
      </c>
      <c r="I237" s="146">
        <v>9</v>
      </c>
      <c r="J237" s="146">
        <v>16</v>
      </c>
      <c r="K237" s="146">
        <v>11</v>
      </c>
      <c r="L237" s="146">
        <v>115</v>
      </c>
      <c r="M237" s="146">
        <v>95</v>
      </c>
      <c r="N237" s="146">
        <v>13</v>
      </c>
      <c r="O237" s="146">
        <v>9</v>
      </c>
      <c r="P237" s="146">
        <v>16</v>
      </c>
      <c r="Q237" s="146">
        <v>11</v>
      </c>
      <c r="R237" s="146">
        <v>9</v>
      </c>
      <c r="S237" s="146">
        <v>7</v>
      </c>
      <c r="T237" s="146" t="s">
        <v>618</v>
      </c>
      <c r="U237" s="146" t="s">
        <v>618</v>
      </c>
      <c r="V237" s="146" t="s">
        <v>618</v>
      </c>
      <c r="W237" s="146" t="s">
        <v>618</v>
      </c>
      <c r="Y237" s="147">
        <v>184</v>
      </c>
    </row>
    <row r="238" spans="1:25" ht="12.75" customHeight="1">
      <c r="A238" s="142">
        <v>185</v>
      </c>
      <c r="B238" s="135"/>
      <c r="C238" s="136"/>
      <c r="D238" s="143" t="s">
        <v>188</v>
      </c>
      <c r="E238" s="144"/>
      <c r="F238" s="145">
        <v>2948</v>
      </c>
      <c r="G238" s="146">
        <v>1957</v>
      </c>
      <c r="H238" s="146">
        <v>33</v>
      </c>
      <c r="I238" s="146">
        <v>21</v>
      </c>
      <c r="J238" s="146">
        <v>81</v>
      </c>
      <c r="K238" s="146">
        <v>67</v>
      </c>
      <c r="L238" s="146">
        <v>2792</v>
      </c>
      <c r="M238" s="146">
        <v>1851</v>
      </c>
      <c r="N238" s="146" t="s">
        <v>618</v>
      </c>
      <c r="O238" s="146" t="s">
        <v>618</v>
      </c>
      <c r="P238" s="146">
        <v>47</v>
      </c>
      <c r="Q238" s="146">
        <v>45</v>
      </c>
      <c r="R238" s="146">
        <v>156</v>
      </c>
      <c r="S238" s="146">
        <v>106</v>
      </c>
      <c r="T238" s="146">
        <v>33</v>
      </c>
      <c r="U238" s="146">
        <v>21</v>
      </c>
      <c r="V238" s="146">
        <v>34</v>
      </c>
      <c r="W238" s="146">
        <v>22</v>
      </c>
      <c r="Y238" s="147">
        <v>185</v>
      </c>
    </row>
    <row r="239" spans="1:25" s="154" customFormat="1" ht="21.75" customHeight="1">
      <c r="A239" s="324" t="s">
        <v>261</v>
      </c>
      <c r="B239" s="324"/>
      <c r="C239" s="324"/>
      <c r="D239" s="324"/>
      <c r="E239" s="324"/>
      <c r="F239" s="324"/>
      <c r="G239" s="324"/>
      <c r="H239" s="324"/>
      <c r="I239" s="324"/>
      <c r="J239" s="324"/>
      <c r="K239" s="324"/>
      <c r="L239" s="325" t="s">
        <v>238</v>
      </c>
      <c r="M239" s="325"/>
      <c r="N239" s="325"/>
      <c r="O239" s="325"/>
      <c r="P239" s="325"/>
      <c r="Q239" s="325"/>
      <c r="R239" s="325"/>
      <c r="S239" s="325"/>
      <c r="T239" s="325"/>
      <c r="U239" s="325"/>
      <c r="V239" s="325"/>
      <c r="W239" s="325"/>
      <c r="X239" s="325"/>
      <c r="Y239" s="325"/>
    </row>
    <row r="240" spans="1:25" ht="12.75" customHeight="1">
      <c r="A240" s="142">
        <v>186</v>
      </c>
      <c r="B240" s="135"/>
      <c r="C240" s="136"/>
      <c r="D240" s="143" t="s">
        <v>189</v>
      </c>
      <c r="E240" s="144"/>
      <c r="F240" s="145">
        <v>65</v>
      </c>
      <c r="G240" s="146">
        <v>21</v>
      </c>
      <c r="H240" s="146" t="s">
        <v>618</v>
      </c>
      <c r="I240" s="146" t="s">
        <v>618</v>
      </c>
      <c r="J240" s="146" t="s">
        <v>618</v>
      </c>
      <c r="K240" s="146" t="s">
        <v>618</v>
      </c>
      <c r="L240" s="146">
        <v>61</v>
      </c>
      <c r="M240" s="146">
        <v>20</v>
      </c>
      <c r="N240" s="146" t="s">
        <v>618</v>
      </c>
      <c r="O240" s="146" t="s">
        <v>618</v>
      </c>
      <c r="P240" s="146" t="s">
        <v>618</v>
      </c>
      <c r="Q240" s="146" t="s">
        <v>618</v>
      </c>
      <c r="R240" s="146">
        <v>4</v>
      </c>
      <c r="S240" s="146">
        <v>1</v>
      </c>
      <c r="T240" s="146" t="s">
        <v>618</v>
      </c>
      <c r="U240" s="146" t="s">
        <v>618</v>
      </c>
      <c r="V240" s="146" t="s">
        <v>618</v>
      </c>
      <c r="W240" s="146" t="s">
        <v>618</v>
      </c>
      <c r="Y240" s="147">
        <v>186</v>
      </c>
    </row>
    <row r="241" spans="1:25" ht="12.75" customHeight="1">
      <c r="A241" s="142">
        <v>187</v>
      </c>
      <c r="B241" s="135"/>
      <c r="C241" s="136"/>
      <c r="D241" s="143" t="s">
        <v>192</v>
      </c>
      <c r="E241" s="144"/>
      <c r="F241" s="145">
        <v>148</v>
      </c>
      <c r="G241" s="146">
        <v>128</v>
      </c>
      <c r="H241" s="146" t="s">
        <v>618</v>
      </c>
      <c r="I241" s="146" t="s">
        <v>618</v>
      </c>
      <c r="J241" s="146" t="s">
        <v>618</v>
      </c>
      <c r="K241" s="146" t="s">
        <v>618</v>
      </c>
      <c r="L241" s="146">
        <v>145</v>
      </c>
      <c r="M241" s="146">
        <v>126</v>
      </c>
      <c r="N241" s="146" t="s">
        <v>618</v>
      </c>
      <c r="O241" s="146" t="s">
        <v>618</v>
      </c>
      <c r="P241" s="146" t="s">
        <v>618</v>
      </c>
      <c r="Q241" s="146" t="s">
        <v>618</v>
      </c>
      <c r="R241" s="146">
        <v>3</v>
      </c>
      <c r="S241" s="146">
        <v>2</v>
      </c>
      <c r="T241" s="146" t="s">
        <v>618</v>
      </c>
      <c r="U241" s="146" t="s">
        <v>618</v>
      </c>
      <c r="V241" s="146" t="s">
        <v>618</v>
      </c>
      <c r="W241" s="146" t="s">
        <v>618</v>
      </c>
      <c r="Y241" s="147">
        <v>187</v>
      </c>
    </row>
    <row r="242" spans="1:25" ht="12.75" customHeight="1">
      <c r="A242" s="142">
        <v>188</v>
      </c>
      <c r="B242" s="135"/>
      <c r="C242" s="136"/>
      <c r="D242" s="143" t="s">
        <v>190</v>
      </c>
      <c r="E242" s="144"/>
      <c r="F242" s="145">
        <v>4495</v>
      </c>
      <c r="G242" s="146">
        <v>939</v>
      </c>
      <c r="H242" s="146">
        <v>30</v>
      </c>
      <c r="I242" s="146">
        <v>19</v>
      </c>
      <c r="J242" s="146">
        <v>165</v>
      </c>
      <c r="K242" s="146">
        <v>42</v>
      </c>
      <c r="L242" s="146">
        <v>4134</v>
      </c>
      <c r="M242" s="146">
        <v>815</v>
      </c>
      <c r="N242" s="146">
        <v>7</v>
      </c>
      <c r="O242" s="146">
        <v>3</v>
      </c>
      <c r="P242" s="146">
        <v>133</v>
      </c>
      <c r="Q242" s="146">
        <v>23</v>
      </c>
      <c r="R242" s="146">
        <v>361</v>
      </c>
      <c r="S242" s="146">
        <v>124</v>
      </c>
      <c r="T242" s="146">
        <v>23</v>
      </c>
      <c r="U242" s="146">
        <v>16</v>
      </c>
      <c r="V242" s="146">
        <v>32</v>
      </c>
      <c r="W242" s="146">
        <v>19</v>
      </c>
      <c r="Y242" s="147">
        <v>188</v>
      </c>
    </row>
    <row r="243" spans="1:25" ht="12.75" customHeight="1">
      <c r="A243" s="142">
        <v>189</v>
      </c>
      <c r="B243" s="135"/>
      <c r="C243" s="136"/>
      <c r="D243" s="143" t="s">
        <v>191</v>
      </c>
      <c r="E243" s="144"/>
      <c r="F243" s="145">
        <v>281</v>
      </c>
      <c r="G243" s="146">
        <v>193</v>
      </c>
      <c r="H243" s="146">
        <v>3</v>
      </c>
      <c r="I243" s="146">
        <v>3</v>
      </c>
      <c r="J243" s="146">
        <v>10</v>
      </c>
      <c r="K243" s="146">
        <v>6</v>
      </c>
      <c r="L243" s="146">
        <v>263</v>
      </c>
      <c r="M243" s="146">
        <v>177</v>
      </c>
      <c r="N243" s="146" t="s">
        <v>618</v>
      </c>
      <c r="O243" s="146" t="s">
        <v>618</v>
      </c>
      <c r="P243" s="146">
        <v>7</v>
      </c>
      <c r="Q243" s="146">
        <v>3</v>
      </c>
      <c r="R243" s="146">
        <v>18</v>
      </c>
      <c r="S243" s="146">
        <v>16</v>
      </c>
      <c r="T243" s="146">
        <v>3</v>
      </c>
      <c r="U243" s="146">
        <v>3</v>
      </c>
      <c r="V243" s="146">
        <v>3</v>
      </c>
      <c r="W243" s="146">
        <v>3</v>
      </c>
      <c r="Y243" s="147">
        <v>189</v>
      </c>
    </row>
    <row r="244" spans="1:25" ht="21.75" customHeight="1">
      <c r="A244" s="298" t="s">
        <v>239</v>
      </c>
      <c r="B244" s="298"/>
      <c r="C244" s="298"/>
      <c r="D244" s="298"/>
      <c r="E244" s="298"/>
      <c r="F244" s="298"/>
      <c r="G244" s="298"/>
      <c r="H244" s="298"/>
      <c r="I244" s="298"/>
      <c r="J244" s="298"/>
      <c r="K244" s="298"/>
      <c r="L244" s="299" t="s">
        <v>240</v>
      </c>
      <c r="M244" s="299"/>
      <c r="N244" s="299"/>
      <c r="O244" s="299"/>
      <c r="P244" s="299"/>
      <c r="Q244" s="299"/>
      <c r="R244" s="299"/>
      <c r="S244" s="299"/>
      <c r="T244" s="299"/>
      <c r="U244" s="299"/>
      <c r="V244" s="299"/>
      <c r="W244" s="299"/>
      <c r="X244" s="299"/>
      <c r="Y244" s="299"/>
    </row>
    <row r="245" spans="1:25" ht="14.25" customHeight="1">
      <c r="A245" s="134">
        <v>190</v>
      </c>
      <c r="B245" s="135"/>
      <c r="C245" s="136"/>
      <c r="D245" s="137" t="s">
        <v>47</v>
      </c>
      <c r="E245" s="138"/>
      <c r="F245" s="139">
        <v>2166</v>
      </c>
      <c r="G245" s="140">
        <v>1774</v>
      </c>
      <c r="H245" s="140">
        <v>40</v>
      </c>
      <c r="I245" s="140">
        <v>37</v>
      </c>
      <c r="J245" s="140">
        <v>116</v>
      </c>
      <c r="K245" s="140">
        <v>100</v>
      </c>
      <c r="L245" s="140">
        <v>1956</v>
      </c>
      <c r="M245" s="140">
        <v>1584</v>
      </c>
      <c r="N245" s="140">
        <v>9</v>
      </c>
      <c r="O245" s="140">
        <v>8</v>
      </c>
      <c r="P245" s="140">
        <v>80</v>
      </c>
      <c r="Q245" s="140">
        <v>66</v>
      </c>
      <c r="R245" s="140">
        <v>210</v>
      </c>
      <c r="S245" s="140">
        <v>190</v>
      </c>
      <c r="T245" s="140">
        <v>31</v>
      </c>
      <c r="U245" s="140">
        <v>29</v>
      </c>
      <c r="V245" s="140">
        <v>36</v>
      </c>
      <c r="W245" s="140">
        <v>34</v>
      </c>
      <c r="Y245" s="141">
        <v>190</v>
      </c>
    </row>
    <row r="246" spans="1:25" ht="12.75" customHeight="1">
      <c r="A246" s="142">
        <v>191</v>
      </c>
      <c r="B246" s="135"/>
      <c r="C246" s="136"/>
      <c r="D246" s="143" t="s">
        <v>617</v>
      </c>
      <c r="E246" s="144"/>
      <c r="F246" s="145">
        <v>54</v>
      </c>
      <c r="G246" s="146">
        <v>40</v>
      </c>
      <c r="H246" s="146" t="s">
        <v>618</v>
      </c>
      <c r="I246" s="146" t="s">
        <v>618</v>
      </c>
      <c r="J246" s="146" t="s">
        <v>618</v>
      </c>
      <c r="K246" s="146" t="s">
        <v>618</v>
      </c>
      <c r="L246" s="146">
        <v>52</v>
      </c>
      <c r="M246" s="146">
        <v>38</v>
      </c>
      <c r="N246" s="146" t="s">
        <v>618</v>
      </c>
      <c r="O246" s="146" t="s">
        <v>618</v>
      </c>
      <c r="P246" s="146" t="s">
        <v>618</v>
      </c>
      <c r="Q246" s="146" t="s">
        <v>618</v>
      </c>
      <c r="R246" s="146">
        <v>2</v>
      </c>
      <c r="S246" s="146">
        <v>2</v>
      </c>
      <c r="T246" s="146" t="s">
        <v>618</v>
      </c>
      <c r="U246" s="146" t="s">
        <v>618</v>
      </c>
      <c r="V246" s="146" t="s">
        <v>618</v>
      </c>
      <c r="W246" s="146" t="s">
        <v>618</v>
      </c>
      <c r="Y246" s="147">
        <v>191</v>
      </c>
    </row>
    <row r="247" spans="1:25" ht="12.75" customHeight="1">
      <c r="A247" s="142">
        <v>192</v>
      </c>
      <c r="B247" s="135"/>
      <c r="C247" s="136"/>
      <c r="D247" s="143" t="s">
        <v>188</v>
      </c>
      <c r="E247" s="144"/>
      <c r="F247" s="145">
        <v>1596</v>
      </c>
      <c r="G247" s="146">
        <v>1313</v>
      </c>
      <c r="H247" s="146">
        <v>37</v>
      </c>
      <c r="I247" s="146">
        <v>35</v>
      </c>
      <c r="J247" s="146">
        <v>70</v>
      </c>
      <c r="K247" s="146">
        <v>62</v>
      </c>
      <c r="L247" s="146">
        <v>1431</v>
      </c>
      <c r="M247" s="146">
        <v>1161</v>
      </c>
      <c r="N247" s="146">
        <v>6</v>
      </c>
      <c r="O247" s="146">
        <v>6</v>
      </c>
      <c r="P247" s="146">
        <v>36</v>
      </c>
      <c r="Q247" s="146">
        <v>30</v>
      </c>
      <c r="R247" s="146">
        <v>165</v>
      </c>
      <c r="S247" s="146">
        <v>152</v>
      </c>
      <c r="T247" s="146">
        <v>31</v>
      </c>
      <c r="U247" s="146">
        <v>29</v>
      </c>
      <c r="V247" s="146">
        <v>34</v>
      </c>
      <c r="W247" s="146">
        <v>32</v>
      </c>
      <c r="Y247" s="147">
        <v>192</v>
      </c>
    </row>
    <row r="248" spans="1:25" ht="12.75" customHeight="1">
      <c r="A248" s="142">
        <v>193</v>
      </c>
      <c r="B248" s="135"/>
      <c r="C248" s="136"/>
      <c r="D248" s="143" t="s">
        <v>192</v>
      </c>
      <c r="E248" s="144"/>
      <c r="F248" s="145">
        <v>516</v>
      </c>
      <c r="G248" s="146">
        <v>421</v>
      </c>
      <c r="H248" s="146">
        <v>3</v>
      </c>
      <c r="I248" s="146">
        <v>2</v>
      </c>
      <c r="J248" s="146">
        <v>46</v>
      </c>
      <c r="K248" s="146">
        <v>38</v>
      </c>
      <c r="L248" s="146">
        <v>473</v>
      </c>
      <c r="M248" s="146">
        <v>385</v>
      </c>
      <c r="N248" s="146">
        <v>3</v>
      </c>
      <c r="O248" s="146">
        <v>2</v>
      </c>
      <c r="P248" s="146">
        <v>44</v>
      </c>
      <c r="Q248" s="146">
        <v>36</v>
      </c>
      <c r="R248" s="146">
        <v>43</v>
      </c>
      <c r="S248" s="146">
        <v>36</v>
      </c>
      <c r="T248" s="146" t="s">
        <v>618</v>
      </c>
      <c r="U248" s="146" t="s">
        <v>618</v>
      </c>
      <c r="V248" s="146">
        <v>2</v>
      </c>
      <c r="W248" s="146">
        <v>2</v>
      </c>
      <c r="Y248" s="147">
        <v>193</v>
      </c>
    </row>
    <row r="249" spans="1:25" ht="21.75" customHeight="1">
      <c r="A249" s="298" t="s">
        <v>241</v>
      </c>
      <c r="B249" s="298"/>
      <c r="C249" s="298"/>
      <c r="D249" s="298"/>
      <c r="E249" s="298"/>
      <c r="F249" s="298"/>
      <c r="G249" s="298"/>
      <c r="H249" s="298"/>
      <c r="I249" s="298"/>
      <c r="J249" s="298"/>
      <c r="K249" s="298"/>
      <c r="L249" s="299" t="s">
        <v>235</v>
      </c>
      <c r="M249" s="299"/>
      <c r="N249" s="299"/>
      <c r="O249" s="299"/>
      <c r="P249" s="299"/>
      <c r="Q249" s="299"/>
      <c r="R249" s="299"/>
      <c r="S249" s="299"/>
      <c r="T249" s="299"/>
      <c r="U249" s="299"/>
      <c r="V249" s="299"/>
      <c r="W249" s="299"/>
      <c r="X249" s="299"/>
      <c r="Y249" s="299"/>
    </row>
    <row r="250" spans="1:25" ht="14.25" customHeight="1">
      <c r="A250" s="134">
        <v>194</v>
      </c>
      <c r="B250" s="135"/>
      <c r="C250" s="136"/>
      <c r="D250" s="137" t="s">
        <v>47</v>
      </c>
      <c r="E250" s="138"/>
      <c r="F250" s="139">
        <v>1314</v>
      </c>
      <c r="G250" s="140">
        <v>1050</v>
      </c>
      <c r="H250" s="140">
        <v>1</v>
      </c>
      <c r="I250" s="140">
        <v>1</v>
      </c>
      <c r="J250" s="140">
        <v>29</v>
      </c>
      <c r="K250" s="140">
        <v>23</v>
      </c>
      <c r="L250" s="140">
        <v>1287</v>
      </c>
      <c r="M250" s="140">
        <v>1030</v>
      </c>
      <c r="N250" s="140" t="s">
        <v>618</v>
      </c>
      <c r="O250" s="140" t="s">
        <v>618</v>
      </c>
      <c r="P250" s="140">
        <v>27</v>
      </c>
      <c r="Q250" s="140">
        <v>21</v>
      </c>
      <c r="R250" s="140">
        <v>27</v>
      </c>
      <c r="S250" s="140">
        <v>20</v>
      </c>
      <c r="T250" s="140">
        <v>1</v>
      </c>
      <c r="U250" s="140">
        <v>1</v>
      </c>
      <c r="V250" s="140">
        <v>2</v>
      </c>
      <c r="W250" s="140">
        <v>2</v>
      </c>
      <c r="Y250" s="141">
        <v>194</v>
      </c>
    </row>
    <row r="251" spans="1:25" ht="12.75" customHeight="1">
      <c r="A251" s="142">
        <v>195</v>
      </c>
      <c r="B251" s="135"/>
      <c r="C251" s="136"/>
      <c r="D251" s="143" t="s">
        <v>617</v>
      </c>
      <c r="E251" s="144"/>
      <c r="F251" s="145">
        <v>113</v>
      </c>
      <c r="G251" s="146">
        <v>71</v>
      </c>
      <c r="H251" s="146" t="s">
        <v>618</v>
      </c>
      <c r="I251" s="146" t="s">
        <v>618</v>
      </c>
      <c r="J251" s="146" t="s">
        <v>618</v>
      </c>
      <c r="K251" s="146" t="s">
        <v>618</v>
      </c>
      <c r="L251" s="146">
        <v>113</v>
      </c>
      <c r="M251" s="146">
        <v>71</v>
      </c>
      <c r="N251" s="146" t="s">
        <v>618</v>
      </c>
      <c r="O251" s="146" t="s">
        <v>618</v>
      </c>
      <c r="P251" s="146" t="s">
        <v>618</v>
      </c>
      <c r="Q251" s="146" t="s">
        <v>618</v>
      </c>
      <c r="R251" s="146" t="s">
        <v>618</v>
      </c>
      <c r="S251" s="146" t="s">
        <v>618</v>
      </c>
      <c r="T251" s="146" t="s">
        <v>618</v>
      </c>
      <c r="U251" s="146" t="s">
        <v>618</v>
      </c>
      <c r="V251" s="146" t="s">
        <v>618</v>
      </c>
      <c r="W251" s="146" t="s">
        <v>618</v>
      </c>
      <c r="Y251" s="147">
        <v>195</v>
      </c>
    </row>
    <row r="252" spans="1:25" ht="12.75" customHeight="1">
      <c r="A252" s="142">
        <v>196</v>
      </c>
      <c r="B252" s="135"/>
      <c r="C252" s="136"/>
      <c r="D252" s="143" t="s">
        <v>188</v>
      </c>
      <c r="E252" s="144"/>
      <c r="F252" s="145">
        <v>802</v>
      </c>
      <c r="G252" s="146">
        <v>643</v>
      </c>
      <c r="H252" s="146">
        <v>1</v>
      </c>
      <c r="I252" s="146">
        <v>1</v>
      </c>
      <c r="J252" s="146">
        <v>29</v>
      </c>
      <c r="K252" s="146">
        <v>23</v>
      </c>
      <c r="L252" s="146">
        <v>785</v>
      </c>
      <c r="M252" s="146">
        <v>632</v>
      </c>
      <c r="N252" s="146" t="s">
        <v>618</v>
      </c>
      <c r="O252" s="146" t="s">
        <v>618</v>
      </c>
      <c r="P252" s="146">
        <v>27</v>
      </c>
      <c r="Q252" s="146">
        <v>21</v>
      </c>
      <c r="R252" s="146">
        <v>17</v>
      </c>
      <c r="S252" s="146">
        <v>11</v>
      </c>
      <c r="T252" s="146">
        <v>1</v>
      </c>
      <c r="U252" s="146">
        <v>1</v>
      </c>
      <c r="V252" s="146">
        <v>2</v>
      </c>
      <c r="W252" s="146">
        <v>2</v>
      </c>
      <c r="Y252" s="147">
        <v>196</v>
      </c>
    </row>
    <row r="253" spans="1:25" ht="12.75" customHeight="1">
      <c r="A253" s="142">
        <v>197</v>
      </c>
      <c r="B253" s="135"/>
      <c r="C253" s="136"/>
      <c r="D253" s="143" t="s">
        <v>192</v>
      </c>
      <c r="E253" s="144"/>
      <c r="F253" s="145">
        <v>399</v>
      </c>
      <c r="G253" s="146">
        <v>336</v>
      </c>
      <c r="H253" s="146" t="s">
        <v>618</v>
      </c>
      <c r="I253" s="146" t="s">
        <v>618</v>
      </c>
      <c r="J253" s="146" t="s">
        <v>618</v>
      </c>
      <c r="K253" s="146" t="s">
        <v>618</v>
      </c>
      <c r="L253" s="146">
        <v>389</v>
      </c>
      <c r="M253" s="146">
        <v>327</v>
      </c>
      <c r="N253" s="146" t="s">
        <v>618</v>
      </c>
      <c r="O253" s="146" t="s">
        <v>618</v>
      </c>
      <c r="P253" s="146" t="s">
        <v>618</v>
      </c>
      <c r="Q253" s="146" t="s">
        <v>618</v>
      </c>
      <c r="R253" s="146">
        <v>10</v>
      </c>
      <c r="S253" s="146">
        <v>9</v>
      </c>
      <c r="T253" s="146" t="s">
        <v>618</v>
      </c>
      <c r="U253" s="146" t="s">
        <v>618</v>
      </c>
      <c r="V253" s="146" t="s">
        <v>618</v>
      </c>
      <c r="W253" s="146" t="s">
        <v>618</v>
      </c>
      <c r="Y253" s="147">
        <v>197</v>
      </c>
    </row>
    <row r="254" spans="1:25" ht="21.75" customHeight="1">
      <c r="A254" s="298" t="s">
        <v>242</v>
      </c>
      <c r="B254" s="298"/>
      <c r="C254" s="298"/>
      <c r="D254" s="298"/>
      <c r="E254" s="298"/>
      <c r="F254" s="298"/>
      <c r="G254" s="298"/>
      <c r="H254" s="298"/>
      <c r="I254" s="298"/>
      <c r="J254" s="298"/>
      <c r="K254" s="298"/>
      <c r="L254" s="299" t="s">
        <v>243</v>
      </c>
      <c r="M254" s="299"/>
      <c r="N254" s="299"/>
      <c r="O254" s="299"/>
      <c r="P254" s="299"/>
      <c r="Q254" s="299"/>
      <c r="R254" s="299"/>
      <c r="S254" s="299"/>
      <c r="T254" s="299"/>
      <c r="U254" s="299"/>
      <c r="V254" s="299"/>
      <c r="W254" s="299"/>
      <c r="X254" s="299"/>
      <c r="Y254" s="299"/>
    </row>
    <row r="255" spans="1:25" ht="14.25" customHeight="1">
      <c r="A255" s="134">
        <v>198</v>
      </c>
      <c r="B255" s="135"/>
      <c r="C255" s="136"/>
      <c r="D255" s="137" t="s">
        <v>47</v>
      </c>
      <c r="E255" s="138"/>
      <c r="F255" s="139">
        <v>2710</v>
      </c>
      <c r="G255" s="140">
        <v>1436</v>
      </c>
      <c r="H255" s="140">
        <v>63</v>
      </c>
      <c r="I255" s="140">
        <v>29</v>
      </c>
      <c r="J255" s="140">
        <v>156</v>
      </c>
      <c r="K255" s="140">
        <v>77</v>
      </c>
      <c r="L255" s="140">
        <v>2551</v>
      </c>
      <c r="M255" s="140">
        <v>1343</v>
      </c>
      <c r="N255" s="140">
        <v>59</v>
      </c>
      <c r="O255" s="140">
        <v>27</v>
      </c>
      <c r="P255" s="140">
        <v>152</v>
      </c>
      <c r="Q255" s="140">
        <v>75</v>
      </c>
      <c r="R255" s="140">
        <v>159</v>
      </c>
      <c r="S255" s="140">
        <v>93</v>
      </c>
      <c r="T255" s="140">
        <v>4</v>
      </c>
      <c r="U255" s="140">
        <v>2</v>
      </c>
      <c r="V255" s="140">
        <v>4</v>
      </c>
      <c r="W255" s="140">
        <v>2</v>
      </c>
      <c r="Y255" s="141">
        <v>198</v>
      </c>
    </row>
    <row r="256" spans="1:25" ht="12.75" customHeight="1">
      <c r="A256" s="142">
        <v>199</v>
      </c>
      <c r="B256" s="135"/>
      <c r="C256" s="136"/>
      <c r="D256" s="143" t="s">
        <v>188</v>
      </c>
      <c r="E256" s="144"/>
      <c r="F256" s="145">
        <v>2710</v>
      </c>
      <c r="G256" s="146">
        <v>1436</v>
      </c>
      <c r="H256" s="146">
        <v>63</v>
      </c>
      <c r="I256" s="146">
        <v>29</v>
      </c>
      <c r="J256" s="146">
        <v>156</v>
      </c>
      <c r="K256" s="146">
        <v>77</v>
      </c>
      <c r="L256" s="146">
        <v>2551</v>
      </c>
      <c r="M256" s="146">
        <v>1343</v>
      </c>
      <c r="N256" s="146">
        <v>59</v>
      </c>
      <c r="O256" s="146">
        <v>27</v>
      </c>
      <c r="P256" s="146">
        <v>152</v>
      </c>
      <c r="Q256" s="146">
        <v>75</v>
      </c>
      <c r="R256" s="146">
        <v>159</v>
      </c>
      <c r="S256" s="146">
        <v>93</v>
      </c>
      <c r="T256" s="146">
        <v>4</v>
      </c>
      <c r="U256" s="146">
        <v>2</v>
      </c>
      <c r="V256" s="146">
        <v>4</v>
      </c>
      <c r="W256" s="146">
        <v>2</v>
      </c>
      <c r="Y256" s="147">
        <v>199</v>
      </c>
    </row>
    <row r="257" spans="1:25" ht="21.75" customHeight="1">
      <c r="A257" s="298" t="s">
        <v>244</v>
      </c>
      <c r="B257" s="298"/>
      <c r="C257" s="298"/>
      <c r="D257" s="298"/>
      <c r="E257" s="298"/>
      <c r="F257" s="298"/>
      <c r="G257" s="298"/>
      <c r="H257" s="298"/>
      <c r="I257" s="298"/>
      <c r="J257" s="298"/>
      <c r="K257" s="298"/>
      <c r="L257" s="299" t="s">
        <v>245</v>
      </c>
      <c r="M257" s="299"/>
      <c r="N257" s="299"/>
      <c r="O257" s="299"/>
      <c r="P257" s="299"/>
      <c r="Q257" s="299"/>
      <c r="R257" s="299"/>
      <c r="S257" s="299"/>
      <c r="T257" s="299"/>
      <c r="U257" s="299"/>
      <c r="V257" s="299"/>
      <c r="W257" s="299"/>
      <c r="X257" s="299"/>
      <c r="Y257" s="299"/>
    </row>
    <row r="258" spans="1:25" ht="14.25" customHeight="1">
      <c r="A258" s="134">
        <v>200</v>
      </c>
      <c r="B258" s="135"/>
      <c r="C258" s="136"/>
      <c r="D258" s="137" t="s">
        <v>47</v>
      </c>
      <c r="E258" s="138"/>
      <c r="F258" s="139">
        <v>584</v>
      </c>
      <c r="G258" s="140">
        <v>264</v>
      </c>
      <c r="H258" s="140">
        <v>16</v>
      </c>
      <c r="I258" s="140">
        <v>6</v>
      </c>
      <c r="J258" s="140">
        <v>21</v>
      </c>
      <c r="K258" s="140">
        <v>8</v>
      </c>
      <c r="L258" s="140">
        <v>405</v>
      </c>
      <c r="M258" s="140">
        <v>164</v>
      </c>
      <c r="N258" s="140">
        <v>12</v>
      </c>
      <c r="O258" s="140">
        <v>5</v>
      </c>
      <c r="P258" s="140">
        <v>18</v>
      </c>
      <c r="Q258" s="140">
        <v>8</v>
      </c>
      <c r="R258" s="140">
        <v>179</v>
      </c>
      <c r="S258" s="140">
        <v>100</v>
      </c>
      <c r="T258" s="140">
        <v>4</v>
      </c>
      <c r="U258" s="140">
        <v>1</v>
      </c>
      <c r="V258" s="140">
        <v>3</v>
      </c>
      <c r="W258" s="140" t="s">
        <v>618</v>
      </c>
      <c r="Y258" s="141">
        <v>200</v>
      </c>
    </row>
    <row r="259" spans="1:25" ht="12.75" customHeight="1">
      <c r="A259" s="142">
        <v>201</v>
      </c>
      <c r="B259" s="135"/>
      <c r="C259" s="136"/>
      <c r="D259" s="143" t="s">
        <v>188</v>
      </c>
      <c r="E259" s="144"/>
      <c r="F259" s="145">
        <v>584</v>
      </c>
      <c r="G259" s="146">
        <v>264</v>
      </c>
      <c r="H259" s="146">
        <v>16</v>
      </c>
      <c r="I259" s="146">
        <v>6</v>
      </c>
      <c r="J259" s="146">
        <v>21</v>
      </c>
      <c r="K259" s="146">
        <v>8</v>
      </c>
      <c r="L259" s="146">
        <v>405</v>
      </c>
      <c r="M259" s="146">
        <v>164</v>
      </c>
      <c r="N259" s="146">
        <v>12</v>
      </c>
      <c r="O259" s="146">
        <v>5</v>
      </c>
      <c r="P259" s="146">
        <v>18</v>
      </c>
      <c r="Q259" s="146">
        <v>8</v>
      </c>
      <c r="R259" s="146">
        <v>179</v>
      </c>
      <c r="S259" s="146">
        <v>100</v>
      </c>
      <c r="T259" s="146">
        <v>4</v>
      </c>
      <c r="U259" s="146">
        <v>1</v>
      </c>
      <c r="V259" s="146">
        <v>3</v>
      </c>
      <c r="W259" s="146" t="s">
        <v>618</v>
      </c>
      <c r="Y259" s="147">
        <v>201</v>
      </c>
    </row>
    <row r="260" spans="1:25" ht="21.75" customHeight="1">
      <c r="A260" s="298" t="s">
        <v>84</v>
      </c>
      <c r="B260" s="298"/>
      <c r="C260" s="298"/>
      <c r="D260" s="298"/>
      <c r="E260" s="298"/>
      <c r="F260" s="298"/>
      <c r="G260" s="298"/>
      <c r="H260" s="298"/>
      <c r="I260" s="298"/>
      <c r="J260" s="298"/>
      <c r="K260" s="298"/>
      <c r="L260" s="299" t="s">
        <v>636</v>
      </c>
      <c r="M260" s="299"/>
      <c r="N260" s="299"/>
      <c r="O260" s="299"/>
      <c r="P260" s="299"/>
      <c r="Q260" s="299"/>
      <c r="R260" s="299"/>
      <c r="S260" s="299"/>
      <c r="T260" s="299"/>
      <c r="U260" s="299"/>
      <c r="V260" s="299"/>
      <c r="W260" s="299"/>
      <c r="X260" s="299"/>
      <c r="Y260" s="299"/>
    </row>
    <row r="261" spans="1:25" ht="14.25" customHeight="1">
      <c r="A261" s="134">
        <v>202</v>
      </c>
      <c r="B261" s="135"/>
      <c r="C261" s="136"/>
      <c r="D261" s="137" t="s">
        <v>47</v>
      </c>
      <c r="E261" s="138"/>
      <c r="F261" s="139">
        <v>1585</v>
      </c>
      <c r="G261" s="140">
        <v>948</v>
      </c>
      <c r="H261" s="140">
        <v>71</v>
      </c>
      <c r="I261" s="140">
        <v>44</v>
      </c>
      <c r="J261" s="140">
        <v>121</v>
      </c>
      <c r="K261" s="140">
        <v>71</v>
      </c>
      <c r="L261" s="140">
        <v>1511</v>
      </c>
      <c r="M261" s="140">
        <v>904</v>
      </c>
      <c r="N261" s="140">
        <v>61</v>
      </c>
      <c r="O261" s="140">
        <v>39</v>
      </c>
      <c r="P261" s="140">
        <v>108</v>
      </c>
      <c r="Q261" s="140">
        <v>63</v>
      </c>
      <c r="R261" s="140">
        <v>74</v>
      </c>
      <c r="S261" s="140">
        <v>44</v>
      </c>
      <c r="T261" s="140">
        <v>10</v>
      </c>
      <c r="U261" s="140">
        <v>5</v>
      </c>
      <c r="V261" s="140">
        <v>13</v>
      </c>
      <c r="W261" s="140">
        <v>8</v>
      </c>
      <c r="Y261" s="141">
        <v>202</v>
      </c>
    </row>
    <row r="262" spans="1:25" ht="12.75" customHeight="1">
      <c r="A262" s="142">
        <v>203</v>
      </c>
      <c r="B262" s="135"/>
      <c r="C262" s="136"/>
      <c r="D262" s="143" t="s">
        <v>188</v>
      </c>
      <c r="E262" s="144"/>
      <c r="F262" s="145">
        <v>1323</v>
      </c>
      <c r="G262" s="146">
        <v>762</v>
      </c>
      <c r="H262" s="146">
        <v>71</v>
      </c>
      <c r="I262" s="146">
        <v>44</v>
      </c>
      <c r="J262" s="146">
        <v>121</v>
      </c>
      <c r="K262" s="146">
        <v>71</v>
      </c>
      <c r="L262" s="146">
        <v>1268</v>
      </c>
      <c r="M262" s="146">
        <v>729</v>
      </c>
      <c r="N262" s="146">
        <v>61</v>
      </c>
      <c r="O262" s="146">
        <v>39</v>
      </c>
      <c r="P262" s="146">
        <v>108</v>
      </c>
      <c r="Q262" s="146">
        <v>63</v>
      </c>
      <c r="R262" s="146">
        <v>55</v>
      </c>
      <c r="S262" s="146">
        <v>33</v>
      </c>
      <c r="T262" s="146">
        <v>10</v>
      </c>
      <c r="U262" s="146">
        <v>5</v>
      </c>
      <c r="V262" s="146">
        <v>13</v>
      </c>
      <c r="W262" s="146">
        <v>8</v>
      </c>
      <c r="Y262" s="147">
        <v>203</v>
      </c>
    </row>
    <row r="263" spans="1:25" ht="12.75" customHeight="1">
      <c r="A263" s="142">
        <v>204</v>
      </c>
      <c r="B263" s="135"/>
      <c r="C263" s="136"/>
      <c r="D263" s="143" t="s">
        <v>192</v>
      </c>
      <c r="E263" s="144"/>
      <c r="F263" s="145">
        <v>262</v>
      </c>
      <c r="G263" s="146">
        <v>186</v>
      </c>
      <c r="H263" s="146" t="s">
        <v>618</v>
      </c>
      <c r="I263" s="146" t="s">
        <v>618</v>
      </c>
      <c r="J263" s="146" t="s">
        <v>618</v>
      </c>
      <c r="K263" s="146" t="s">
        <v>618</v>
      </c>
      <c r="L263" s="146">
        <v>243</v>
      </c>
      <c r="M263" s="146">
        <v>175</v>
      </c>
      <c r="N263" s="146" t="s">
        <v>618</v>
      </c>
      <c r="O263" s="146" t="s">
        <v>618</v>
      </c>
      <c r="P263" s="146" t="s">
        <v>618</v>
      </c>
      <c r="Q263" s="146" t="s">
        <v>618</v>
      </c>
      <c r="R263" s="146">
        <v>19</v>
      </c>
      <c r="S263" s="146">
        <v>11</v>
      </c>
      <c r="T263" s="146" t="s">
        <v>618</v>
      </c>
      <c r="U263" s="146" t="s">
        <v>618</v>
      </c>
      <c r="V263" s="146" t="s">
        <v>618</v>
      </c>
      <c r="W263" s="146" t="s">
        <v>618</v>
      </c>
      <c r="Y263" s="147">
        <v>204</v>
      </c>
    </row>
    <row r="264" spans="1:25" ht="21.75" customHeight="1">
      <c r="A264" s="298" t="s">
        <v>247</v>
      </c>
      <c r="B264" s="298"/>
      <c r="C264" s="298"/>
      <c r="D264" s="298"/>
      <c r="E264" s="298"/>
      <c r="F264" s="298"/>
      <c r="G264" s="298"/>
      <c r="H264" s="298"/>
      <c r="I264" s="298"/>
      <c r="J264" s="298"/>
      <c r="K264" s="298"/>
      <c r="L264" s="299" t="s">
        <v>248</v>
      </c>
      <c r="M264" s="299"/>
      <c r="N264" s="299"/>
      <c r="O264" s="299"/>
      <c r="P264" s="299"/>
      <c r="Q264" s="299"/>
      <c r="R264" s="299"/>
      <c r="S264" s="299"/>
      <c r="T264" s="299"/>
      <c r="U264" s="299"/>
      <c r="V264" s="299"/>
      <c r="W264" s="299"/>
      <c r="X264" s="299"/>
      <c r="Y264" s="299"/>
    </row>
    <row r="265" spans="1:25" ht="14.25" customHeight="1">
      <c r="A265" s="134">
        <v>205</v>
      </c>
      <c r="B265" s="135"/>
      <c r="C265" s="136"/>
      <c r="D265" s="137" t="s">
        <v>47</v>
      </c>
      <c r="E265" s="138"/>
      <c r="F265" s="139">
        <v>2032</v>
      </c>
      <c r="G265" s="140">
        <v>1134</v>
      </c>
      <c r="H265" s="140">
        <v>79</v>
      </c>
      <c r="I265" s="140">
        <v>46</v>
      </c>
      <c r="J265" s="140">
        <v>236</v>
      </c>
      <c r="K265" s="140">
        <v>150</v>
      </c>
      <c r="L265" s="140">
        <v>1793</v>
      </c>
      <c r="M265" s="140">
        <v>971</v>
      </c>
      <c r="N265" s="140">
        <v>56</v>
      </c>
      <c r="O265" s="140">
        <v>34</v>
      </c>
      <c r="P265" s="140">
        <v>189</v>
      </c>
      <c r="Q265" s="140">
        <v>119</v>
      </c>
      <c r="R265" s="140">
        <v>239</v>
      </c>
      <c r="S265" s="140">
        <v>163</v>
      </c>
      <c r="T265" s="140">
        <v>23</v>
      </c>
      <c r="U265" s="140">
        <v>12</v>
      </c>
      <c r="V265" s="140">
        <v>47</v>
      </c>
      <c r="W265" s="140">
        <v>31</v>
      </c>
      <c r="Y265" s="141">
        <v>205</v>
      </c>
    </row>
    <row r="266" spans="1:25" ht="12.75" customHeight="1">
      <c r="A266" s="142">
        <v>206</v>
      </c>
      <c r="B266" s="135"/>
      <c r="C266" s="136"/>
      <c r="D266" s="143" t="s">
        <v>188</v>
      </c>
      <c r="E266" s="144"/>
      <c r="F266" s="145">
        <v>1619</v>
      </c>
      <c r="G266" s="146">
        <v>936</v>
      </c>
      <c r="H266" s="146">
        <v>77</v>
      </c>
      <c r="I266" s="146">
        <v>46</v>
      </c>
      <c r="J266" s="146">
        <v>225</v>
      </c>
      <c r="K266" s="146">
        <v>144</v>
      </c>
      <c r="L266" s="146">
        <v>1440</v>
      </c>
      <c r="M266" s="146">
        <v>809</v>
      </c>
      <c r="N266" s="146">
        <v>56</v>
      </c>
      <c r="O266" s="146">
        <v>34</v>
      </c>
      <c r="P266" s="146">
        <v>182</v>
      </c>
      <c r="Q266" s="146">
        <v>115</v>
      </c>
      <c r="R266" s="146">
        <v>179</v>
      </c>
      <c r="S266" s="146">
        <v>127</v>
      </c>
      <c r="T266" s="146">
        <v>21</v>
      </c>
      <c r="U266" s="146">
        <v>12</v>
      </c>
      <c r="V266" s="146">
        <v>43</v>
      </c>
      <c r="W266" s="146">
        <v>29</v>
      </c>
      <c r="Y266" s="147">
        <v>206</v>
      </c>
    </row>
    <row r="267" spans="1:25" ht="12.75" customHeight="1">
      <c r="A267" s="142">
        <v>207</v>
      </c>
      <c r="B267" s="135"/>
      <c r="C267" s="136"/>
      <c r="D267" s="143" t="s">
        <v>191</v>
      </c>
      <c r="E267" s="144"/>
      <c r="F267" s="145">
        <v>413</v>
      </c>
      <c r="G267" s="146">
        <v>198</v>
      </c>
      <c r="H267" s="146">
        <v>2</v>
      </c>
      <c r="I267" s="146" t="s">
        <v>618</v>
      </c>
      <c r="J267" s="146">
        <v>11</v>
      </c>
      <c r="K267" s="146">
        <v>6</v>
      </c>
      <c r="L267" s="146">
        <v>353</v>
      </c>
      <c r="M267" s="146">
        <v>162</v>
      </c>
      <c r="N267" s="146" t="s">
        <v>618</v>
      </c>
      <c r="O267" s="146" t="s">
        <v>618</v>
      </c>
      <c r="P267" s="146">
        <v>7</v>
      </c>
      <c r="Q267" s="146">
        <v>4</v>
      </c>
      <c r="R267" s="146">
        <v>60</v>
      </c>
      <c r="S267" s="146">
        <v>36</v>
      </c>
      <c r="T267" s="146">
        <v>2</v>
      </c>
      <c r="U267" s="146" t="s">
        <v>618</v>
      </c>
      <c r="V267" s="146">
        <v>4</v>
      </c>
      <c r="W267" s="146">
        <v>2</v>
      </c>
      <c r="Y267" s="147">
        <v>207</v>
      </c>
    </row>
    <row r="268" spans="1:25" ht="21.75" customHeight="1">
      <c r="A268" s="298" t="s">
        <v>249</v>
      </c>
      <c r="B268" s="298"/>
      <c r="C268" s="298"/>
      <c r="D268" s="298"/>
      <c r="E268" s="298"/>
      <c r="F268" s="298"/>
      <c r="G268" s="298"/>
      <c r="H268" s="298"/>
      <c r="I268" s="298"/>
      <c r="J268" s="298"/>
      <c r="K268" s="298"/>
      <c r="L268" s="299" t="s">
        <v>250</v>
      </c>
      <c r="M268" s="299"/>
      <c r="N268" s="299"/>
      <c r="O268" s="299"/>
      <c r="P268" s="299"/>
      <c r="Q268" s="299"/>
      <c r="R268" s="299"/>
      <c r="S268" s="299"/>
      <c r="T268" s="299"/>
      <c r="U268" s="299"/>
      <c r="V268" s="299"/>
      <c r="W268" s="299"/>
      <c r="X268" s="299"/>
      <c r="Y268" s="299"/>
    </row>
    <row r="269" spans="1:25" ht="14.25" customHeight="1">
      <c r="A269" s="134">
        <v>208</v>
      </c>
      <c r="B269" s="135"/>
      <c r="C269" s="136"/>
      <c r="D269" s="137" t="s">
        <v>47</v>
      </c>
      <c r="E269" s="138"/>
      <c r="F269" s="139">
        <v>316</v>
      </c>
      <c r="G269" s="140">
        <v>241</v>
      </c>
      <c r="H269" s="140">
        <v>3</v>
      </c>
      <c r="I269" s="140">
        <v>1</v>
      </c>
      <c r="J269" s="140">
        <v>5</v>
      </c>
      <c r="K269" s="140">
        <v>3</v>
      </c>
      <c r="L269" s="140">
        <v>190</v>
      </c>
      <c r="M269" s="140">
        <v>139</v>
      </c>
      <c r="N269" s="140" t="s">
        <v>618</v>
      </c>
      <c r="O269" s="140" t="s">
        <v>618</v>
      </c>
      <c r="P269" s="140" t="s">
        <v>618</v>
      </c>
      <c r="Q269" s="140" t="s">
        <v>618</v>
      </c>
      <c r="R269" s="140">
        <v>126</v>
      </c>
      <c r="S269" s="140">
        <v>102</v>
      </c>
      <c r="T269" s="140">
        <v>3</v>
      </c>
      <c r="U269" s="140">
        <v>1</v>
      </c>
      <c r="V269" s="140">
        <v>5</v>
      </c>
      <c r="W269" s="140">
        <v>3</v>
      </c>
      <c r="Y269" s="141">
        <v>208</v>
      </c>
    </row>
    <row r="270" spans="1:25" ht="12.75" customHeight="1">
      <c r="A270" s="142">
        <v>209</v>
      </c>
      <c r="B270" s="135"/>
      <c r="C270" s="136"/>
      <c r="D270" s="143" t="s">
        <v>617</v>
      </c>
      <c r="E270" s="144"/>
      <c r="F270" s="145">
        <v>316</v>
      </c>
      <c r="G270" s="146">
        <v>241</v>
      </c>
      <c r="H270" s="146">
        <v>3</v>
      </c>
      <c r="I270" s="146">
        <v>1</v>
      </c>
      <c r="J270" s="146">
        <v>5</v>
      </c>
      <c r="K270" s="146">
        <v>3</v>
      </c>
      <c r="L270" s="146">
        <v>190</v>
      </c>
      <c r="M270" s="146">
        <v>139</v>
      </c>
      <c r="N270" s="146" t="s">
        <v>618</v>
      </c>
      <c r="O270" s="146" t="s">
        <v>618</v>
      </c>
      <c r="P270" s="146" t="s">
        <v>618</v>
      </c>
      <c r="Q270" s="146" t="s">
        <v>618</v>
      </c>
      <c r="R270" s="146">
        <v>126</v>
      </c>
      <c r="S270" s="146">
        <v>102</v>
      </c>
      <c r="T270" s="146">
        <v>3</v>
      </c>
      <c r="U270" s="146">
        <v>1</v>
      </c>
      <c r="V270" s="146">
        <v>5</v>
      </c>
      <c r="W270" s="146">
        <v>3</v>
      </c>
      <c r="Y270" s="147">
        <v>209</v>
      </c>
    </row>
    <row r="271" spans="1:25" ht="21.75" customHeight="1">
      <c r="A271" s="298" t="s">
        <v>251</v>
      </c>
      <c r="B271" s="298"/>
      <c r="C271" s="298"/>
      <c r="D271" s="298"/>
      <c r="E271" s="298"/>
      <c r="F271" s="298"/>
      <c r="G271" s="298"/>
      <c r="H271" s="298"/>
      <c r="I271" s="298"/>
      <c r="J271" s="298"/>
      <c r="K271" s="298"/>
      <c r="L271" s="299" t="s">
        <v>252</v>
      </c>
      <c r="M271" s="299"/>
      <c r="N271" s="299"/>
      <c r="O271" s="299"/>
      <c r="P271" s="299"/>
      <c r="Q271" s="299"/>
      <c r="R271" s="299"/>
      <c r="S271" s="299"/>
      <c r="T271" s="299"/>
      <c r="U271" s="299"/>
      <c r="V271" s="299"/>
      <c r="W271" s="299"/>
      <c r="X271" s="299"/>
      <c r="Y271" s="299"/>
    </row>
    <row r="272" spans="1:25" ht="14.25" customHeight="1">
      <c r="A272" s="134">
        <v>210</v>
      </c>
      <c r="B272" s="135"/>
      <c r="C272" s="136"/>
      <c r="D272" s="137" t="s">
        <v>47</v>
      </c>
      <c r="E272" s="138"/>
      <c r="F272" s="139">
        <v>249</v>
      </c>
      <c r="G272" s="140">
        <v>139</v>
      </c>
      <c r="H272" s="140" t="s">
        <v>618</v>
      </c>
      <c r="I272" s="140" t="s">
        <v>618</v>
      </c>
      <c r="J272" s="140">
        <v>8</v>
      </c>
      <c r="K272" s="140">
        <v>7</v>
      </c>
      <c r="L272" s="140">
        <v>235</v>
      </c>
      <c r="M272" s="140">
        <v>130</v>
      </c>
      <c r="N272" s="140" t="s">
        <v>618</v>
      </c>
      <c r="O272" s="140" t="s">
        <v>618</v>
      </c>
      <c r="P272" s="140">
        <v>8</v>
      </c>
      <c r="Q272" s="140">
        <v>7</v>
      </c>
      <c r="R272" s="140">
        <v>14</v>
      </c>
      <c r="S272" s="140">
        <v>9</v>
      </c>
      <c r="T272" s="140" t="s">
        <v>618</v>
      </c>
      <c r="U272" s="140" t="s">
        <v>618</v>
      </c>
      <c r="V272" s="140" t="s">
        <v>618</v>
      </c>
      <c r="W272" s="140" t="s">
        <v>618</v>
      </c>
      <c r="Y272" s="141">
        <v>210</v>
      </c>
    </row>
    <row r="273" spans="1:25" ht="12.75" customHeight="1">
      <c r="A273" s="142">
        <v>211</v>
      </c>
      <c r="B273" s="135"/>
      <c r="C273" s="136"/>
      <c r="D273" s="143" t="s">
        <v>65</v>
      </c>
      <c r="E273" s="144"/>
      <c r="F273" s="145">
        <v>116</v>
      </c>
      <c r="G273" s="146">
        <v>39</v>
      </c>
      <c r="H273" s="146" t="s">
        <v>618</v>
      </c>
      <c r="I273" s="146" t="s">
        <v>618</v>
      </c>
      <c r="J273" s="146" t="s">
        <v>618</v>
      </c>
      <c r="K273" s="146" t="s">
        <v>618</v>
      </c>
      <c r="L273" s="146">
        <v>112</v>
      </c>
      <c r="M273" s="146">
        <v>38</v>
      </c>
      <c r="N273" s="146" t="s">
        <v>618</v>
      </c>
      <c r="O273" s="146" t="s">
        <v>618</v>
      </c>
      <c r="P273" s="146" t="s">
        <v>618</v>
      </c>
      <c r="Q273" s="146" t="s">
        <v>618</v>
      </c>
      <c r="R273" s="146">
        <v>4</v>
      </c>
      <c r="S273" s="146">
        <v>1</v>
      </c>
      <c r="T273" s="146" t="s">
        <v>618</v>
      </c>
      <c r="U273" s="146" t="s">
        <v>618</v>
      </c>
      <c r="V273" s="146" t="s">
        <v>618</v>
      </c>
      <c r="W273" s="146" t="s">
        <v>618</v>
      </c>
      <c r="Y273" s="147">
        <v>211</v>
      </c>
    </row>
    <row r="274" spans="1:25" ht="14.25" customHeight="1">
      <c r="A274" s="142">
        <v>212</v>
      </c>
      <c r="B274" s="135"/>
      <c r="C274" s="136"/>
      <c r="D274" s="144" t="s">
        <v>188</v>
      </c>
      <c r="E274" s="144">
        <v>3</v>
      </c>
      <c r="F274" s="145">
        <v>94</v>
      </c>
      <c r="G274" s="146">
        <v>78</v>
      </c>
      <c r="H274" s="146" t="s">
        <v>618</v>
      </c>
      <c r="I274" s="146" t="s">
        <v>618</v>
      </c>
      <c r="J274" s="146">
        <v>8</v>
      </c>
      <c r="K274" s="146">
        <v>7</v>
      </c>
      <c r="L274" s="146">
        <v>87</v>
      </c>
      <c r="M274" s="146">
        <v>71</v>
      </c>
      <c r="N274" s="146" t="s">
        <v>618</v>
      </c>
      <c r="O274" s="146" t="s">
        <v>618</v>
      </c>
      <c r="P274" s="146">
        <v>8</v>
      </c>
      <c r="Q274" s="146">
        <v>7</v>
      </c>
      <c r="R274" s="146">
        <v>7</v>
      </c>
      <c r="S274" s="146">
        <v>7</v>
      </c>
      <c r="T274" s="146" t="s">
        <v>618</v>
      </c>
      <c r="U274" s="146" t="s">
        <v>618</v>
      </c>
      <c r="V274" s="146" t="s">
        <v>618</v>
      </c>
      <c r="W274" s="146" t="s">
        <v>618</v>
      </c>
      <c r="Y274" s="147">
        <v>212</v>
      </c>
    </row>
    <row r="275" spans="1:25" ht="12.75" customHeight="1">
      <c r="A275" s="142">
        <v>213</v>
      </c>
      <c r="B275" s="135"/>
      <c r="C275" s="136"/>
      <c r="D275" s="143" t="s">
        <v>192</v>
      </c>
      <c r="E275" s="144"/>
      <c r="F275" s="145">
        <v>39</v>
      </c>
      <c r="G275" s="146">
        <v>22</v>
      </c>
      <c r="H275" s="146" t="s">
        <v>618</v>
      </c>
      <c r="I275" s="146" t="s">
        <v>618</v>
      </c>
      <c r="J275" s="146" t="s">
        <v>618</v>
      </c>
      <c r="K275" s="146" t="s">
        <v>618</v>
      </c>
      <c r="L275" s="146">
        <v>36</v>
      </c>
      <c r="M275" s="146">
        <v>21</v>
      </c>
      <c r="N275" s="146" t="s">
        <v>618</v>
      </c>
      <c r="O275" s="146" t="s">
        <v>618</v>
      </c>
      <c r="P275" s="146" t="s">
        <v>618</v>
      </c>
      <c r="Q275" s="146" t="s">
        <v>618</v>
      </c>
      <c r="R275" s="146">
        <v>3</v>
      </c>
      <c r="S275" s="146">
        <v>1</v>
      </c>
      <c r="T275" s="146" t="s">
        <v>618</v>
      </c>
      <c r="U275" s="146" t="s">
        <v>618</v>
      </c>
      <c r="V275" s="146" t="s">
        <v>618</v>
      </c>
      <c r="W275" s="146" t="s">
        <v>618</v>
      </c>
      <c r="Y275" s="147">
        <v>213</v>
      </c>
    </row>
    <row r="276" spans="1:25" ht="21.75" customHeight="1">
      <c r="A276" s="298" t="s">
        <v>253</v>
      </c>
      <c r="B276" s="298"/>
      <c r="C276" s="298"/>
      <c r="D276" s="298"/>
      <c r="E276" s="298"/>
      <c r="F276" s="298"/>
      <c r="G276" s="298"/>
      <c r="H276" s="298"/>
      <c r="I276" s="298"/>
      <c r="J276" s="298"/>
      <c r="K276" s="298"/>
      <c r="L276" s="299" t="s">
        <v>254</v>
      </c>
      <c r="M276" s="299"/>
      <c r="N276" s="299"/>
      <c r="O276" s="299"/>
      <c r="P276" s="299"/>
      <c r="Q276" s="299"/>
      <c r="R276" s="299"/>
      <c r="S276" s="299"/>
      <c r="T276" s="299"/>
      <c r="U276" s="299"/>
      <c r="V276" s="299"/>
      <c r="W276" s="299"/>
      <c r="X276" s="299"/>
      <c r="Y276" s="299"/>
    </row>
    <row r="277" spans="1:25" ht="14.25" customHeight="1">
      <c r="A277" s="134">
        <v>214</v>
      </c>
      <c r="B277" s="135"/>
      <c r="C277" s="136"/>
      <c r="D277" s="137" t="s">
        <v>47</v>
      </c>
      <c r="E277" s="138"/>
      <c r="F277" s="139">
        <v>99</v>
      </c>
      <c r="G277" s="140">
        <v>67</v>
      </c>
      <c r="H277" s="140">
        <v>7</v>
      </c>
      <c r="I277" s="140">
        <v>3</v>
      </c>
      <c r="J277" s="140">
        <v>10</v>
      </c>
      <c r="K277" s="140">
        <v>5</v>
      </c>
      <c r="L277" s="140">
        <v>91</v>
      </c>
      <c r="M277" s="140">
        <v>61</v>
      </c>
      <c r="N277" s="140">
        <v>3</v>
      </c>
      <c r="O277" s="140">
        <v>1</v>
      </c>
      <c r="P277" s="140">
        <v>6</v>
      </c>
      <c r="Q277" s="140">
        <v>3</v>
      </c>
      <c r="R277" s="140">
        <v>8</v>
      </c>
      <c r="S277" s="140">
        <v>6</v>
      </c>
      <c r="T277" s="140">
        <v>4</v>
      </c>
      <c r="U277" s="140">
        <v>2</v>
      </c>
      <c r="V277" s="140">
        <v>4</v>
      </c>
      <c r="W277" s="140">
        <v>2</v>
      </c>
      <c r="Y277" s="141">
        <v>214</v>
      </c>
    </row>
    <row r="278" spans="1:25" ht="12.75" customHeight="1">
      <c r="A278" s="142">
        <v>215</v>
      </c>
      <c r="B278" s="135"/>
      <c r="C278" s="136"/>
      <c r="D278" s="143" t="s">
        <v>192</v>
      </c>
      <c r="E278" s="144"/>
      <c r="F278" s="145">
        <v>99</v>
      </c>
      <c r="G278" s="146">
        <v>67</v>
      </c>
      <c r="H278" s="146">
        <v>7</v>
      </c>
      <c r="I278" s="146">
        <v>3</v>
      </c>
      <c r="J278" s="146">
        <v>10</v>
      </c>
      <c r="K278" s="146">
        <v>5</v>
      </c>
      <c r="L278" s="146">
        <v>91</v>
      </c>
      <c r="M278" s="146">
        <v>61</v>
      </c>
      <c r="N278" s="146">
        <v>3</v>
      </c>
      <c r="O278" s="146">
        <v>1</v>
      </c>
      <c r="P278" s="146">
        <v>6</v>
      </c>
      <c r="Q278" s="146">
        <v>3</v>
      </c>
      <c r="R278" s="146">
        <v>8</v>
      </c>
      <c r="S278" s="146">
        <v>6</v>
      </c>
      <c r="T278" s="146">
        <v>4</v>
      </c>
      <c r="U278" s="146">
        <v>2</v>
      </c>
      <c r="V278" s="146">
        <v>4</v>
      </c>
      <c r="W278" s="146">
        <v>2</v>
      </c>
      <c r="Y278" s="147">
        <v>215</v>
      </c>
    </row>
    <row r="279" spans="1:25" ht="21.75" customHeight="1">
      <c r="A279" s="298" t="s">
        <v>540</v>
      </c>
      <c r="B279" s="298"/>
      <c r="C279" s="298"/>
      <c r="D279" s="298"/>
      <c r="E279" s="298"/>
      <c r="F279" s="298"/>
      <c r="G279" s="298"/>
      <c r="H279" s="298"/>
      <c r="I279" s="298"/>
      <c r="J279" s="298"/>
      <c r="K279" s="298"/>
      <c r="L279" s="299" t="s">
        <v>246</v>
      </c>
      <c r="M279" s="299"/>
      <c r="N279" s="299"/>
      <c r="O279" s="299"/>
      <c r="P279" s="299"/>
      <c r="Q279" s="299"/>
      <c r="R279" s="299"/>
      <c r="S279" s="299"/>
      <c r="T279" s="299"/>
      <c r="U279" s="299"/>
      <c r="V279" s="299"/>
      <c r="W279" s="299"/>
      <c r="X279" s="299"/>
      <c r="Y279" s="299"/>
    </row>
    <row r="280" spans="1:25" ht="14.25" customHeight="1">
      <c r="A280" s="134">
        <v>216</v>
      </c>
      <c r="B280" s="135"/>
      <c r="C280" s="136"/>
      <c r="D280" s="137" t="s">
        <v>47</v>
      </c>
      <c r="E280" s="138"/>
      <c r="F280" s="139">
        <v>334</v>
      </c>
      <c r="G280" s="140">
        <v>291</v>
      </c>
      <c r="H280" s="140">
        <v>11</v>
      </c>
      <c r="I280" s="140">
        <v>8</v>
      </c>
      <c r="J280" s="140">
        <v>22</v>
      </c>
      <c r="K280" s="140">
        <v>17</v>
      </c>
      <c r="L280" s="140">
        <v>290</v>
      </c>
      <c r="M280" s="140">
        <v>252</v>
      </c>
      <c r="N280" s="140">
        <v>11</v>
      </c>
      <c r="O280" s="140">
        <v>8</v>
      </c>
      <c r="P280" s="140">
        <v>22</v>
      </c>
      <c r="Q280" s="140">
        <v>17</v>
      </c>
      <c r="R280" s="140">
        <v>44</v>
      </c>
      <c r="S280" s="140">
        <v>39</v>
      </c>
      <c r="T280" s="140" t="s">
        <v>618</v>
      </c>
      <c r="U280" s="140" t="s">
        <v>618</v>
      </c>
      <c r="V280" s="140" t="s">
        <v>618</v>
      </c>
      <c r="W280" s="140" t="s">
        <v>618</v>
      </c>
      <c r="Y280" s="141">
        <v>216</v>
      </c>
    </row>
    <row r="281" spans="1:25" ht="14.25" customHeight="1">
      <c r="A281" s="142">
        <v>217</v>
      </c>
      <c r="B281" s="135"/>
      <c r="C281" s="136"/>
      <c r="D281" s="144" t="s">
        <v>191</v>
      </c>
      <c r="E281" s="144">
        <v>9</v>
      </c>
      <c r="F281" s="145">
        <v>334</v>
      </c>
      <c r="G281" s="146">
        <v>291</v>
      </c>
      <c r="H281" s="146">
        <v>11</v>
      </c>
      <c r="I281" s="146">
        <v>8</v>
      </c>
      <c r="J281" s="146">
        <v>22</v>
      </c>
      <c r="K281" s="146">
        <v>17</v>
      </c>
      <c r="L281" s="146">
        <v>290</v>
      </c>
      <c r="M281" s="146">
        <v>252</v>
      </c>
      <c r="N281" s="146">
        <v>11</v>
      </c>
      <c r="O281" s="146">
        <v>8</v>
      </c>
      <c r="P281" s="146">
        <v>22</v>
      </c>
      <c r="Q281" s="146">
        <v>17</v>
      </c>
      <c r="R281" s="146">
        <v>44</v>
      </c>
      <c r="S281" s="146">
        <v>39</v>
      </c>
      <c r="T281" s="146" t="s">
        <v>618</v>
      </c>
      <c r="U281" s="146" t="s">
        <v>618</v>
      </c>
      <c r="V281" s="146" t="s">
        <v>618</v>
      </c>
      <c r="W281" s="146" t="s">
        <v>618</v>
      </c>
      <c r="Y281" s="147">
        <v>217</v>
      </c>
    </row>
    <row r="282" spans="1:25" ht="21.75" customHeight="1">
      <c r="A282" s="298" t="s">
        <v>256</v>
      </c>
      <c r="B282" s="298"/>
      <c r="C282" s="298"/>
      <c r="D282" s="298"/>
      <c r="E282" s="298"/>
      <c r="F282" s="298"/>
      <c r="G282" s="298"/>
      <c r="H282" s="298"/>
      <c r="I282" s="298"/>
      <c r="J282" s="298"/>
      <c r="K282" s="298"/>
      <c r="L282" s="299" t="s">
        <v>257</v>
      </c>
      <c r="M282" s="299"/>
      <c r="N282" s="299"/>
      <c r="O282" s="299"/>
      <c r="P282" s="299"/>
      <c r="Q282" s="299"/>
      <c r="R282" s="299"/>
      <c r="S282" s="299"/>
      <c r="T282" s="299"/>
      <c r="U282" s="299"/>
      <c r="V282" s="299"/>
      <c r="W282" s="299"/>
      <c r="X282" s="299"/>
      <c r="Y282" s="299"/>
    </row>
    <row r="283" spans="1:25" ht="14.25" customHeight="1">
      <c r="A283" s="134">
        <v>218</v>
      </c>
      <c r="B283" s="135"/>
      <c r="C283" s="136"/>
      <c r="D283" s="137" t="s">
        <v>47</v>
      </c>
      <c r="E283" s="138"/>
      <c r="F283" s="139">
        <v>144</v>
      </c>
      <c r="G283" s="140">
        <v>47</v>
      </c>
      <c r="H283" s="140" t="s">
        <v>618</v>
      </c>
      <c r="I283" s="140" t="s">
        <v>618</v>
      </c>
      <c r="J283" s="140" t="s">
        <v>618</v>
      </c>
      <c r="K283" s="140" t="s">
        <v>618</v>
      </c>
      <c r="L283" s="140">
        <v>133</v>
      </c>
      <c r="M283" s="140">
        <v>43</v>
      </c>
      <c r="N283" s="140" t="s">
        <v>618</v>
      </c>
      <c r="O283" s="140" t="s">
        <v>618</v>
      </c>
      <c r="P283" s="140" t="s">
        <v>618</v>
      </c>
      <c r="Q283" s="140" t="s">
        <v>618</v>
      </c>
      <c r="R283" s="140">
        <v>11</v>
      </c>
      <c r="S283" s="140">
        <v>4</v>
      </c>
      <c r="T283" s="140" t="s">
        <v>618</v>
      </c>
      <c r="U283" s="140" t="s">
        <v>618</v>
      </c>
      <c r="V283" s="140" t="s">
        <v>618</v>
      </c>
      <c r="W283" s="140" t="s">
        <v>618</v>
      </c>
      <c r="Y283" s="141">
        <v>218</v>
      </c>
    </row>
    <row r="284" spans="1:25" ht="12.75" customHeight="1">
      <c r="A284" s="142">
        <v>219</v>
      </c>
      <c r="B284" s="135"/>
      <c r="C284" s="136"/>
      <c r="D284" s="143" t="s">
        <v>188</v>
      </c>
      <c r="E284" s="144"/>
      <c r="F284" s="145">
        <v>113</v>
      </c>
      <c r="G284" s="146">
        <v>43</v>
      </c>
      <c r="H284" s="146" t="s">
        <v>618</v>
      </c>
      <c r="I284" s="146" t="s">
        <v>618</v>
      </c>
      <c r="J284" s="146" t="s">
        <v>618</v>
      </c>
      <c r="K284" s="146" t="s">
        <v>618</v>
      </c>
      <c r="L284" s="146">
        <v>104</v>
      </c>
      <c r="M284" s="146">
        <v>39</v>
      </c>
      <c r="N284" s="146" t="s">
        <v>618</v>
      </c>
      <c r="O284" s="146" t="s">
        <v>618</v>
      </c>
      <c r="P284" s="146" t="s">
        <v>618</v>
      </c>
      <c r="Q284" s="146" t="s">
        <v>618</v>
      </c>
      <c r="R284" s="146">
        <v>9</v>
      </c>
      <c r="S284" s="146">
        <v>4</v>
      </c>
      <c r="T284" s="146" t="s">
        <v>618</v>
      </c>
      <c r="U284" s="146" t="s">
        <v>618</v>
      </c>
      <c r="V284" s="146" t="s">
        <v>618</v>
      </c>
      <c r="W284" s="146" t="s">
        <v>618</v>
      </c>
      <c r="Y284" s="147">
        <v>219</v>
      </c>
    </row>
    <row r="285" spans="1:25" ht="12.75" customHeight="1">
      <c r="A285" s="142">
        <v>220</v>
      </c>
      <c r="B285" s="135"/>
      <c r="C285" s="136"/>
      <c r="D285" s="143" t="s">
        <v>190</v>
      </c>
      <c r="E285" s="144"/>
      <c r="F285" s="145">
        <v>31</v>
      </c>
      <c r="G285" s="146">
        <v>4</v>
      </c>
      <c r="H285" s="146" t="s">
        <v>618</v>
      </c>
      <c r="I285" s="146" t="s">
        <v>618</v>
      </c>
      <c r="J285" s="146" t="s">
        <v>618</v>
      </c>
      <c r="K285" s="146" t="s">
        <v>618</v>
      </c>
      <c r="L285" s="146">
        <v>29</v>
      </c>
      <c r="M285" s="146">
        <v>4</v>
      </c>
      <c r="N285" s="146" t="s">
        <v>618</v>
      </c>
      <c r="O285" s="146" t="s">
        <v>618</v>
      </c>
      <c r="P285" s="146" t="s">
        <v>618</v>
      </c>
      <c r="Q285" s="146" t="s">
        <v>618</v>
      </c>
      <c r="R285" s="146">
        <v>2</v>
      </c>
      <c r="S285" s="146" t="s">
        <v>618</v>
      </c>
      <c r="T285" s="146" t="s">
        <v>618</v>
      </c>
      <c r="U285" s="146" t="s">
        <v>618</v>
      </c>
      <c r="V285" s="146" t="s">
        <v>618</v>
      </c>
      <c r="W285" s="146" t="s">
        <v>618</v>
      </c>
      <c r="Y285" s="147">
        <v>220</v>
      </c>
    </row>
    <row r="286" spans="1:25" ht="21.75" customHeight="1">
      <c r="A286" s="298" t="s">
        <v>258</v>
      </c>
      <c r="B286" s="298"/>
      <c r="C286" s="298"/>
      <c r="D286" s="298"/>
      <c r="E286" s="298"/>
      <c r="F286" s="298"/>
      <c r="G286" s="298"/>
      <c r="H286" s="298"/>
      <c r="I286" s="298"/>
      <c r="J286" s="298"/>
      <c r="K286" s="298"/>
      <c r="L286" s="299" t="s">
        <v>259</v>
      </c>
      <c r="M286" s="299"/>
      <c r="N286" s="299"/>
      <c r="O286" s="299"/>
      <c r="P286" s="299"/>
      <c r="Q286" s="299"/>
      <c r="R286" s="299"/>
      <c r="S286" s="299"/>
      <c r="T286" s="299"/>
      <c r="U286" s="299"/>
      <c r="V286" s="299"/>
      <c r="W286" s="299"/>
      <c r="X286" s="299"/>
      <c r="Y286" s="299"/>
    </row>
    <row r="287" spans="1:25" ht="14.25" customHeight="1">
      <c r="A287" s="134">
        <v>221</v>
      </c>
      <c r="B287" s="135"/>
      <c r="C287" s="136"/>
      <c r="D287" s="137" t="s">
        <v>47</v>
      </c>
      <c r="E287" s="138"/>
      <c r="F287" s="139">
        <v>4217</v>
      </c>
      <c r="G287" s="140">
        <v>2093</v>
      </c>
      <c r="H287" s="140">
        <v>160</v>
      </c>
      <c r="I287" s="140">
        <v>28</v>
      </c>
      <c r="J287" s="140">
        <v>306</v>
      </c>
      <c r="K287" s="140">
        <v>118</v>
      </c>
      <c r="L287" s="140">
        <v>4206</v>
      </c>
      <c r="M287" s="140">
        <v>2090</v>
      </c>
      <c r="N287" s="140">
        <v>160</v>
      </c>
      <c r="O287" s="140">
        <v>28</v>
      </c>
      <c r="P287" s="140">
        <v>306</v>
      </c>
      <c r="Q287" s="140">
        <v>118</v>
      </c>
      <c r="R287" s="140">
        <v>11</v>
      </c>
      <c r="S287" s="140">
        <v>3</v>
      </c>
      <c r="T287" s="140" t="s">
        <v>618</v>
      </c>
      <c r="U287" s="140" t="s">
        <v>618</v>
      </c>
      <c r="V287" s="140" t="s">
        <v>618</v>
      </c>
      <c r="W287" s="140" t="s">
        <v>618</v>
      </c>
      <c r="Y287" s="141">
        <v>221</v>
      </c>
    </row>
    <row r="288" spans="1:25" ht="14.25" customHeight="1">
      <c r="A288" s="142">
        <v>222</v>
      </c>
      <c r="B288" s="135"/>
      <c r="C288" s="136"/>
      <c r="D288" s="144" t="s">
        <v>188</v>
      </c>
      <c r="E288" s="144">
        <v>3</v>
      </c>
      <c r="F288" s="145">
        <v>4067</v>
      </c>
      <c r="G288" s="146">
        <v>2068</v>
      </c>
      <c r="H288" s="146">
        <v>160</v>
      </c>
      <c r="I288" s="146">
        <v>28</v>
      </c>
      <c r="J288" s="146">
        <v>306</v>
      </c>
      <c r="K288" s="146">
        <v>118</v>
      </c>
      <c r="L288" s="146">
        <v>4059</v>
      </c>
      <c r="M288" s="146">
        <v>2065</v>
      </c>
      <c r="N288" s="146">
        <v>160</v>
      </c>
      <c r="O288" s="146">
        <v>28</v>
      </c>
      <c r="P288" s="146">
        <v>306</v>
      </c>
      <c r="Q288" s="146">
        <v>118</v>
      </c>
      <c r="R288" s="146">
        <v>8</v>
      </c>
      <c r="S288" s="146">
        <v>3</v>
      </c>
      <c r="T288" s="146" t="s">
        <v>618</v>
      </c>
      <c r="U288" s="146" t="s">
        <v>618</v>
      </c>
      <c r="V288" s="146" t="s">
        <v>618</v>
      </c>
      <c r="W288" s="146" t="s">
        <v>618</v>
      </c>
      <c r="Y288" s="147">
        <v>222</v>
      </c>
    </row>
    <row r="289" spans="1:25" ht="14.25" customHeight="1">
      <c r="A289" s="142">
        <v>223</v>
      </c>
      <c r="B289" s="135"/>
      <c r="C289" s="136"/>
      <c r="D289" s="144" t="s">
        <v>190</v>
      </c>
      <c r="E289" s="144">
        <v>8</v>
      </c>
      <c r="F289" s="145">
        <v>150</v>
      </c>
      <c r="G289" s="146">
        <v>25</v>
      </c>
      <c r="H289" s="146" t="s">
        <v>618</v>
      </c>
      <c r="I289" s="146" t="s">
        <v>618</v>
      </c>
      <c r="J289" s="146" t="s">
        <v>618</v>
      </c>
      <c r="K289" s="146" t="s">
        <v>618</v>
      </c>
      <c r="L289" s="146">
        <v>147</v>
      </c>
      <c r="M289" s="146">
        <v>25</v>
      </c>
      <c r="N289" s="146" t="s">
        <v>618</v>
      </c>
      <c r="O289" s="146" t="s">
        <v>618</v>
      </c>
      <c r="P289" s="146" t="s">
        <v>618</v>
      </c>
      <c r="Q289" s="146" t="s">
        <v>618</v>
      </c>
      <c r="R289" s="146">
        <v>3</v>
      </c>
      <c r="S289" s="146" t="s">
        <v>618</v>
      </c>
      <c r="T289" s="146" t="s">
        <v>618</v>
      </c>
      <c r="U289" s="146" t="s">
        <v>618</v>
      </c>
      <c r="V289" s="146" t="s">
        <v>618</v>
      </c>
      <c r="W289" s="146" t="s">
        <v>618</v>
      </c>
      <c r="Y289" s="147">
        <v>223</v>
      </c>
    </row>
  </sheetData>
  <sheetProtection/>
  <mergeCells count="154">
    <mergeCell ref="A271:K271"/>
    <mergeCell ref="L271:Y271"/>
    <mergeCell ref="A264:K264"/>
    <mergeCell ref="L264:Y264"/>
    <mergeCell ref="A268:K268"/>
    <mergeCell ref="L268:Y268"/>
    <mergeCell ref="A282:K282"/>
    <mergeCell ref="L282:Y282"/>
    <mergeCell ref="A276:K276"/>
    <mergeCell ref="L276:Y276"/>
    <mergeCell ref="A254:K254"/>
    <mergeCell ref="L254:Y254"/>
    <mergeCell ref="A257:K257"/>
    <mergeCell ref="L257:Y257"/>
    <mergeCell ref="A260:K260"/>
    <mergeCell ref="L260:Y260"/>
    <mergeCell ref="A235:K235"/>
    <mergeCell ref="L235:Y235"/>
    <mergeCell ref="A244:K244"/>
    <mergeCell ref="L244:Y244"/>
    <mergeCell ref="A249:K249"/>
    <mergeCell ref="L249:Y249"/>
    <mergeCell ref="A239:K239"/>
    <mergeCell ref="L239:Y239"/>
    <mergeCell ref="A216:K216"/>
    <mergeCell ref="L216:Y216"/>
    <mergeCell ref="A223:K223"/>
    <mergeCell ref="L223:Y223"/>
    <mergeCell ref="A229:K229"/>
    <mergeCell ref="L229:Y229"/>
    <mergeCell ref="A198:K198"/>
    <mergeCell ref="L198:Y198"/>
    <mergeCell ref="A205:K205"/>
    <mergeCell ref="L205:Y205"/>
    <mergeCell ref="A210:K210"/>
    <mergeCell ref="L210:Y210"/>
    <mergeCell ref="A184:K184"/>
    <mergeCell ref="L184:Y184"/>
    <mergeCell ref="A188:K188"/>
    <mergeCell ref="L188:Y188"/>
    <mergeCell ref="A193:K193"/>
    <mergeCell ref="L193:Y193"/>
    <mergeCell ref="A165:K165"/>
    <mergeCell ref="L165:Y165"/>
    <mergeCell ref="A172:K172"/>
    <mergeCell ref="L172:Y172"/>
    <mergeCell ref="A178:K178"/>
    <mergeCell ref="L178:Y178"/>
    <mergeCell ref="A150:K150"/>
    <mergeCell ref="L150:Y150"/>
    <mergeCell ref="A156:K156"/>
    <mergeCell ref="L156:Y156"/>
    <mergeCell ref="A160:K160"/>
    <mergeCell ref="L160:Y160"/>
    <mergeCell ref="A138:K138"/>
    <mergeCell ref="L138:Y138"/>
    <mergeCell ref="A141:K141"/>
    <mergeCell ref="L141:Y141"/>
    <mergeCell ref="A145:K145"/>
    <mergeCell ref="L145:Y145"/>
    <mergeCell ref="A129:K129"/>
    <mergeCell ref="L129:Y129"/>
    <mergeCell ref="A132:K132"/>
    <mergeCell ref="L132:Y132"/>
    <mergeCell ref="A135:K135"/>
    <mergeCell ref="L135:Y135"/>
    <mergeCell ref="A117:K117"/>
    <mergeCell ref="L117:Y117"/>
    <mergeCell ref="A121:K121"/>
    <mergeCell ref="L121:Y121"/>
    <mergeCell ref="A125:K125"/>
    <mergeCell ref="L125:Y125"/>
    <mergeCell ref="A101:K101"/>
    <mergeCell ref="L101:Y101"/>
    <mergeCell ref="A111:K111"/>
    <mergeCell ref="L111:Y111"/>
    <mergeCell ref="A114:K114"/>
    <mergeCell ref="L114:Y114"/>
    <mergeCell ref="A81:K81"/>
    <mergeCell ref="L81:Y81"/>
    <mergeCell ref="A84:K84"/>
    <mergeCell ref="L84:Y84"/>
    <mergeCell ref="A92:K92"/>
    <mergeCell ref="L92:Y92"/>
    <mergeCell ref="A108:K108"/>
    <mergeCell ref="L108:Y108"/>
    <mergeCell ref="A50:K50"/>
    <mergeCell ref="L50:Y50"/>
    <mergeCell ref="A66:K66"/>
    <mergeCell ref="L66:Y66"/>
    <mergeCell ref="A76:K76"/>
    <mergeCell ref="L76:Y76"/>
    <mergeCell ref="A22:K22"/>
    <mergeCell ref="L22:Y22"/>
    <mergeCell ref="A33:K33"/>
    <mergeCell ref="L33:Y33"/>
    <mergeCell ref="A41:K41"/>
    <mergeCell ref="L41:Y41"/>
    <mergeCell ref="P59:Q59"/>
    <mergeCell ref="T59:U59"/>
    <mergeCell ref="V59:W59"/>
    <mergeCell ref="A61:K61"/>
    <mergeCell ref="L61:Y61"/>
    <mergeCell ref="A7:K7"/>
    <mergeCell ref="L7:Y7"/>
    <mergeCell ref="A15:K15"/>
    <mergeCell ref="L15:Y15"/>
    <mergeCell ref="Y3:Y6"/>
    <mergeCell ref="F4:G5"/>
    <mergeCell ref="H4:K4"/>
    <mergeCell ref="L4:M5"/>
    <mergeCell ref="N4:Q4"/>
    <mergeCell ref="R4:S5"/>
    <mergeCell ref="T4:W4"/>
    <mergeCell ref="H5:I5"/>
    <mergeCell ref="J5:K5"/>
    <mergeCell ref="N5:O5"/>
    <mergeCell ref="D1:K1"/>
    <mergeCell ref="L1:W1"/>
    <mergeCell ref="D2:K2"/>
    <mergeCell ref="L2:W2"/>
    <mergeCell ref="A3:B6"/>
    <mergeCell ref="C3:C6"/>
    <mergeCell ref="D3:E6"/>
    <mergeCell ref="F3:K3"/>
    <mergeCell ref="L3:Q3"/>
    <mergeCell ref="R3:W3"/>
    <mergeCell ref="P5:Q5"/>
    <mergeCell ref="T5:U5"/>
    <mergeCell ref="V5:W5"/>
    <mergeCell ref="A286:K286"/>
    <mergeCell ref="L286:Y286"/>
    <mergeCell ref="A279:K279"/>
    <mergeCell ref="L279:Y279"/>
    <mergeCell ref="D55:K55"/>
    <mergeCell ref="L55:W55"/>
    <mergeCell ref="D56:K56"/>
    <mergeCell ref="L56:W56"/>
    <mergeCell ref="A57:B60"/>
    <mergeCell ref="C57:C60"/>
    <mergeCell ref="D57:E60"/>
    <mergeCell ref="F57:K57"/>
    <mergeCell ref="L57:Q57"/>
    <mergeCell ref="R57:W57"/>
    <mergeCell ref="Y57:Y60"/>
    <mergeCell ref="F58:G59"/>
    <mergeCell ref="H58:K58"/>
    <mergeCell ref="L58:M59"/>
    <mergeCell ref="N58:Q58"/>
    <mergeCell ref="R58:S59"/>
    <mergeCell ref="T58:W58"/>
    <mergeCell ref="H59:I59"/>
    <mergeCell ref="J59:K59"/>
    <mergeCell ref="N59:O59"/>
  </mergeCells>
  <printOptions/>
  <pageMargins left="0.31496062992125984" right="0.31496062992125984" top="0.5905511811023623" bottom="0.7874015748031497" header="0.31496062992125984" footer="0.31496062992125984"/>
  <pageSetup firstPageNumber="16" useFirstPageNumber="1" horizontalDpi="600" verticalDpi="600" orientation="portrait" pageOrder="overThenDown" paperSize="9" r:id="rId1"/>
  <headerFooter>
    <oddFooter>&amp;C&amp;8- &amp;P -</oddFooter>
  </headerFooter>
  <rowBreaks count="1" manualBreakCount="1">
    <brk id="192" max="255" man="1"/>
  </rowBreaks>
</worksheet>
</file>

<file path=xl/worksheets/sheet9.xml><?xml version="1.0" encoding="utf-8"?>
<worksheet xmlns="http://schemas.openxmlformats.org/spreadsheetml/2006/main" xmlns:r="http://schemas.openxmlformats.org/officeDocument/2006/relationships">
  <dimension ref="A1:Y131"/>
  <sheetViews>
    <sheetView zoomScalePageLayoutView="0" workbookViewId="0" topLeftCell="A1">
      <selection activeCell="U98" sqref="U98"/>
    </sheetView>
  </sheetViews>
  <sheetFormatPr defaultColWidth="11.421875" defaultRowHeight="12.75"/>
  <cols>
    <col min="1" max="1" width="3.140625" style="97" customWidth="1"/>
    <col min="2" max="3" width="0.9921875" style="97" customWidth="1"/>
    <col min="4" max="4" width="53.28125" style="95" customWidth="1"/>
    <col min="5" max="5" width="0.9921875" style="95" customWidth="1"/>
    <col min="6" max="7" width="6.421875" style="95" customWidth="1"/>
    <col min="8" max="8" width="5.7109375" style="95" customWidth="1"/>
    <col min="9" max="9" width="5.28125" style="95" customWidth="1"/>
    <col min="10" max="10" width="5.7109375" style="95" customWidth="1"/>
    <col min="11" max="11" width="5.28125" style="95" customWidth="1"/>
    <col min="12" max="14" width="7.57421875" style="95" customWidth="1"/>
    <col min="15" max="18" width="6.7109375" style="95" customWidth="1"/>
    <col min="19" max="19" width="7.57421875" style="95" customWidth="1"/>
    <col min="20" max="22" width="6.7109375" style="95" customWidth="1"/>
    <col min="23" max="23" width="6.28125" style="95" customWidth="1"/>
    <col min="24" max="24" width="0.9921875" style="97" customWidth="1"/>
    <col min="25" max="25" width="3.7109375" style="97" customWidth="1"/>
    <col min="26" max="16384" width="11.421875" style="97" customWidth="1"/>
  </cols>
  <sheetData>
    <row r="1" spans="4:23" ht="14.25" customHeight="1">
      <c r="D1" s="300" t="s">
        <v>320</v>
      </c>
      <c r="E1" s="300"/>
      <c r="F1" s="300"/>
      <c r="G1" s="300"/>
      <c r="H1" s="300"/>
      <c r="I1" s="300"/>
      <c r="J1" s="300"/>
      <c r="K1" s="300"/>
      <c r="L1" s="301" t="s">
        <v>196</v>
      </c>
      <c r="M1" s="301"/>
      <c r="N1" s="301"/>
      <c r="O1" s="301"/>
      <c r="P1" s="301"/>
      <c r="Q1" s="301"/>
      <c r="R1" s="301"/>
      <c r="S1" s="301"/>
      <c r="T1" s="301"/>
      <c r="U1" s="301"/>
      <c r="V1" s="301"/>
      <c r="W1" s="301"/>
    </row>
    <row r="2" spans="4:23" ht="14.25" customHeight="1">
      <c r="D2" s="328" t="s">
        <v>638</v>
      </c>
      <c r="E2" s="328"/>
      <c r="F2" s="328"/>
      <c r="G2" s="328"/>
      <c r="H2" s="328"/>
      <c r="I2" s="328"/>
      <c r="J2" s="328"/>
      <c r="K2" s="328"/>
      <c r="L2" s="329" t="s">
        <v>321</v>
      </c>
      <c r="M2" s="329"/>
      <c r="N2" s="329"/>
      <c r="O2" s="329"/>
      <c r="P2" s="329"/>
      <c r="Q2" s="329"/>
      <c r="R2" s="329"/>
      <c r="S2" s="329"/>
      <c r="T2" s="329"/>
      <c r="U2" s="329"/>
      <c r="V2" s="329"/>
      <c r="W2" s="329"/>
    </row>
    <row r="3" spans="1:25" ht="14.25" customHeight="1">
      <c r="A3" s="302" t="s">
        <v>616</v>
      </c>
      <c r="B3" s="303"/>
      <c r="C3" s="308"/>
      <c r="D3" s="311" t="s">
        <v>264</v>
      </c>
      <c r="E3" s="312"/>
      <c r="F3" s="317" t="s">
        <v>186</v>
      </c>
      <c r="G3" s="317"/>
      <c r="H3" s="317"/>
      <c r="I3" s="317"/>
      <c r="J3" s="317"/>
      <c r="K3" s="318"/>
      <c r="L3" s="319" t="s">
        <v>58</v>
      </c>
      <c r="M3" s="317"/>
      <c r="N3" s="317"/>
      <c r="O3" s="317"/>
      <c r="P3" s="317"/>
      <c r="Q3" s="317"/>
      <c r="R3" s="317" t="s">
        <v>142</v>
      </c>
      <c r="S3" s="317"/>
      <c r="T3" s="317"/>
      <c r="U3" s="317"/>
      <c r="V3" s="317"/>
      <c r="W3" s="318"/>
      <c r="X3" s="133"/>
      <c r="Y3" s="308" t="s">
        <v>616</v>
      </c>
    </row>
    <row r="4" spans="1:25" ht="14.25">
      <c r="A4" s="304"/>
      <c r="B4" s="305"/>
      <c r="C4" s="309"/>
      <c r="D4" s="313"/>
      <c r="E4" s="314"/>
      <c r="F4" s="317" t="s">
        <v>57</v>
      </c>
      <c r="G4" s="317"/>
      <c r="H4" s="317" t="s">
        <v>143</v>
      </c>
      <c r="I4" s="317"/>
      <c r="J4" s="317"/>
      <c r="K4" s="318"/>
      <c r="L4" s="319" t="s">
        <v>187</v>
      </c>
      <c r="M4" s="317"/>
      <c r="N4" s="317" t="s">
        <v>143</v>
      </c>
      <c r="O4" s="317"/>
      <c r="P4" s="317"/>
      <c r="Q4" s="317"/>
      <c r="R4" s="317" t="s">
        <v>187</v>
      </c>
      <c r="S4" s="317"/>
      <c r="T4" s="317" t="s">
        <v>143</v>
      </c>
      <c r="U4" s="317"/>
      <c r="V4" s="317"/>
      <c r="W4" s="318"/>
      <c r="X4" s="133"/>
      <c r="Y4" s="309"/>
    </row>
    <row r="5" spans="1:25" ht="14.25">
      <c r="A5" s="304"/>
      <c r="B5" s="305"/>
      <c r="C5" s="309"/>
      <c r="D5" s="313"/>
      <c r="E5" s="314"/>
      <c r="F5" s="317"/>
      <c r="G5" s="317"/>
      <c r="H5" s="317" t="s">
        <v>172</v>
      </c>
      <c r="I5" s="317"/>
      <c r="J5" s="317" t="s">
        <v>170</v>
      </c>
      <c r="K5" s="318"/>
      <c r="L5" s="319"/>
      <c r="M5" s="317"/>
      <c r="N5" s="317" t="s">
        <v>172</v>
      </c>
      <c r="O5" s="317"/>
      <c r="P5" s="317" t="s">
        <v>170</v>
      </c>
      <c r="Q5" s="317"/>
      <c r="R5" s="317"/>
      <c r="S5" s="317"/>
      <c r="T5" s="317" t="s">
        <v>172</v>
      </c>
      <c r="U5" s="317"/>
      <c r="V5" s="317" t="s">
        <v>170</v>
      </c>
      <c r="W5" s="318"/>
      <c r="X5" s="133"/>
      <c r="Y5" s="309"/>
    </row>
    <row r="6" spans="1:25" ht="14.25">
      <c r="A6" s="306"/>
      <c r="B6" s="307"/>
      <c r="C6" s="310"/>
      <c r="D6" s="315"/>
      <c r="E6" s="316"/>
      <c r="F6" s="127" t="s">
        <v>62</v>
      </c>
      <c r="G6" s="127" t="s">
        <v>61</v>
      </c>
      <c r="H6" s="127" t="s">
        <v>62</v>
      </c>
      <c r="I6" s="127" t="s">
        <v>61</v>
      </c>
      <c r="J6" s="127" t="s">
        <v>62</v>
      </c>
      <c r="K6" s="128" t="s">
        <v>61</v>
      </c>
      <c r="L6" s="129" t="s">
        <v>62</v>
      </c>
      <c r="M6" s="127" t="s">
        <v>61</v>
      </c>
      <c r="N6" s="127" t="s">
        <v>62</v>
      </c>
      <c r="O6" s="127" t="s">
        <v>61</v>
      </c>
      <c r="P6" s="127" t="s">
        <v>62</v>
      </c>
      <c r="Q6" s="127" t="s">
        <v>61</v>
      </c>
      <c r="R6" s="127" t="s">
        <v>62</v>
      </c>
      <c r="S6" s="127" t="s">
        <v>61</v>
      </c>
      <c r="T6" s="127" t="s">
        <v>62</v>
      </c>
      <c r="U6" s="127" t="s">
        <v>61</v>
      </c>
      <c r="V6" s="127" t="s">
        <v>62</v>
      </c>
      <c r="W6" s="128" t="s">
        <v>61</v>
      </c>
      <c r="X6" s="133"/>
      <c r="Y6" s="310"/>
    </row>
    <row r="7" spans="1:25" ht="21.75" customHeight="1">
      <c r="A7" s="331" t="s">
        <v>59</v>
      </c>
      <c r="B7" s="331"/>
      <c r="C7" s="331"/>
      <c r="D7" s="331"/>
      <c r="E7" s="331"/>
      <c r="F7" s="331"/>
      <c r="G7" s="331"/>
      <c r="H7" s="331"/>
      <c r="I7" s="331"/>
      <c r="J7" s="331"/>
      <c r="K7" s="331"/>
      <c r="L7" s="331" t="s">
        <v>59</v>
      </c>
      <c r="M7" s="331"/>
      <c r="N7" s="331"/>
      <c r="O7" s="331"/>
      <c r="P7" s="331"/>
      <c r="Q7" s="331"/>
      <c r="R7" s="331"/>
      <c r="S7" s="331"/>
      <c r="T7" s="331"/>
      <c r="U7" s="331"/>
      <c r="V7" s="331"/>
      <c r="W7" s="331"/>
      <c r="X7" s="331"/>
      <c r="Y7" s="331"/>
    </row>
    <row r="8" spans="1:25" ht="12.75" customHeight="1">
      <c r="A8" s="134">
        <v>1</v>
      </c>
      <c r="B8" s="148"/>
      <c r="C8" s="136"/>
      <c r="D8" s="137" t="s">
        <v>47</v>
      </c>
      <c r="E8" s="138"/>
      <c r="F8" s="139">
        <v>228471</v>
      </c>
      <c r="G8" s="140">
        <v>119535</v>
      </c>
      <c r="H8" s="140">
        <v>4958</v>
      </c>
      <c r="I8" s="140">
        <v>2771</v>
      </c>
      <c r="J8" s="140">
        <v>17276</v>
      </c>
      <c r="K8" s="140">
        <v>8578</v>
      </c>
      <c r="L8" s="140">
        <v>199888</v>
      </c>
      <c r="M8" s="140">
        <v>104322</v>
      </c>
      <c r="N8" s="140">
        <v>1827</v>
      </c>
      <c r="O8" s="140">
        <v>1085</v>
      </c>
      <c r="P8" s="140">
        <v>13448</v>
      </c>
      <c r="Q8" s="140">
        <v>6589</v>
      </c>
      <c r="R8" s="140">
        <v>28583</v>
      </c>
      <c r="S8" s="140">
        <v>15213</v>
      </c>
      <c r="T8" s="140">
        <v>3131</v>
      </c>
      <c r="U8" s="140">
        <v>1686</v>
      </c>
      <c r="V8" s="140">
        <v>3828</v>
      </c>
      <c r="W8" s="140">
        <v>1989</v>
      </c>
      <c r="Y8" s="141">
        <v>1</v>
      </c>
    </row>
    <row r="9" spans="1:25" ht="12.75" customHeight="1">
      <c r="A9" s="142">
        <v>2</v>
      </c>
      <c r="B9" s="148"/>
      <c r="C9" s="136"/>
      <c r="D9" s="143" t="s">
        <v>621</v>
      </c>
      <c r="E9" s="144">
        <v>1</v>
      </c>
      <c r="F9" s="145">
        <v>3117</v>
      </c>
      <c r="G9" s="146">
        <v>2477</v>
      </c>
      <c r="H9" s="146">
        <v>46</v>
      </c>
      <c r="I9" s="146">
        <v>27</v>
      </c>
      <c r="J9" s="146">
        <v>120</v>
      </c>
      <c r="K9" s="146">
        <v>83</v>
      </c>
      <c r="L9" s="146">
        <v>2711</v>
      </c>
      <c r="M9" s="146">
        <v>2155</v>
      </c>
      <c r="N9" s="146">
        <v>11</v>
      </c>
      <c r="O9" s="146">
        <v>7</v>
      </c>
      <c r="P9" s="146">
        <v>93</v>
      </c>
      <c r="Q9" s="146">
        <v>62</v>
      </c>
      <c r="R9" s="146">
        <v>406</v>
      </c>
      <c r="S9" s="146">
        <v>322</v>
      </c>
      <c r="T9" s="146">
        <v>35</v>
      </c>
      <c r="U9" s="146">
        <v>20</v>
      </c>
      <c r="V9" s="146">
        <v>27</v>
      </c>
      <c r="W9" s="146">
        <v>21</v>
      </c>
      <c r="Y9" s="147">
        <v>2</v>
      </c>
    </row>
    <row r="10" spans="1:25" ht="12.75" customHeight="1">
      <c r="A10" s="142">
        <v>3</v>
      </c>
      <c r="B10" s="148"/>
      <c r="C10" s="136"/>
      <c r="D10" s="143" t="s">
        <v>279</v>
      </c>
      <c r="E10" s="144">
        <v>2</v>
      </c>
      <c r="F10" s="145">
        <v>2002</v>
      </c>
      <c r="G10" s="146">
        <v>1236</v>
      </c>
      <c r="H10" s="146">
        <v>77</v>
      </c>
      <c r="I10" s="146">
        <v>42</v>
      </c>
      <c r="J10" s="146">
        <v>803</v>
      </c>
      <c r="K10" s="146">
        <v>454</v>
      </c>
      <c r="L10" s="146">
        <v>1891</v>
      </c>
      <c r="M10" s="146">
        <v>1178</v>
      </c>
      <c r="N10" s="146">
        <v>68</v>
      </c>
      <c r="O10" s="146">
        <v>38</v>
      </c>
      <c r="P10" s="146">
        <v>750</v>
      </c>
      <c r="Q10" s="146">
        <v>421</v>
      </c>
      <c r="R10" s="146">
        <v>111</v>
      </c>
      <c r="S10" s="146">
        <v>58</v>
      </c>
      <c r="T10" s="146">
        <v>9</v>
      </c>
      <c r="U10" s="146">
        <v>4</v>
      </c>
      <c r="V10" s="146">
        <v>53</v>
      </c>
      <c r="W10" s="146">
        <v>33</v>
      </c>
      <c r="Y10" s="147">
        <v>3</v>
      </c>
    </row>
    <row r="11" spans="1:25" ht="12.75" customHeight="1">
      <c r="A11" s="142">
        <v>4</v>
      </c>
      <c r="B11" s="148"/>
      <c r="C11" s="136"/>
      <c r="D11" s="143" t="s">
        <v>289</v>
      </c>
      <c r="E11" s="144">
        <v>3</v>
      </c>
      <c r="F11" s="145">
        <v>2398</v>
      </c>
      <c r="G11" s="146">
        <v>1380</v>
      </c>
      <c r="H11" s="146">
        <v>28</v>
      </c>
      <c r="I11" s="146">
        <v>20</v>
      </c>
      <c r="J11" s="146">
        <v>450</v>
      </c>
      <c r="K11" s="146">
        <v>260</v>
      </c>
      <c r="L11" s="146">
        <v>2205</v>
      </c>
      <c r="M11" s="146">
        <v>1317</v>
      </c>
      <c r="N11" s="146">
        <v>22</v>
      </c>
      <c r="O11" s="146">
        <v>18</v>
      </c>
      <c r="P11" s="146">
        <v>415</v>
      </c>
      <c r="Q11" s="146">
        <v>237</v>
      </c>
      <c r="R11" s="146">
        <v>193</v>
      </c>
      <c r="S11" s="146">
        <v>63</v>
      </c>
      <c r="T11" s="146">
        <v>6</v>
      </c>
      <c r="U11" s="146">
        <v>2</v>
      </c>
      <c r="V11" s="146">
        <v>35</v>
      </c>
      <c r="W11" s="146">
        <v>23</v>
      </c>
      <c r="Y11" s="147">
        <v>4</v>
      </c>
    </row>
    <row r="12" spans="1:25" ht="12.75" customHeight="1">
      <c r="A12" s="142">
        <v>5</v>
      </c>
      <c r="B12" s="148"/>
      <c r="C12" s="136"/>
      <c r="D12" s="143" t="s">
        <v>298</v>
      </c>
      <c r="E12" s="144">
        <v>4</v>
      </c>
      <c r="F12" s="145">
        <v>2783</v>
      </c>
      <c r="G12" s="146">
        <v>1329</v>
      </c>
      <c r="H12" s="146">
        <v>96</v>
      </c>
      <c r="I12" s="146">
        <v>45</v>
      </c>
      <c r="J12" s="146">
        <v>363</v>
      </c>
      <c r="K12" s="146">
        <v>200</v>
      </c>
      <c r="L12" s="146">
        <v>2481</v>
      </c>
      <c r="M12" s="146">
        <v>1202</v>
      </c>
      <c r="N12" s="146">
        <v>38</v>
      </c>
      <c r="O12" s="146">
        <v>19</v>
      </c>
      <c r="P12" s="146">
        <v>297</v>
      </c>
      <c r="Q12" s="146">
        <v>171</v>
      </c>
      <c r="R12" s="146">
        <v>302</v>
      </c>
      <c r="S12" s="146">
        <v>127</v>
      </c>
      <c r="T12" s="146">
        <v>58</v>
      </c>
      <c r="U12" s="146">
        <v>26</v>
      </c>
      <c r="V12" s="146">
        <v>66</v>
      </c>
      <c r="W12" s="146">
        <v>29</v>
      </c>
      <c r="Y12" s="147">
        <v>5</v>
      </c>
    </row>
    <row r="13" spans="1:25" ht="12.75" customHeight="1">
      <c r="A13" s="142">
        <v>6</v>
      </c>
      <c r="B13" s="148"/>
      <c r="C13" s="136"/>
      <c r="D13" s="143" t="s">
        <v>284</v>
      </c>
      <c r="E13" s="144">
        <v>5</v>
      </c>
      <c r="F13" s="145">
        <v>4424</v>
      </c>
      <c r="G13" s="146">
        <v>2180</v>
      </c>
      <c r="H13" s="146">
        <v>98</v>
      </c>
      <c r="I13" s="146">
        <v>49</v>
      </c>
      <c r="J13" s="146">
        <v>562</v>
      </c>
      <c r="K13" s="146">
        <v>281</v>
      </c>
      <c r="L13" s="146">
        <v>4176</v>
      </c>
      <c r="M13" s="146">
        <v>2046</v>
      </c>
      <c r="N13" s="146">
        <v>70</v>
      </c>
      <c r="O13" s="146">
        <v>34</v>
      </c>
      <c r="P13" s="146">
        <v>513</v>
      </c>
      <c r="Q13" s="146">
        <v>255</v>
      </c>
      <c r="R13" s="146">
        <v>248</v>
      </c>
      <c r="S13" s="146">
        <v>134</v>
      </c>
      <c r="T13" s="146">
        <v>28</v>
      </c>
      <c r="U13" s="146">
        <v>15</v>
      </c>
      <c r="V13" s="146">
        <v>49</v>
      </c>
      <c r="W13" s="146">
        <v>26</v>
      </c>
      <c r="Y13" s="147">
        <v>6</v>
      </c>
    </row>
    <row r="14" spans="1:25" ht="12.75" customHeight="1">
      <c r="A14" s="142">
        <v>7</v>
      </c>
      <c r="B14" s="148"/>
      <c r="C14" s="136"/>
      <c r="D14" s="143" t="s">
        <v>273</v>
      </c>
      <c r="E14" s="144">
        <v>6</v>
      </c>
      <c r="F14" s="145">
        <v>331</v>
      </c>
      <c r="G14" s="146">
        <v>300</v>
      </c>
      <c r="H14" s="146">
        <v>1</v>
      </c>
      <c r="I14" s="146">
        <v>1</v>
      </c>
      <c r="J14" s="146">
        <v>9</v>
      </c>
      <c r="K14" s="146">
        <v>8</v>
      </c>
      <c r="L14" s="146">
        <v>315</v>
      </c>
      <c r="M14" s="146">
        <v>285</v>
      </c>
      <c r="N14" s="146">
        <v>1</v>
      </c>
      <c r="O14" s="146">
        <v>1</v>
      </c>
      <c r="P14" s="146">
        <v>8</v>
      </c>
      <c r="Q14" s="146">
        <v>7</v>
      </c>
      <c r="R14" s="146">
        <v>16</v>
      </c>
      <c r="S14" s="146">
        <v>15</v>
      </c>
      <c r="T14" s="146" t="s">
        <v>618</v>
      </c>
      <c r="U14" s="146" t="s">
        <v>618</v>
      </c>
      <c r="V14" s="146">
        <v>1</v>
      </c>
      <c r="W14" s="146">
        <v>1</v>
      </c>
      <c r="Y14" s="147">
        <v>7</v>
      </c>
    </row>
    <row r="15" spans="1:25" ht="12.75" customHeight="1">
      <c r="A15" s="142">
        <v>8</v>
      </c>
      <c r="B15" s="148"/>
      <c r="C15" s="136"/>
      <c r="D15" s="143" t="s">
        <v>266</v>
      </c>
      <c r="E15" s="144">
        <v>7</v>
      </c>
      <c r="F15" s="145">
        <v>2136</v>
      </c>
      <c r="G15" s="146">
        <v>1485</v>
      </c>
      <c r="H15" s="146">
        <v>52</v>
      </c>
      <c r="I15" s="146">
        <v>43</v>
      </c>
      <c r="J15" s="146">
        <v>221</v>
      </c>
      <c r="K15" s="146">
        <v>161</v>
      </c>
      <c r="L15" s="146">
        <v>1768</v>
      </c>
      <c r="M15" s="146">
        <v>1215</v>
      </c>
      <c r="N15" s="146">
        <v>25</v>
      </c>
      <c r="O15" s="146">
        <v>21</v>
      </c>
      <c r="P15" s="146">
        <v>179</v>
      </c>
      <c r="Q15" s="146">
        <v>130</v>
      </c>
      <c r="R15" s="146">
        <v>368</v>
      </c>
      <c r="S15" s="146">
        <v>270</v>
      </c>
      <c r="T15" s="146">
        <v>27</v>
      </c>
      <c r="U15" s="146">
        <v>22</v>
      </c>
      <c r="V15" s="146">
        <v>42</v>
      </c>
      <c r="W15" s="146">
        <v>31</v>
      </c>
      <c r="Y15" s="147">
        <v>8</v>
      </c>
    </row>
    <row r="16" spans="1:25" ht="12.75" customHeight="1">
      <c r="A16" s="142">
        <v>9</v>
      </c>
      <c r="B16" s="148"/>
      <c r="C16" s="136"/>
      <c r="D16" s="143" t="s">
        <v>267</v>
      </c>
      <c r="E16" s="144">
        <v>8</v>
      </c>
      <c r="F16" s="145">
        <v>933</v>
      </c>
      <c r="G16" s="146">
        <v>525</v>
      </c>
      <c r="H16" s="146">
        <v>12</v>
      </c>
      <c r="I16" s="146">
        <v>8</v>
      </c>
      <c r="J16" s="146">
        <v>37</v>
      </c>
      <c r="K16" s="146">
        <v>22</v>
      </c>
      <c r="L16" s="146">
        <v>885</v>
      </c>
      <c r="M16" s="146">
        <v>496</v>
      </c>
      <c r="N16" s="146">
        <v>6</v>
      </c>
      <c r="O16" s="146">
        <v>4</v>
      </c>
      <c r="P16" s="146">
        <v>31</v>
      </c>
      <c r="Q16" s="146">
        <v>18</v>
      </c>
      <c r="R16" s="146">
        <v>48</v>
      </c>
      <c r="S16" s="146">
        <v>29</v>
      </c>
      <c r="T16" s="146">
        <v>6</v>
      </c>
      <c r="U16" s="146">
        <v>4</v>
      </c>
      <c r="V16" s="146">
        <v>6</v>
      </c>
      <c r="W16" s="146">
        <v>4</v>
      </c>
      <c r="Y16" s="147">
        <v>9</v>
      </c>
    </row>
    <row r="17" spans="1:25" ht="12.75" customHeight="1">
      <c r="A17" s="142">
        <v>10</v>
      </c>
      <c r="B17" s="148"/>
      <c r="C17" s="136"/>
      <c r="D17" s="143" t="s">
        <v>283</v>
      </c>
      <c r="E17" s="144">
        <v>9</v>
      </c>
      <c r="F17" s="145">
        <v>12769</v>
      </c>
      <c r="G17" s="146">
        <v>10038</v>
      </c>
      <c r="H17" s="146">
        <v>582</v>
      </c>
      <c r="I17" s="146">
        <v>438</v>
      </c>
      <c r="J17" s="146">
        <v>1207</v>
      </c>
      <c r="K17" s="146">
        <v>898</v>
      </c>
      <c r="L17" s="146">
        <v>10806</v>
      </c>
      <c r="M17" s="146">
        <v>8494</v>
      </c>
      <c r="N17" s="146">
        <v>103</v>
      </c>
      <c r="O17" s="146">
        <v>85</v>
      </c>
      <c r="P17" s="146">
        <v>756</v>
      </c>
      <c r="Q17" s="146">
        <v>556</v>
      </c>
      <c r="R17" s="146">
        <v>1963</v>
      </c>
      <c r="S17" s="146">
        <v>1544</v>
      </c>
      <c r="T17" s="146">
        <v>479</v>
      </c>
      <c r="U17" s="146">
        <v>353</v>
      </c>
      <c r="V17" s="146">
        <v>451</v>
      </c>
      <c r="W17" s="146">
        <v>342</v>
      </c>
      <c r="Y17" s="147">
        <v>10</v>
      </c>
    </row>
    <row r="18" spans="1:25" ht="12.75" customHeight="1">
      <c r="A18" s="142">
        <v>11</v>
      </c>
      <c r="B18" s="148"/>
      <c r="C18" s="136"/>
      <c r="D18" s="143" t="s">
        <v>268</v>
      </c>
      <c r="E18" s="144">
        <v>10</v>
      </c>
      <c r="F18" s="145">
        <v>7982</v>
      </c>
      <c r="G18" s="146">
        <v>5578</v>
      </c>
      <c r="H18" s="146">
        <v>255</v>
      </c>
      <c r="I18" s="146">
        <v>154</v>
      </c>
      <c r="J18" s="146">
        <v>574</v>
      </c>
      <c r="K18" s="146">
        <v>360</v>
      </c>
      <c r="L18" s="146">
        <v>7023</v>
      </c>
      <c r="M18" s="146">
        <v>4921</v>
      </c>
      <c r="N18" s="146">
        <v>89</v>
      </c>
      <c r="O18" s="146">
        <v>64</v>
      </c>
      <c r="P18" s="146">
        <v>388</v>
      </c>
      <c r="Q18" s="146">
        <v>257</v>
      </c>
      <c r="R18" s="146">
        <v>959</v>
      </c>
      <c r="S18" s="146">
        <v>657</v>
      </c>
      <c r="T18" s="146">
        <v>166</v>
      </c>
      <c r="U18" s="146">
        <v>90</v>
      </c>
      <c r="V18" s="146">
        <v>186</v>
      </c>
      <c r="W18" s="146">
        <v>103</v>
      </c>
      <c r="Y18" s="147">
        <v>11</v>
      </c>
    </row>
    <row r="19" spans="1:25" ht="12.75" customHeight="1">
      <c r="A19" s="142">
        <v>12</v>
      </c>
      <c r="B19" s="148"/>
      <c r="C19" s="136"/>
      <c r="D19" s="143" t="s">
        <v>304</v>
      </c>
      <c r="E19" s="144">
        <v>11</v>
      </c>
      <c r="F19" s="145">
        <v>2234</v>
      </c>
      <c r="G19" s="146">
        <v>1768</v>
      </c>
      <c r="H19" s="146">
        <v>50</v>
      </c>
      <c r="I19" s="146">
        <v>36</v>
      </c>
      <c r="J19" s="146">
        <v>158</v>
      </c>
      <c r="K19" s="146">
        <v>121</v>
      </c>
      <c r="L19" s="146">
        <v>1895</v>
      </c>
      <c r="M19" s="146">
        <v>1501</v>
      </c>
      <c r="N19" s="146">
        <v>37</v>
      </c>
      <c r="O19" s="146">
        <v>29</v>
      </c>
      <c r="P19" s="146">
        <v>141</v>
      </c>
      <c r="Q19" s="146">
        <v>109</v>
      </c>
      <c r="R19" s="146">
        <v>339</v>
      </c>
      <c r="S19" s="146">
        <v>267</v>
      </c>
      <c r="T19" s="146">
        <v>13</v>
      </c>
      <c r="U19" s="146">
        <v>7</v>
      </c>
      <c r="V19" s="146">
        <v>17</v>
      </c>
      <c r="W19" s="146">
        <v>12</v>
      </c>
      <c r="Y19" s="147">
        <v>12</v>
      </c>
    </row>
    <row r="20" spans="1:25" ht="12.75" customHeight="1">
      <c r="A20" s="142">
        <v>13</v>
      </c>
      <c r="B20" s="148"/>
      <c r="C20" s="136"/>
      <c r="D20" s="143" t="s">
        <v>305</v>
      </c>
      <c r="E20" s="144">
        <v>12</v>
      </c>
      <c r="F20" s="145">
        <v>441</v>
      </c>
      <c r="G20" s="146">
        <v>335</v>
      </c>
      <c r="H20" s="146">
        <v>5</v>
      </c>
      <c r="I20" s="146">
        <v>3</v>
      </c>
      <c r="J20" s="146">
        <v>35</v>
      </c>
      <c r="K20" s="146">
        <v>25</v>
      </c>
      <c r="L20" s="146">
        <v>265</v>
      </c>
      <c r="M20" s="146">
        <v>185</v>
      </c>
      <c r="N20" s="146">
        <v>3</v>
      </c>
      <c r="O20" s="146">
        <v>2</v>
      </c>
      <c r="P20" s="146">
        <v>20</v>
      </c>
      <c r="Q20" s="146">
        <v>12</v>
      </c>
      <c r="R20" s="146">
        <v>176</v>
      </c>
      <c r="S20" s="146">
        <v>150</v>
      </c>
      <c r="T20" s="146">
        <v>2</v>
      </c>
      <c r="U20" s="146">
        <v>1</v>
      </c>
      <c r="V20" s="146">
        <v>15</v>
      </c>
      <c r="W20" s="146">
        <v>13</v>
      </c>
      <c r="Y20" s="147">
        <v>13</v>
      </c>
    </row>
    <row r="21" spans="1:25" ht="12.75" customHeight="1">
      <c r="A21" s="142">
        <v>14</v>
      </c>
      <c r="B21" s="148"/>
      <c r="C21" s="136"/>
      <c r="D21" s="143" t="s">
        <v>270</v>
      </c>
      <c r="E21" s="144">
        <v>13</v>
      </c>
      <c r="F21" s="145">
        <v>1745</v>
      </c>
      <c r="G21" s="146">
        <v>1052</v>
      </c>
      <c r="H21" s="146">
        <v>20</v>
      </c>
      <c r="I21" s="146">
        <v>12</v>
      </c>
      <c r="J21" s="146">
        <v>51</v>
      </c>
      <c r="K21" s="146">
        <v>30</v>
      </c>
      <c r="L21" s="146">
        <v>1420</v>
      </c>
      <c r="M21" s="146">
        <v>830</v>
      </c>
      <c r="N21" s="146">
        <v>5</v>
      </c>
      <c r="O21" s="146">
        <v>4</v>
      </c>
      <c r="P21" s="146">
        <v>31</v>
      </c>
      <c r="Q21" s="146">
        <v>18</v>
      </c>
      <c r="R21" s="146">
        <v>325</v>
      </c>
      <c r="S21" s="146">
        <v>222</v>
      </c>
      <c r="T21" s="146">
        <v>15</v>
      </c>
      <c r="U21" s="146">
        <v>8</v>
      </c>
      <c r="V21" s="146">
        <v>20</v>
      </c>
      <c r="W21" s="146">
        <v>12</v>
      </c>
      <c r="Y21" s="147">
        <v>14</v>
      </c>
    </row>
    <row r="22" spans="1:25" ht="12.75" customHeight="1">
      <c r="A22" s="142">
        <v>15</v>
      </c>
      <c r="B22" s="148"/>
      <c r="C22" s="136"/>
      <c r="D22" s="143" t="s">
        <v>290</v>
      </c>
      <c r="E22" s="144">
        <v>14</v>
      </c>
      <c r="F22" s="145">
        <v>2257</v>
      </c>
      <c r="G22" s="146">
        <v>1740</v>
      </c>
      <c r="H22" s="146">
        <v>65</v>
      </c>
      <c r="I22" s="146">
        <v>49</v>
      </c>
      <c r="J22" s="146">
        <v>168</v>
      </c>
      <c r="K22" s="146">
        <v>125</v>
      </c>
      <c r="L22" s="146">
        <v>2017</v>
      </c>
      <c r="M22" s="146">
        <v>1558</v>
      </c>
      <c r="N22" s="146">
        <v>45</v>
      </c>
      <c r="O22" s="146">
        <v>34</v>
      </c>
      <c r="P22" s="146">
        <v>136</v>
      </c>
      <c r="Q22" s="146">
        <v>102</v>
      </c>
      <c r="R22" s="146">
        <v>240</v>
      </c>
      <c r="S22" s="146">
        <v>182</v>
      </c>
      <c r="T22" s="146">
        <v>20</v>
      </c>
      <c r="U22" s="146">
        <v>15</v>
      </c>
      <c r="V22" s="146">
        <v>32</v>
      </c>
      <c r="W22" s="146">
        <v>23</v>
      </c>
      <c r="Y22" s="147">
        <v>15</v>
      </c>
    </row>
    <row r="23" spans="1:25" ht="12.75" customHeight="1">
      <c r="A23" s="142">
        <v>16</v>
      </c>
      <c r="B23" s="148"/>
      <c r="C23" s="136"/>
      <c r="D23" s="143" t="s">
        <v>622</v>
      </c>
      <c r="E23" s="144">
        <v>18</v>
      </c>
      <c r="F23" s="145">
        <v>41</v>
      </c>
      <c r="G23" s="146">
        <v>27</v>
      </c>
      <c r="H23" s="146" t="s">
        <v>618</v>
      </c>
      <c r="I23" s="146" t="s">
        <v>618</v>
      </c>
      <c r="J23" s="146">
        <v>3</v>
      </c>
      <c r="K23" s="146">
        <v>2</v>
      </c>
      <c r="L23" s="146">
        <v>33</v>
      </c>
      <c r="M23" s="146">
        <v>21</v>
      </c>
      <c r="N23" s="146" t="s">
        <v>618</v>
      </c>
      <c r="O23" s="146" t="s">
        <v>618</v>
      </c>
      <c r="P23" s="146">
        <v>2</v>
      </c>
      <c r="Q23" s="146">
        <v>1</v>
      </c>
      <c r="R23" s="146">
        <v>8</v>
      </c>
      <c r="S23" s="146">
        <v>6</v>
      </c>
      <c r="T23" s="146" t="s">
        <v>618</v>
      </c>
      <c r="U23" s="146" t="s">
        <v>618</v>
      </c>
      <c r="V23" s="146">
        <v>1</v>
      </c>
      <c r="W23" s="146">
        <v>1</v>
      </c>
      <c r="Y23" s="147">
        <v>16</v>
      </c>
    </row>
    <row r="24" spans="1:25" ht="12.75" customHeight="1">
      <c r="A24" s="142">
        <v>17</v>
      </c>
      <c r="B24" s="148"/>
      <c r="C24" s="136"/>
      <c r="D24" s="143" t="s">
        <v>309</v>
      </c>
      <c r="E24" s="144">
        <v>22</v>
      </c>
      <c r="F24" s="145">
        <v>2500</v>
      </c>
      <c r="G24" s="146">
        <v>1189</v>
      </c>
      <c r="H24" s="146">
        <v>4</v>
      </c>
      <c r="I24" s="146">
        <v>1</v>
      </c>
      <c r="J24" s="146">
        <v>17</v>
      </c>
      <c r="K24" s="146">
        <v>9</v>
      </c>
      <c r="L24" s="146">
        <v>2403</v>
      </c>
      <c r="M24" s="146">
        <v>1144</v>
      </c>
      <c r="N24" s="146">
        <v>1</v>
      </c>
      <c r="O24" s="146" t="s">
        <v>618</v>
      </c>
      <c r="P24" s="146">
        <v>14</v>
      </c>
      <c r="Q24" s="146">
        <v>8</v>
      </c>
      <c r="R24" s="146">
        <v>97</v>
      </c>
      <c r="S24" s="146">
        <v>45</v>
      </c>
      <c r="T24" s="146">
        <v>3</v>
      </c>
      <c r="U24" s="146">
        <v>1</v>
      </c>
      <c r="V24" s="146">
        <v>3</v>
      </c>
      <c r="W24" s="146">
        <v>1</v>
      </c>
      <c r="Y24" s="147">
        <v>17</v>
      </c>
    </row>
    <row r="25" spans="1:25" s="98" customFormat="1" ht="12.75" customHeight="1">
      <c r="A25" s="142">
        <v>18</v>
      </c>
      <c r="B25" s="149"/>
      <c r="C25" s="136"/>
      <c r="D25" s="143" t="s">
        <v>302</v>
      </c>
      <c r="E25" s="144">
        <v>23</v>
      </c>
      <c r="F25" s="145">
        <v>1751</v>
      </c>
      <c r="G25" s="146">
        <v>1342</v>
      </c>
      <c r="H25" s="146">
        <v>30</v>
      </c>
      <c r="I25" s="146">
        <v>23</v>
      </c>
      <c r="J25" s="146">
        <v>56</v>
      </c>
      <c r="K25" s="146">
        <v>45</v>
      </c>
      <c r="L25" s="146">
        <v>1530</v>
      </c>
      <c r="M25" s="146">
        <v>1172</v>
      </c>
      <c r="N25" s="146">
        <v>10</v>
      </c>
      <c r="O25" s="146">
        <v>8</v>
      </c>
      <c r="P25" s="146">
        <v>35</v>
      </c>
      <c r="Q25" s="146">
        <v>29</v>
      </c>
      <c r="R25" s="146">
        <v>221</v>
      </c>
      <c r="S25" s="146">
        <v>170</v>
      </c>
      <c r="T25" s="146">
        <v>20</v>
      </c>
      <c r="U25" s="146">
        <v>15</v>
      </c>
      <c r="V25" s="146">
        <v>21</v>
      </c>
      <c r="W25" s="146">
        <v>16</v>
      </c>
      <c r="Y25" s="147">
        <v>18</v>
      </c>
    </row>
    <row r="26" spans="1:25" ht="12.75" customHeight="1">
      <c r="A26" s="142">
        <v>19</v>
      </c>
      <c r="B26" s="148"/>
      <c r="C26" s="136"/>
      <c r="D26" s="143" t="s">
        <v>86</v>
      </c>
      <c r="E26" s="144">
        <v>24</v>
      </c>
      <c r="F26" s="145">
        <v>141</v>
      </c>
      <c r="G26" s="146">
        <v>94</v>
      </c>
      <c r="H26" s="146">
        <v>1</v>
      </c>
      <c r="I26" s="146">
        <v>1</v>
      </c>
      <c r="J26" s="146">
        <v>5</v>
      </c>
      <c r="K26" s="146">
        <v>3</v>
      </c>
      <c r="L26" s="146">
        <v>117</v>
      </c>
      <c r="M26" s="146">
        <v>76</v>
      </c>
      <c r="N26" s="146">
        <v>1</v>
      </c>
      <c r="O26" s="146">
        <v>1</v>
      </c>
      <c r="P26" s="146">
        <v>5</v>
      </c>
      <c r="Q26" s="146">
        <v>3</v>
      </c>
      <c r="R26" s="146">
        <v>24</v>
      </c>
      <c r="S26" s="146">
        <v>18</v>
      </c>
      <c r="T26" s="146" t="s">
        <v>618</v>
      </c>
      <c r="U26" s="146" t="s">
        <v>618</v>
      </c>
      <c r="V26" s="146" t="s">
        <v>618</v>
      </c>
      <c r="W26" s="146" t="s">
        <v>618</v>
      </c>
      <c r="Y26" s="147">
        <v>19</v>
      </c>
    </row>
    <row r="27" spans="1:25" ht="12.75" customHeight="1">
      <c r="A27" s="142">
        <v>20</v>
      </c>
      <c r="B27" s="148"/>
      <c r="C27" s="136"/>
      <c r="D27" s="143" t="s">
        <v>300</v>
      </c>
      <c r="E27" s="144">
        <v>25</v>
      </c>
      <c r="F27" s="145">
        <v>2723</v>
      </c>
      <c r="G27" s="146">
        <v>1154</v>
      </c>
      <c r="H27" s="146">
        <v>77</v>
      </c>
      <c r="I27" s="146">
        <v>39</v>
      </c>
      <c r="J27" s="146">
        <v>232</v>
      </c>
      <c r="K27" s="146">
        <v>98</v>
      </c>
      <c r="L27" s="146">
        <v>2307</v>
      </c>
      <c r="M27" s="146">
        <v>915</v>
      </c>
      <c r="N27" s="146">
        <v>24</v>
      </c>
      <c r="O27" s="146">
        <v>10</v>
      </c>
      <c r="P27" s="146">
        <v>180</v>
      </c>
      <c r="Q27" s="146">
        <v>71</v>
      </c>
      <c r="R27" s="146">
        <v>416</v>
      </c>
      <c r="S27" s="146">
        <v>239</v>
      </c>
      <c r="T27" s="146">
        <v>53</v>
      </c>
      <c r="U27" s="146">
        <v>29</v>
      </c>
      <c r="V27" s="146">
        <v>52</v>
      </c>
      <c r="W27" s="146">
        <v>27</v>
      </c>
      <c r="Y27" s="147">
        <v>20</v>
      </c>
    </row>
    <row r="28" spans="1:25" ht="12.75" customHeight="1">
      <c r="A28" s="142">
        <v>21</v>
      </c>
      <c r="B28" s="148"/>
      <c r="C28" s="136"/>
      <c r="D28" s="143" t="s">
        <v>308</v>
      </c>
      <c r="E28" s="144">
        <v>26</v>
      </c>
      <c r="F28" s="145">
        <v>5134</v>
      </c>
      <c r="G28" s="146">
        <v>3002</v>
      </c>
      <c r="H28" s="146">
        <v>71</v>
      </c>
      <c r="I28" s="146">
        <v>57</v>
      </c>
      <c r="J28" s="146">
        <v>228</v>
      </c>
      <c r="K28" s="146">
        <v>159</v>
      </c>
      <c r="L28" s="146">
        <v>4795</v>
      </c>
      <c r="M28" s="146">
        <v>2752</v>
      </c>
      <c r="N28" s="146">
        <v>24</v>
      </c>
      <c r="O28" s="146">
        <v>19</v>
      </c>
      <c r="P28" s="146">
        <v>178</v>
      </c>
      <c r="Q28" s="146">
        <v>118</v>
      </c>
      <c r="R28" s="146">
        <v>339</v>
      </c>
      <c r="S28" s="146">
        <v>250</v>
      </c>
      <c r="T28" s="146">
        <v>47</v>
      </c>
      <c r="U28" s="146">
        <v>38</v>
      </c>
      <c r="V28" s="146">
        <v>50</v>
      </c>
      <c r="W28" s="146">
        <v>41</v>
      </c>
      <c r="Y28" s="147">
        <v>21</v>
      </c>
    </row>
    <row r="29" spans="1:25" ht="12.75" customHeight="1">
      <c r="A29" s="142">
        <v>22</v>
      </c>
      <c r="B29" s="148"/>
      <c r="C29" s="136"/>
      <c r="D29" s="143" t="s">
        <v>307</v>
      </c>
      <c r="E29" s="144">
        <v>27</v>
      </c>
      <c r="F29" s="145">
        <v>745</v>
      </c>
      <c r="G29" s="146">
        <v>615</v>
      </c>
      <c r="H29" s="146">
        <v>2</v>
      </c>
      <c r="I29" s="146">
        <v>2</v>
      </c>
      <c r="J29" s="146">
        <v>53</v>
      </c>
      <c r="K29" s="146">
        <v>46</v>
      </c>
      <c r="L29" s="146">
        <v>733</v>
      </c>
      <c r="M29" s="146">
        <v>603</v>
      </c>
      <c r="N29" s="146">
        <v>1</v>
      </c>
      <c r="O29" s="146">
        <v>1</v>
      </c>
      <c r="P29" s="146">
        <v>52</v>
      </c>
      <c r="Q29" s="146">
        <v>45</v>
      </c>
      <c r="R29" s="146">
        <v>12</v>
      </c>
      <c r="S29" s="146">
        <v>12</v>
      </c>
      <c r="T29" s="146">
        <v>1</v>
      </c>
      <c r="U29" s="146">
        <v>1</v>
      </c>
      <c r="V29" s="146">
        <v>1</v>
      </c>
      <c r="W29" s="146">
        <v>1</v>
      </c>
      <c r="Y29" s="147">
        <v>22</v>
      </c>
    </row>
    <row r="30" spans="1:25" ht="12.75" customHeight="1">
      <c r="A30" s="142">
        <v>23</v>
      </c>
      <c r="B30" s="148"/>
      <c r="C30" s="136"/>
      <c r="D30" s="143" t="s">
        <v>303</v>
      </c>
      <c r="E30" s="144">
        <v>28</v>
      </c>
      <c r="F30" s="145">
        <v>18442</v>
      </c>
      <c r="G30" s="146">
        <v>10604</v>
      </c>
      <c r="H30" s="146">
        <v>289</v>
      </c>
      <c r="I30" s="146">
        <v>179</v>
      </c>
      <c r="J30" s="146">
        <v>1205</v>
      </c>
      <c r="K30" s="146">
        <v>633</v>
      </c>
      <c r="L30" s="146">
        <v>16880</v>
      </c>
      <c r="M30" s="146">
        <v>9552</v>
      </c>
      <c r="N30" s="146">
        <v>179</v>
      </c>
      <c r="O30" s="146">
        <v>103</v>
      </c>
      <c r="P30" s="146">
        <v>1090</v>
      </c>
      <c r="Q30" s="146">
        <v>552</v>
      </c>
      <c r="R30" s="146">
        <v>1562</v>
      </c>
      <c r="S30" s="146">
        <v>1052</v>
      </c>
      <c r="T30" s="146">
        <v>110</v>
      </c>
      <c r="U30" s="146">
        <v>76</v>
      </c>
      <c r="V30" s="146">
        <v>115</v>
      </c>
      <c r="W30" s="146">
        <v>81</v>
      </c>
      <c r="Y30" s="147">
        <v>23</v>
      </c>
    </row>
    <row r="31" spans="1:25" ht="12.75" customHeight="1">
      <c r="A31" s="142">
        <v>24</v>
      </c>
      <c r="B31" s="148"/>
      <c r="C31" s="136"/>
      <c r="D31" s="143" t="s">
        <v>312</v>
      </c>
      <c r="E31" s="144">
        <v>29</v>
      </c>
      <c r="F31" s="145">
        <v>721</v>
      </c>
      <c r="G31" s="146">
        <v>306</v>
      </c>
      <c r="H31" s="146" t="s">
        <v>618</v>
      </c>
      <c r="I31" s="146" t="s">
        <v>618</v>
      </c>
      <c r="J31" s="146">
        <v>13</v>
      </c>
      <c r="K31" s="146">
        <v>7</v>
      </c>
      <c r="L31" s="146">
        <v>649</v>
      </c>
      <c r="M31" s="146">
        <v>270</v>
      </c>
      <c r="N31" s="146" t="s">
        <v>618</v>
      </c>
      <c r="O31" s="146" t="s">
        <v>618</v>
      </c>
      <c r="P31" s="146">
        <v>12</v>
      </c>
      <c r="Q31" s="146">
        <v>6</v>
      </c>
      <c r="R31" s="146">
        <v>72</v>
      </c>
      <c r="S31" s="146">
        <v>36</v>
      </c>
      <c r="T31" s="146" t="s">
        <v>618</v>
      </c>
      <c r="U31" s="146" t="s">
        <v>618</v>
      </c>
      <c r="V31" s="146">
        <v>1</v>
      </c>
      <c r="W31" s="146">
        <v>1</v>
      </c>
      <c r="Y31" s="147">
        <v>24</v>
      </c>
    </row>
    <row r="32" spans="1:25" ht="12.75" customHeight="1">
      <c r="A32" s="142">
        <v>25</v>
      </c>
      <c r="B32" s="148"/>
      <c r="C32" s="136"/>
      <c r="D32" s="143" t="s">
        <v>315</v>
      </c>
      <c r="E32" s="144">
        <v>30</v>
      </c>
      <c r="F32" s="145">
        <v>30372</v>
      </c>
      <c r="G32" s="146">
        <v>13877</v>
      </c>
      <c r="H32" s="146">
        <v>643</v>
      </c>
      <c r="I32" s="146">
        <v>332</v>
      </c>
      <c r="J32" s="146">
        <v>1899</v>
      </c>
      <c r="K32" s="146">
        <v>832</v>
      </c>
      <c r="L32" s="146">
        <v>26952</v>
      </c>
      <c r="M32" s="146">
        <v>11879</v>
      </c>
      <c r="N32" s="146">
        <v>124</v>
      </c>
      <c r="O32" s="146">
        <v>62</v>
      </c>
      <c r="P32" s="146">
        <v>1385</v>
      </c>
      <c r="Q32" s="146">
        <v>575</v>
      </c>
      <c r="R32" s="146">
        <v>3420</v>
      </c>
      <c r="S32" s="146">
        <v>1998</v>
      </c>
      <c r="T32" s="146">
        <v>519</v>
      </c>
      <c r="U32" s="146">
        <v>270</v>
      </c>
      <c r="V32" s="146">
        <v>514</v>
      </c>
      <c r="W32" s="146">
        <v>257</v>
      </c>
      <c r="Y32" s="147">
        <v>25</v>
      </c>
    </row>
    <row r="33" spans="1:25" ht="12.75" customHeight="1">
      <c r="A33" s="142">
        <v>26</v>
      </c>
      <c r="B33" s="148"/>
      <c r="C33" s="136"/>
      <c r="D33" s="143" t="s">
        <v>301</v>
      </c>
      <c r="E33" s="144">
        <v>32</v>
      </c>
      <c r="F33" s="145">
        <v>4338</v>
      </c>
      <c r="G33" s="146">
        <v>3578</v>
      </c>
      <c r="H33" s="146">
        <v>57</v>
      </c>
      <c r="I33" s="146">
        <v>41</v>
      </c>
      <c r="J33" s="146">
        <v>218</v>
      </c>
      <c r="K33" s="146">
        <v>180</v>
      </c>
      <c r="L33" s="146">
        <v>4012</v>
      </c>
      <c r="M33" s="146">
        <v>3309</v>
      </c>
      <c r="N33" s="146">
        <v>29</v>
      </c>
      <c r="O33" s="146">
        <v>20</v>
      </c>
      <c r="P33" s="146">
        <v>188</v>
      </c>
      <c r="Q33" s="146">
        <v>157</v>
      </c>
      <c r="R33" s="146">
        <v>326</v>
      </c>
      <c r="S33" s="146">
        <v>269</v>
      </c>
      <c r="T33" s="146">
        <v>28</v>
      </c>
      <c r="U33" s="146">
        <v>21</v>
      </c>
      <c r="V33" s="146">
        <v>30</v>
      </c>
      <c r="W33" s="146">
        <v>23</v>
      </c>
      <c r="Y33" s="147">
        <v>26</v>
      </c>
    </row>
    <row r="34" spans="1:25" ht="12.75" customHeight="1">
      <c r="A34" s="142">
        <v>27</v>
      </c>
      <c r="B34" s="148"/>
      <c r="C34" s="136"/>
      <c r="D34" s="143" t="s">
        <v>314</v>
      </c>
      <c r="E34" s="144">
        <v>32</v>
      </c>
      <c r="F34" s="145">
        <v>1449</v>
      </c>
      <c r="G34" s="146">
        <v>485</v>
      </c>
      <c r="H34" s="146" t="s">
        <v>618</v>
      </c>
      <c r="I34" s="146" t="s">
        <v>618</v>
      </c>
      <c r="J34" s="146">
        <v>39</v>
      </c>
      <c r="K34" s="146">
        <v>14</v>
      </c>
      <c r="L34" s="146">
        <v>1300</v>
      </c>
      <c r="M34" s="146">
        <v>393</v>
      </c>
      <c r="N34" s="146" t="s">
        <v>618</v>
      </c>
      <c r="O34" s="146" t="s">
        <v>618</v>
      </c>
      <c r="P34" s="146">
        <v>38</v>
      </c>
      <c r="Q34" s="146">
        <v>14</v>
      </c>
      <c r="R34" s="146">
        <v>149</v>
      </c>
      <c r="S34" s="146">
        <v>92</v>
      </c>
      <c r="T34" s="146" t="s">
        <v>618</v>
      </c>
      <c r="U34" s="146" t="s">
        <v>618</v>
      </c>
      <c r="V34" s="146">
        <v>1</v>
      </c>
      <c r="W34" s="146" t="s">
        <v>618</v>
      </c>
      <c r="Y34" s="147">
        <v>27</v>
      </c>
    </row>
    <row r="35" spans="1:25" ht="12.75" customHeight="1">
      <c r="A35" s="142">
        <v>28</v>
      </c>
      <c r="B35" s="148"/>
      <c r="C35" s="136"/>
      <c r="D35" s="143" t="s">
        <v>278</v>
      </c>
      <c r="E35" s="144">
        <v>33</v>
      </c>
      <c r="F35" s="145">
        <v>8421</v>
      </c>
      <c r="G35" s="146">
        <v>6910</v>
      </c>
      <c r="H35" s="146">
        <v>72</v>
      </c>
      <c r="I35" s="146">
        <v>61</v>
      </c>
      <c r="J35" s="146">
        <v>309</v>
      </c>
      <c r="K35" s="146">
        <v>251</v>
      </c>
      <c r="L35" s="146">
        <v>8073</v>
      </c>
      <c r="M35" s="146">
        <v>6624</v>
      </c>
      <c r="N35" s="146">
        <v>36</v>
      </c>
      <c r="O35" s="146">
        <v>31</v>
      </c>
      <c r="P35" s="146">
        <v>273</v>
      </c>
      <c r="Q35" s="146">
        <v>221</v>
      </c>
      <c r="R35" s="146">
        <v>348</v>
      </c>
      <c r="S35" s="146">
        <v>286</v>
      </c>
      <c r="T35" s="146">
        <v>36</v>
      </c>
      <c r="U35" s="146">
        <v>30</v>
      </c>
      <c r="V35" s="146">
        <v>36</v>
      </c>
      <c r="W35" s="146">
        <v>30</v>
      </c>
      <c r="Y35" s="147">
        <v>28</v>
      </c>
    </row>
    <row r="36" spans="1:25" ht="12.75" customHeight="1">
      <c r="A36" s="142">
        <v>29</v>
      </c>
      <c r="B36" s="148"/>
      <c r="C36" s="136"/>
      <c r="D36" s="143" t="s">
        <v>295</v>
      </c>
      <c r="E36" s="144">
        <v>36</v>
      </c>
      <c r="F36" s="145">
        <v>532</v>
      </c>
      <c r="G36" s="146">
        <v>297</v>
      </c>
      <c r="H36" s="146">
        <v>19</v>
      </c>
      <c r="I36" s="146">
        <v>11</v>
      </c>
      <c r="J36" s="146">
        <v>49</v>
      </c>
      <c r="K36" s="146">
        <v>33</v>
      </c>
      <c r="L36" s="146">
        <v>349</v>
      </c>
      <c r="M36" s="146">
        <v>210</v>
      </c>
      <c r="N36" s="146">
        <v>2</v>
      </c>
      <c r="O36" s="146">
        <v>1</v>
      </c>
      <c r="P36" s="146">
        <v>27</v>
      </c>
      <c r="Q36" s="146">
        <v>18</v>
      </c>
      <c r="R36" s="146">
        <v>183</v>
      </c>
      <c r="S36" s="146">
        <v>87</v>
      </c>
      <c r="T36" s="146">
        <v>17</v>
      </c>
      <c r="U36" s="146">
        <v>10</v>
      </c>
      <c r="V36" s="146">
        <v>22</v>
      </c>
      <c r="W36" s="146">
        <v>15</v>
      </c>
      <c r="Y36" s="147">
        <v>29</v>
      </c>
    </row>
    <row r="37" spans="1:25" ht="12.75" customHeight="1">
      <c r="A37" s="142">
        <v>30</v>
      </c>
      <c r="B37" s="148"/>
      <c r="C37" s="136"/>
      <c r="D37" s="143" t="s">
        <v>294</v>
      </c>
      <c r="E37" s="144">
        <v>37</v>
      </c>
      <c r="F37" s="145">
        <v>8939</v>
      </c>
      <c r="G37" s="146">
        <v>3973</v>
      </c>
      <c r="H37" s="146">
        <v>152</v>
      </c>
      <c r="I37" s="146">
        <v>78</v>
      </c>
      <c r="J37" s="146">
        <v>662</v>
      </c>
      <c r="K37" s="146">
        <v>259</v>
      </c>
      <c r="L37" s="146">
        <v>8194</v>
      </c>
      <c r="M37" s="146">
        <v>3624</v>
      </c>
      <c r="N37" s="146">
        <v>47</v>
      </c>
      <c r="O37" s="146">
        <v>26</v>
      </c>
      <c r="P37" s="146">
        <v>518</v>
      </c>
      <c r="Q37" s="146">
        <v>190</v>
      </c>
      <c r="R37" s="146">
        <v>745</v>
      </c>
      <c r="S37" s="146">
        <v>349</v>
      </c>
      <c r="T37" s="146">
        <v>105</v>
      </c>
      <c r="U37" s="146">
        <v>52</v>
      </c>
      <c r="V37" s="146">
        <v>144</v>
      </c>
      <c r="W37" s="146">
        <v>69</v>
      </c>
      <c r="Y37" s="147">
        <v>30</v>
      </c>
    </row>
    <row r="38" spans="1:25" ht="12.75" customHeight="1">
      <c r="A38" s="142">
        <v>31</v>
      </c>
      <c r="B38" s="148"/>
      <c r="C38" s="136"/>
      <c r="D38" s="143" t="s">
        <v>299</v>
      </c>
      <c r="E38" s="144">
        <v>39</v>
      </c>
      <c r="F38" s="145">
        <v>5895</v>
      </c>
      <c r="G38" s="146">
        <v>1219</v>
      </c>
      <c r="H38" s="146">
        <v>96</v>
      </c>
      <c r="I38" s="146">
        <v>31</v>
      </c>
      <c r="J38" s="146">
        <v>431</v>
      </c>
      <c r="K38" s="146">
        <v>92</v>
      </c>
      <c r="L38" s="146">
        <v>5016</v>
      </c>
      <c r="M38" s="146">
        <v>976</v>
      </c>
      <c r="N38" s="146">
        <v>11</v>
      </c>
      <c r="O38" s="146">
        <v>2</v>
      </c>
      <c r="P38" s="146">
        <v>318</v>
      </c>
      <c r="Q38" s="146">
        <v>57</v>
      </c>
      <c r="R38" s="146">
        <v>879</v>
      </c>
      <c r="S38" s="146">
        <v>243</v>
      </c>
      <c r="T38" s="146">
        <v>85</v>
      </c>
      <c r="U38" s="146">
        <v>29</v>
      </c>
      <c r="V38" s="146">
        <v>113</v>
      </c>
      <c r="W38" s="146">
        <v>35</v>
      </c>
      <c r="Y38" s="147">
        <v>31</v>
      </c>
    </row>
    <row r="39" spans="1:25" ht="12.75" customHeight="1">
      <c r="A39" s="142">
        <v>32</v>
      </c>
      <c r="B39" s="148"/>
      <c r="C39" s="136"/>
      <c r="D39" s="143" t="s">
        <v>275</v>
      </c>
      <c r="E39" s="144">
        <v>40</v>
      </c>
      <c r="F39" s="145">
        <v>6482</v>
      </c>
      <c r="G39" s="146">
        <v>2811</v>
      </c>
      <c r="H39" s="146">
        <v>114</v>
      </c>
      <c r="I39" s="146">
        <v>57</v>
      </c>
      <c r="J39" s="146">
        <v>560</v>
      </c>
      <c r="K39" s="146">
        <v>241</v>
      </c>
      <c r="L39" s="146">
        <v>5761</v>
      </c>
      <c r="M39" s="146">
        <v>2460</v>
      </c>
      <c r="N39" s="146">
        <v>26</v>
      </c>
      <c r="O39" s="146">
        <v>13</v>
      </c>
      <c r="P39" s="146">
        <v>444</v>
      </c>
      <c r="Q39" s="146">
        <v>182</v>
      </c>
      <c r="R39" s="146">
        <v>721</v>
      </c>
      <c r="S39" s="146">
        <v>351</v>
      </c>
      <c r="T39" s="146">
        <v>88</v>
      </c>
      <c r="U39" s="146">
        <v>44</v>
      </c>
      <c r="V39" s="146">
        <v>116</v>
      </c>
      <c r="W39" s="146">
        <v>59</v>
      </c>
      <c r="Y39" s="147">
        <v>32</v>
      </c>
    </row>
    <row r="40" spans="1:25" ht="12.75" customHeight="1">
      <c r="A40" s="142">
        <v>33</v>
      </c>
      <c r="B40" s="148"/>
      <c r="C40" s="136"/>
      <c r="D40" s="143" t="s">
        <v>297</v>
      </c>
      <c r="E40" s="144">
        <v>41</v>
      </c>
      <c r="F40" s="145">
        <v>2376</v>
      </c>
      <c r="G40" s="146">
        <v>1714</v>
      </c>
      <c r="H40" s="146">
        <v>78</v>
      </c>
      <c r="I40" s="146">
        <v>60</v>
      </c>
      <c r="J40" s="146">
        <v>149</v>
      </c>
      <c r="K40" s="146">
        <v>108</v>
      </c>
      <c r="L40" s="146">
        <v>2104</v>
      </c>
      <c r="M40" s="146">
        <v>1513</v>
      </c>
      <c r="N40" s="146">
        <v>62</v>
      </c>
      <c r="O40" s="146">
        <v>46</v>
      </c>
      <c r="P40" s="146">
        <v>126</v>
      </c>
      <c r="Q40" s="146">
        <v>90</v>
      </c>
      <c r="R40" s="146">
        <v>272</v>
      </c>
      <c r="S40" s="146">
        <v>201</v>
      </c>
      <c r="T40" s="146">
        <v>16</v>
      </c>
      <c r="U40" s="146">
        <v>14</v>
      </c>
      <c r="V40" s="146">
        <v>23</v>
      </c>
      <c r="W40" s="146">
        <v>18</v>
      </c>
      <c r="Y40" s="147">
        <v>33</v>
      </c>
    </row>
    <row r="41" spans="1:25" ht="12.75" customHeight="1">
      <c r="A41" s="142">
        <v>34</v>
      </c>
      <c r="B41" s="148"/>
      <c r="C41" s="136"/>
      <c r="D41" s="143" t="s">
        <v>274</v>
      </c>
      <c r="E41" s="144">
        <v>42</v>
      </c>
      <c r="F41" s="145">
        <v>6909</v>
      </c>
      <c r="G41" s="146">
        <v>4421</v>
      </c>
      <c r="H41" s="146">
        <v>149</v>
      </c>
      <c r="I41" s="146">
        <v>99</v>
      </c>
      <c r="J41" s="146">
        <v>350</v>
      </c>
      <c r="K41" s="146">
        <v>215</v>
      </c>
      <c r="L41" s="146">
        <v>5972</v>
      </c>
      <c r="M41" s="146">
        <v>3820</v>
      </c>
      <c r="N41" s="146">
        <v>8</v>
      </c>
      <c r="O41" s="146">
        <v>7</v>
      </c>
      <c r="P41" s="146">
        <v>215</v>
      </c>
      <c r="Q41" s="146">
        <v>128</v>
      </c>
      <c r="R41" s="146">
        <v>937</v>
      </c>
      <c r="S41" s="146">
        <v>601</v>
      </c>
      <c r="T41" s="146">
        <v>141</v>
      </c>
      <c r="U41" s="146">
        <v>92</v>
      </c>
      <c r="V41" s="146">
        <v>135</v>
      </c>
      <c r="W41" s="146">
        <v>87</v>
      </c>
      <c r="Y41" s="147">
        <v>34</v>
      </c>
    </row>
    <row r="42" spans="1:25" ht="12.75" customHeight="1">
      <c r="A42" s="142">
        <v>35</v>
      </c>
      <c r="B42" s="148"/>
      <c r="C42" s="136"/>
      <c r="D42" s="143" t="s">
        <v>282</v>
      </c>
      <c r="E42" s="144">
        <v>43</v>
      </c>
      <c r="F42" s="145">
        <v>1389</v>
      </c>
      <c r="G42" s="146">
        <v>544</v>
      </c>
      <c r="H42" s="146">
        <v>21</v>
      </c>
      <c r="I42" s="146">
        <v>4</v>
      </c>
      <c r="J42" s="146">
        <v>81</v>
      </c>
      <c r="K42" s="146">
        <v>31</v>
      </c>
      <c r="L42" s="146">
        <v>1227</v>
      </c>
      <c r="M42" s="146">
        <v>477</v>
      </c>
      <c r="N42" s="146">
        <v>4</v>
      </c>
      <c r="O42" s="146">
        <v>1</v>
      </c>
      <c r="P42" s="146">
        <v>60</v>
      </c>
      <c r="Q42" s="146">
        <v>25</v>
      </c>
      <c r="R42" s="146">
        <v>162</v>
      </c>
      <c r="S42" s="146">
        <v>67</v>
      </c>
      <c r="T42" s="146">
        <v>17</v>
      </c>
      <c r="U42" s="146">
        <v>3</v>
      </c>
      <c r="V42" s="146">
        <v>21</v>
      </c>
      <c r="W42" s="146">
        <v>6</v>
      </c>
      <c r="Y42" s="147">
        <v>35</v>
      </c>
    </row>
    <row r="43" spans="1:25" ht="12.75" customHeight="1">
      <c r="A43" s="142">
        <v>36</v>
      </c>
      <c r="B43" s="148"/>
      <c r="C43" s="136"/>
      <c r="D43" s="143" t="s">
        <v>281</v>
      </c>
      <c r="E43" s="144">
        <v>44</v>
      </c>
      <c r="F43" s="145">
        <v>4788</v>
      </c>
      <c r="G43" s="146">
        <v>2461</v>
      </c>
      <c r="H43" s="146">
        <v>73</v>
      </c>
      <c r="I43" s="146">
        <v>31</v>
      </c>
      <c r="J43" s="146">
        <v>412</v>
      </c>
      <c r="K43" s="146">
        <v>185</v>
      </c>
      <c r="L43" s="146">
        <v>4609</v>
      </c>
      <c r="M43" s="146">
        <v>2355</v>
      </c>
      <c r="N43" s="146">
        <v>61</v>
      </c>
      <c r="O43" s="146">
        <v>22</v>
      </c>
      <c r="P43" s="146">
        <v>386</v>
      </c>
      <c r="Q43" s="146">
        <v>166</v>
      </c>
      <c r="R43" s="146">
        <v>179</v>
      </c>
      <c r="S43" s="146">
        <v>106</v>
      </c>
      <c r="T43" s="146">
        <v>12</v>
      </c>
      <c r="U43" s="146">
        <v>9</v>
      </c>
      <c r="V43" s="146">
        <v>26</v>
      </c>
      <c r="W43" s="146">
        <v>19</v>
      </c>
      <c r="Y43" s="147">
        <v>36</v>
      </c>
    </row>
    <row r="44" spans="1:25" ht="12.75" customHeight="1">
      <c r="A44" s="142">
        <v>37</v>
      </c>
      <c r="B44" s="148"/>
      <c r="C44" s="136"/>
      <c r="D44" s="143" t="s">
        <v>285</v>
      </c>
      <c r="E44" s="144">
        <v>48</v>
      </c>
      <c r="F44" s="145">
        <v>2518</v>
      </c>
      <c r="G44" s="146">
        <v>1634</v>
      </c>
      <c r="H44" s="146">
        <v>6</v>
      </c>
      <c r="I44" s="146">
        <v>2</v>
      </c>
      <c r="J44" s="146">
        <v>54</v>
      </c>
      <c r="K44" s="146">
        <v>24</v>
      </c>
      <c r="L44" s="146">
        <v>2388</v>
      </c>
      <c r="M44" s="146">
        <v>1563</v>
      </c>
      <c r="N44" s="146">
        <v>3</v>
      </c>
      <c r="O44" s="146" t="s">
        <v>618</v>
      </c>
      <c r="P44" s="146">
        <v>52</v>
      </c>
      <c r="Q44" s="146">
        <v>23</v>
      </c>
      <c r="R44" s="146">
        <v>130</v>
      </c>
      <c r="S44" s="146">
        <v>71</v>
      </c>
      <c r="T44" s="146">
        <v>3</v>
      </c>
      <c r="U44" s="146">
        <v>2</v>
      </c>
      <c r="V44" s="146">
        <v>2</v>
      </c>
      <c r="W44" s="146">
        <v>1</v>
      </c>
      <c r="Y44" s="147">
        <v>37</v>
      </c>
    </row>
    <row r="45" spans="1:25" ht="12.75" customHeight="1">
      <c r="A45" s="142">
        <v>38</v>
      </c>
      <c r="B45" s="148"/>
      <c r="C45" s="136"/>
      <c r="D45" s="143" t="s">
        <v>286</v>
      </c>
      <c r="E45" s="144">
        <v>49</v>
      </c>
      <c r="F45" s="145">
        <v>13841</v>
      </c>
      <c r="G45" s="146">
        <v>8401</v>
      </c>
      <c r="H45" s="146">
        <v>339</v>
      </c>
      <c r="I45" s="146">
        <v>212</v>
      </c>
      <c r="J45" s="146">
        <v>736</v>
      </c>
      <c r="K45" s="146">
        <v>484</v>
      </c>
      <c r="L45" s="146">
        <v>11760</v>
      </c>
      <c r="M45" s="146">
        <v>7185</v>
      </c>
      <c r="N45" s="146">
        <v>226</v>
      </c>
      <c r="O45" s="146">
        <v>149</v>
      </c>
      <c r="P45" s="146">
        <v>588</v>
      </c>
      <c r="Q45" s="146">
        <v>399</v>
      </c>
      <c r="R45" s="146">
        <v>2081</v>
      </c>
      <c r="S45" s="146">
        <v>1216</v>
      </c>
      <c r="T45" s="146">
        <v>113</v>
      </c>
      <c r="U45" s="146">
        <v>63</v>
      </c>
      <c r="V45" s="146">
        <v>148</v>
      </c>
      <c r="W45" s="146">
        <v>85</v>
      </c>
      <c r="Y45" s="147">
        <v>38</v>
      </c>
    </row>
    <row r="46" spans="1:25" ht="12.75" customHeight="1">
      <c r="A46" s="142">
        <v>39</v>
      </c>
      <c r="B46" s="148"/>
      <c r="C46" s="136"/>
      <c r="D46" s="143" t="s">
        <v>316</v>
      </c>
      <c r="E46" s="144">
        <v>50</v>
      </c>
      <c r="F46" s="145">
        <v>2507</v>
      </c>
      <c r="G46" s="146">
        <v>1639</v>
      </c>
      <c r="H46" s="146">
        <v>139</v>
      </c>
      <c r="I46" s="146">
        <v>91</v>
      </c>
      <c r="J46" s="146">
        <v>263</v>
      </c>
      <c r="K46" s="146">
        <v>168</v>
      </c>
      <c r="L46" s="146">
        <v>2174</v>
      </c>
      <c r="M46" s="146">
        <v>1423</v>
      </c>
      <c r="N46" s="146">
        <v>113</v>
      </c>
      <c r="O46" s="146">
        <v>73</v>
      </c>
      <c r="P46" s="146">
        <v>223</v>
      </c>
      <c r="Q46" s="146">
        <v>140</v>
      </c>
      <c r="R46" s="146">
        <v>333</v>
      </c>
      <c r="S46" s="146">
        <v>216</v>
      </c>
      <c r="T46" s="146">
        <v>26</v>
      </c>
      <c r="U46" s="146">
        <v>18</v>
      </c>
      <c r="V46" s="146">
        <v>40</v>
      </c>
      <c r="W46" s="146">
        <v>28</v>
      </c>
      <c r="Y46" s="147">
        <v>39</v>
      </c>
    </row>
    <row r="47" spans="1:25" ht="12.75" customHeight="1">
      <c r="A47" s="142">
        <v>40</v>
      </c>
      <c r="B47" s="148"/>
      <c r="C47" s="136"/>
      <c r="D47" s="143" t="s">
        <v>194</v>
      </c>
      <c r="E47" s="144">
        <v>51</v>
      </c>
      <c r="F47" s="145">
        <v>1597</v>
      </c>
      <c r="G47" s="146">
        <v>1370</v>
      </c>
      <c r="H47" s="146">
        <v>5</v>
      </c>
      <c r="I47" s="146">
        <v>4</v>
      </c>
      <c r="J47" s="146">
        <v>49</v>
      </c>
      <c r="K47" s="146">
        <v>44</v>
      </c>
      <c r="L47" s="146">
        <v>1484</v>
      </c>
      <c r="M47" s="146">
        <v>1281</v>
      </c>
      <c r="N47" s="146">
        <v>3</v>
      </c>
      <c r="O47" s="146">
        <v>3</v>
      </c>
      <c r="P47" s="146">
        <v>44</v>
      </c>
      <c r="Q47" s="146">
        <v>41</v>
      </c>
      <c r="R47" s="146">
        <v>113</v>
      </c>
      <c r="S47" s="146">
        <v>89</v>
      </c>
      <c r="T47" s="146">
        <v>2</v>
      </c>
      <c r="U47" s="146">
        <v>1</v>
      </c>
      <c r="V47" s="146">
        <v>5</v>
      </c>
      <c r="W47" s="146">
        <v>3</v>
      </c>
      <c r="Y47" s="147">
        <v>40</v>
      </c>
    </row>
    <row r="48" spans="1:25" ht="12.75" customHeight="1">
      <c r="A48" s="142">
        <v>41</v>
      </c>
      <c r="B48" s="148"/>
      <c r="C48" s="136"/>
      <c r="D48" s="143" t="s">
        <v>292</v>
      </c>
      <c r="E48" s="144">
        <v>57</v>
      </c>
      <c r="F48" s="145">
        <v>767</v>
      </c>
      <c r="G48" s="146">
        <v>475</v>
      </c>
      <c r="H48" s="146">
        <v>14</v>
      </c>
      <c r="I48" s="146">
        <v>12</v>
      </c>
      <c r="J48" s="146">
        <v>49</v>
      </c>
      <c r="K48" s="146">
        <v>33</v>
      </c>
      <c r="L48" s="146">
        <v>552</v>
      </c>
      <c r="M48" s="146">
        <v>348</v>
      </c>
      <c r="N48" s="146">
        <v>1</v>
      </c>
      <c r="O48" s="146">
        <v>1</v>
      </c>
      <c r="P48" s="146">
        <v>35</v>
      </c>
      <c r="Q48" s="146">
        <v>21</v>
      </c>
      <c r="R48" s="146">
        <v>215</v>
      </c>
      <c r="S48" s="146">
        <v>127</v>
      </c>
      <c r="T48" s="146">
        <v>13</v>
      </c>
      <c r="U48" s="146">
        <v>11</v>
      </c>
      <c r="V48" s="146">
        <v>14</v>
      </c>
      <c r="W48" s="146">
        <v>12</v>
      </c>
      <c r="Y48" s="147">
        <v>41</v>
      </c>
    </row>
    <row r="49" spans="1:25" ht="12.75" customHeight="1">
      <c r="A49" s="142">
        <v>42</v>
      </c>
      <c r="B49" s="148"/>
      <c r="C49" s="136"/>
      <c r="D49" s="143" t="s">
        <v>265</v>
      </c>
      <c r="E49" s="144">
        <v>58</v>
      </c>
      <c r="F49" s="145">
        <v>1825</v>
      </c>
      <c r="G49" s="146">
        <v>784</v>
      </c>
      <c r="H49" s="146">
        <v>30</v>
      </c>
      <c r="I49" s="146">
        <v>18</v>
      </c>
      <c r="J49" s="146">
        <v>109</v>
      </c>
      <c r="K49" s="146">
        <v>52</v>
      </c>
      <c r="L49" s="146">
        <v>1564</v>
      </c>
      <c r="M49" s="146">
        <v>652</v>
      </c>
      <c r="N49" s="146" t="s">
        <v>618</v>
      </c>
      <c r="O49" s="146" t="s">
        <v>618</v>
      </c>
      <c r="P49" s="146">
        <v>76</v>
      </c>
      <c r="Q49" s="146">
        <v>33</v>
      </c>
      <c r="R49" s="146">
        <v>261</v>
      </c>
      <c r="S49" s="146">
        <v>132</v>
      </c>
      <c r="T49" s="146">
        <v>30</v>
      </c>
      <c r="U49" s="146">
        <v>18</v>
      </c>
      <c r="V49" s="146">
        <v>33</v>
      </c>
      <c r="W49" s="146">
        <v>19</v>
      </c>
      <c r="Y49" s="147">
        <v>42</v>
      </c>
    </row>
    <row r="50" spans="1:25" ht="12.75" customHeight="1">
      <c r="A50" s="142">
        <v>43</v>
      </c>
      <c r="B50" s="148"/>
      <c r="C50" s="136"/>
      <c r="D50" s="143" t="s">
        <v>280</v>
      </c>
      <c r="E50" s="144">
        <v>59</v>
      </c>
      <c r="F50" s="145">
        <v>406</v>
      </c>
      <c r="G50" s="146">
        <v>128</v>
      </c>
      <c r="H50" s="146">
        <v>2</v>
      </c>
      <c r="I50" s="146">
        <v>2</v>
      </c>
      <c r="J50" s="146">
        <v>6</v>
      </c>
      <c r="K50" s="146">
        <v>4</v>
      </c>
      <c r="L50" s="146">
        <v>387</v>
      </c>
      <c r="M50" s="146">
        <v>119</v>
      </c>
      <c r="N50" s="146" t="s">
        <v>618</v>
      </c>
      <c r="O50" s="146" t="s">
        <v>618</v>
      </c>
      <c r="P50" s="146">
        <v>2</v>
      </c>
      <c r="Q50" s="146">
        <v>2</v>
      </c>
      <c r="R50" s="146">
        <v>19</v>
      </c>
      <c r="S50" s="146">
        <v>9</v>
      </c>
      <c r="T50" s="146">
        <v>2</v>
      </c>
      <c r="U50" s="146">
        <v>2</v>
      </c>
      <c r="V50" s="146">
        <v>4</v>
      </c>
      <c r="W50" s="146">
        <v>2</v>
      </c>
      <c r="Y50" s="147">
        <v>43</v>
      </c>
    </row>
    <row r="51" spans="1:25" ht="12.75" customHeight="1">
      <c r="A51" s="142">
        <v>44</v>
      </c>
      <c r="B51" s="148"/>
      <c r="C51" s="136"/>
      <c r="D51" s="143" t="s">
        <v>277</v>
      </c>
      <c r="E51" s="144">
        <v>60</v>
      </c>
      <c r="F51" s="145">
        <v>494</v>
      </c>
      <c r="G51" s="146">
        <v>427</v>
      </c>
      <c r="H51" s="146">
        <v>3</v>
      </c>
      <c r="I51" s="146">
        <v>1</v>
      </c>
      <c r="J51" s="146">
        <v>16</v>
      </c>
      <c r="K51" s="146">
        <v>13</v>
      </c>
      <c r="L51" s="146">
        <v>414</v>
      </c>
      <c r="M51" s="146">
        <v>359</v>
      </c>
      <c r="N51" s="146" t="s">
        <v>618</v>
      </c>
      <c r="O51" s="146" t="s">
        <v>618</v>
      </c>
      <c r="P51" s="146">
        <v>11</v>
      </c>
      <c r="Q51" s="146">
        <v>10</v>
      </c>
      <c r="R51" s="146">
        <v>80</v>
      </c>
      <c r="S51" s="146">
        <v>68</v>
      </c>
      <c r="T51" s="146">
        <v>3</v>
      </c>
      <c r="U51" s="146">
        <v>1</v>
      </c>
      <c r="V51" s="146">
        <v>5</v>
      </c>
      <c r="W51" s="146">
        <v>3</v>
      </c>
      <c r="Y51" s="147">
        <v>44</v>
      </c>
    </row>
    <row r="52" spans="1:25" ht="12.75" customHeight="1">
      <c r="A52" s="142">
        <v>45</v>
      </c>
      <c r="B52" s="148"/>
      <c r="C52" s="136"/>
      <c r="D52" s="143" t="s">
        <v>288</v>
      </c>
      <c r="E52" s="144">
        <v>61</v>
      </c>
      <c r="F52" s="145">
        <v>2216</v>
      </c>
      <c r="G52" s="146">
        <v>800</v>
      </c>
      <c r="H52" s="146">
        <v>172</v>
      </c>
      <c r="I52" s="146">
        <v>81</v>
      </c>
      <c r="J52" s="146">
        <v>284</v>
      </c>
      <c r="K52" s="146">
        <v>130</v>
      </c>
      <c r="L52" s="146">
        <v>1898</v>
      </c>
      <c r="M52" s="146">
        <v>708</v>
      </c>
      <c r="N52" s="146">
        <v>148</v>
      </c>
      <c r="O52" s="146">
        <v>71</v>
      </c>
      <c r="P52" s="146">
        <v>246</v>
      </c>
      <c r="Q52" s="146">
        <v>113</v>
      </c>
      <c r="R52" s="146">
        <v>318</v>
      </c>
      <c r="S52" s="146">
        <v>92</v>
      </c>
      <c r="T52" s="146">
        <v>24</v>
      </c>
      <c r="U52" s="146">
        <v>10</v>
      </c>
      <c r="V52" s="146">
        <v>38</v>
      </c>
      <c r="W52" s="146">
        <v>17</v>
      </c>
      <c r="Y52" s="147">
        <v>45</v>
      </c>
    </row>
    <row r="53" spans="1:25" ht="12.75" customHeight="1">
      <c r="A53" s="142">
        <v>46</v>
      </c>
      <c r="B53" s="148"/>
      <c r="C53" s="136"/>
      <c r="D53" s="143" t="s">
        <v>293</v>
      </c>
      <c r="E53" s="144">
        <v>63</v>
      </c>
      <c r="F53" s="145">
        <v>9914</v>
      </c>
      <c r="G53" s="146">
        <v>2182</v>
      </c>
      <c r="H53" s="146">
        <v>187</v>
      </c>
      <c r="I53" s="146">
        <v>48</v>
      </c>
      <c r="J53" s="146">
        <v>856</v>
      </c>
      <c r="K53" s="146">
        <v>189</v>
      </c>
      <c r="L53" s="146">
        <v>8199</v>
      </c>
      <c r="M53" s="146">
        <v>1700</v>
      </c>
      <c r="N53" s="146">
        <v>7</v>
      </c>
      <c r="O53" s="146">
        <v>2</v>
      </c>
      <c r="P53" s="146">
        <v>593</v>
      </c>
      <c r="Q53" s="146">
        <v>120</v>
      </c>
      <c r="R53" s="146">
        <v>1715</v>
      </c>
      <c r="S53" s="146">
        <v>482</v>
      </c>
      <c r="T53" s="146">
        <v>180</v>
      </c>
      <c r="U53" s="146">
        <v>46</v>
      </c>
      <c r="V53" s="146">
        <v>263</v>
      </c>
      <c r="W53" s="146">
        <v>69</v>
      </c>
      <c r="Y53" s="147">
        <v>46</v>
      </c>
    </row>
    <row r="54" spans="1:25" ht="12.75" customHeight="1">
      <c r="A54" s="142">
        <v>47</v>
      </c>
      <c r="B54" s="148"/>
      <c r="C54" s="136"/>
      <c r="D54" s="143" t="s">
        <v>623</v>
      </c>
      <c r="E54" s="144">
        <v>64</v>
      </c>
      <c r="F54" s="145">
        <v>5090</v>
      </c>
      <c r="G54" s="146">
        <v>751</v>
      </c>
      <c r="H54" s="146">
        <v>115</v>
      </c>
      <c r="I54" s="146">
        <v>38</v>
      </c>
      <c r="J54" s="146">
        <v>459</v>
      </c>
      <c r="K54" s="146">
        <v>80</v>
      </c>
      <c r="L54" s="146">
        <v>3365</v>
      </c>
      <c r="M54" s="146">
        <v>352</v>
      </c>
      <c r="N54" s="146">
        <v>3</v>
      </c>
      <c r="O54" s="146" t="s">
        <v>618</v>
      </c>
      <c r="P54" s="146">
        <v>270</v>
      </c>
      <c r="Q54" s="146">
        <v>31</v>
      </c>
      <c r="R54" s="146">
        <v>1725</v>
      </c>
      <c r="S54" s="146">
        <v>399</v>
      </c>
      <c r="T54" s="146">
        <v>112</v>
      </c>
      <c r="U54" s="146">
        <v>38</v>
      </c>
      <c r="V54" s="146">
        <v>189</v>
      </c>
      <c r="W54" s="146">
        <v>49</v>
      </c>
      <c r="Y54" s="147">
        <v>47</v>
      </c>
    </row>
    <row r="55" spans="1:25" ht="12.75" customHeight="1">
      <c r="A55" s="142">
        <v>48</v>
      </c>
      <c r="B55" s="148"/>
      <c r="C55" s="136"/>
      <c r="D55" s="143" t="s">
        <v>310</v>
      </c>
      <c r="E55" s="144">
        <v>65</v>
      </c>
      <c r="F55" s="145">
        <v>1366</v>
      </c>
      <c r="G55" s="146">
        <v>174</v>
      </c>
      <c r="H55" s="146">
        <v>6</v>
      </c>
      <c r="I55" s="146">
        <v>1</v>
      </c>
      <c r="J55" s="146">
        <v>80</v>
      </c>
      <c r="K55" s="146">
        <v>9</v>
      </c>
      <c r="L55" s="146">
        <v>1161</v>
      </c>
      <c r="M55" s="146">
        <v>144</v>
      </c>
      <c r="N55" s="146">
        <v>1</v>
      </c>
      <c r="O55" s="146" t="s">
        <v>618</v>
      </c>
      <c r="P55" s="146">
        <v>63</v>
      </c>
      <c r="Q55" s="146">
        <v>7</v>
      </c>
      <c r="R55" s="146">
        <v>205</v>
      </c>
      <c r="S55" s="146">
        <v>30</v>
      </c>
      <c r="T55" s="146">
        <v>5</v>
      </c>
      <c r="U55" s="146">
        <v>1</v>
      </c>
      <c r="V55" s="146">
        <v>17</v>
      </c>
      <c r="W55" s="146">
        <v>2</v>
      </c>
      <c r="Y55" s="147">
        <v>48</v>
      </c>
    </row>
    <row r="56" spans="1:25" ht="12.75" customHeight="1">
      <c r="A56" s="142">
        <v>49</v>
      </c>
      <c r="B56" s="148"/>
      <c r="C56" s="136"/>
      <c r="D56" s="143" t="s">
        <v>269</v>
      </c>
      <c r="E56" s="144">
        <v>66</v>
      </c>
      <c r="F56" s="145">
        <v>1326</v>
      </c>
      <c r="G56" s="146">
        <v>742</v>
      </c>
      <c r="H56" s="146">
        <v>75</v>
      </c>
      <c r="I56" s="146">
        <v>52</v>
      </c>
      <c r="J56" s="146">
        <v>87</v>
      </c>
      <c r="K56" s="146">
        <v>60</v>
      </c>
      <c r="L56" s="146">
        <v>870</v>
      </c>
      <c r="M56" s="146">
        <v>477</v>
      </c>
      <c r="N56" s="146" t="s">
        <v>618</v>
      </c>
      <c r="O56" s="146" t="s">
        <v>618</v>
      </c>
      <c r="P56" s="146">
        <v>11</v>
      </c>
      <c r="Q56" s="146">
        <v>6</v>
      </c>
      <c r="R56" s="146">
        <v>456</v>
      </c>
      <c r="S56" s="146">
        <v>265</v>
      </c>
      <c r="T56" s="146">
        <v>75</v>
      </c>
      <c r="U56" s="146">
        <v>52</v>
      </c>
      <c r="V56" s="146">
        <v>76</v>
      </c>
      <c r="W56" s="146">
        <v>54</v>
      </c>
      <c r="Y56" s="147">
        <v>49</v>
      </c>
    </row>
    <row r="57" spans="1:25" ht="12.75" customHeight="1">
      <c r="A57" s="142">
        <v>50</v>
      </c>
      <c r="B57" s="148"/>
      <c r="C57" s="136"/>
      <c r="D57" s="143" t="s">
        <v>272</v>
      </c>
      <c r="E57" s="144">
        <v>68</v>
      </c>
      <c r="F57" s="145">
        <v>2821</v>
      </c>
      <c r="G57" s="146">
        <v>907</v>
      </c>
      <c r="H57" s="146">
        <v>50</v>
      </c>
      <c r="I57" s="146">
        <v>22</v>
      </c>
      <c r="J57" s="146">
        <v>182</v>
      </c>
      <c r="K57" s="146">
        <v>55</v>
      </c>
      <c r="L57" s="146">
        <v>2201</v>
      </c>
      <c r="M57" s="146">
        <v>693</v>
      </c>
      <c r="N57" s="146">
        <v>1</v>
      </c>
      <c r="O57" s="146" t="s">
        <v>618</v>
      </c>
      <c r="P57" s="146">
        <v>113</v>
      </c>
      <c r="Q57" s="146">
        <v>30</v>
      </c>
      <c r="R57" s="146">
        <v>620</v>
      </c>
      <c r="S57" s="146">
        <v>214</v>
      </c>
      <c r="T57" s="146">
        <v>49</v>
      </c>
      <c r="U57" s="146">
        <v>22</v>
      </c>
      <c r="V57" s="146">
        <v>69</v>
      </c>
      <c r="W57" s="146">
        <v>25</v>
      </c>
      <c r="Y57" s="147">
        <v>50</v>
      </c>
    </row>
    <row r="58" spans="1:25" ht="12.75" customHeight="1">
      <c r="A58" s="142">
        <v>51</v>
      </c>
      <c r="B58" s="148"/>
      <c r="C58" s="136"/>
      <c r="D58" s="143" t="s">
        <v>311</v>
      </c>
      <c r="E58" s="144">
        <v>69</v>
      </c>
      <c r="F58" s="145">
        <v>351</v>
      </c>
      <c r="G58" s="146">
        <v>135</v>
      </c>
      <c r="H58" s="146">
        <v>4</v>
      </c>
      <c r="I58" s="146" t="s">
        <v>618</v>
      </c>
      <c r="J58" s="146">
        <v>6</v>
      </c>
      <c r="K58" s="146">
        <v>1</v>
      </c>
      <c r="L58" s="146">
        <v>203</v>
      </c>
      <c r="M58" s="146">
        <v>75</v>
      </c>
      <c r="N58" s="146" t="s">
        <v>618</v>
      </c>
      <c r="O58" s="146" t="s">
        <v>618</v>
      </c>
      <c r="P58" s="146">
        <v>1</v>
      </c>
      <c r="Q58" s="146" t="s">
        <v>618</v>
      </c>
      <c r="R58" s="146">
        <v>148</v>
      </c>
      <c r="S58" s="146">
        <v>60</v>
      </c>
      <c r="T58" s="146">
        <v>4</v>
      </c>
      <c r="U58" s="146" t="s">
        <v>618</v>
      </c>
      <c r="V58" s="146">
        <v>5</v>
      </c>
      <c r="W58" s="146">
        <v>1</v>
      </c>
      <c r="Y58" s="147">
        <v>51</v>
      </c>
    </row>
    <row r="59" spans="4:23" ht="14.25" customHeight="1">
      <c r="D59" s="300" t="s">
        <v>639</v>
      </c>
      <c r="E59" s="300"/>
      <c r="F59" s="300"/>
      <c r="G59" s="300"/>
      <c r="H59" s="300"/>
      <c r="I59" s="300"/>
      <c r="J59" s="300"/>
      <c r="K59" s="300"/>
      <c r="L59" s="301" t="s">
        <v>196</v>
      </c>
      <c r="M59" s="301"/>
      <c r="N59" s="301"/>
      <c r="O59" s="301"/>
      <c r="P59" s="301"/>
      <c r="Q59" s="301"/>
      <c r="R59" s="301"/>
      <c r="S59" s="301"/>
      <c r="T59" s="301"/>
      <c r="U59" s="301"/>
      <c r="V59" s="301"/>
      <c r="W59" s="301"/>
    </row>
    <row r="60" spans="4:23" ht="14.25" customHeight="1">
      <c r="D60" s="328" t="s">
        <v>638</v>
      </c>
      <c r="E60" s="328"/>
      <c r="F60" s="328"/>
      <c r="G60" s="328"/>
      <c r="H60" s="328"/>
      <c r="I60" s="328"/>
      <c r="J60" s="328"/>
      <c r="K60" s="328"/>
      <c r="L60" s="329" t="s">
        <v>321</v>
      </c>
      <c r="M60" s="329"/>
      <c r="N60" s="329"/>
      <c r="O60" s="329"/>
      <c r="P60" s="329"/>
      <c r="Q60" s="329"/>
      <c r="R60" s="329"/>
      <c r="S60" s="329"/>
      <c r="T60" s="329"/>
      <c r="U60" s="329"/>
      <c r="V60" s="329"/>
      <c r="W60" s="329"/>
    </row>
    <row r="61" spans="1:25" ht="14.25" customHeight="1">
      <c r="A61" s="302" t="s">
        <v>616</v>
      </c>
      <c r="B61" s="303"/>
      <c r="C61" s="308"/>
      <c r="D61" s="311" t="s">
        <v>264</v>
      </c>
      <c r="E61" s="312"/>
      <c r="F61" s="317" t="s">
        <v>186</v>
      </c>
      <c r="G61" s="317"/>
      <c r="H61" s="317"/>
      <c r="I61" s="317"/>
      <c r="J61" s="317"/>
      <c r="K61" s="318"/>
      <c r="L61" s="319" t="s">
        <v>58</v>
      </c>
      <c r="M61" s="317"/>
      <c r="N61" s="317"/>
      <c r="O61" s="317"/>
      <c r="P61" s="317"/>
      <c r="Q61" s="317"/>
      <c r="R61" s="317" t="s">
        <v>142</v>
      </c>
      <c r="S61" s="317"/>
      <c r="T61" s="317"/>
      <c r="U61" s="317"/>
      <c r="V61" s="317"/>
      <c r="W61" s="318"/>
      <c r="X61" s="133"/>
      <c r="Y61" s="308" t="s">
        <v>616</v>
      </c>
    </row>
    <row r="62" spans="1:25" ht="14.25">
      <c r="A62" s="304"/>
      <c r="B62" s="305"/>
      <c r="C62" s="309"/>
      <c r="D62" s="313"/>
      <c r="E62" s="314"/>
      <c r="F62" s="317" t="s">
        <v>57</v>
      </c>
      <c r="G62" s="317"/>
      <c r="H62" s="317" t="s">
        <v>143</v>
      </c>
      <c r="I62" s="317"/>
      <c r="J62" s="317"/>
      <c r="K62" s="318"/>
      <c r="L62" s="319" t="s">
        <v>187</v>
      </c>
      <c r="M62" s="317"/>
      <c r="N62" s="317" t="s">
        <v>143</v>
      </c>
      <c r="O62" s="317"/>
      <c r="P62" s="317"/>
      <c r="Q62" s="317"/>
      <c r="R62" s="317" t="s">
        <v>187</v>
      </c>
      <c r="S62" s="317"/>
      <c r="T62" s="317" t="s">
        <v>143</v>
      </c>
      <c r="U62" s="317"/>
      <c r="V62" s="317"/>
      <c r="W62" s="318"/>
      <c r="X62" s="133"/>
      <c r="Y62" s="309"/>
    </row>
    <row r="63" spans="1:25" ht="14.25">
      <c r="A63" s="304"/>
      <c r="B63" s="305"/>
      <c r="C63" s="309"/>
      <c r="D63" s="313"/>
      <c r="E63" s="314"/>
      <c r="F63" s="317"/>
      <c r="G63" s="317"/>
      <c r="H63" s="317" t="s">
        <v>172</v>
      </c>
      <c r="I63" s="317"/>
      <c r="J63" s="317" t="s">
        <v>170</v>
      </c>
      <c r="K63" s="318"/>
      <c r="L63" s="319"/>
      <c r="M63" s="317"/>
      <c r="N63" s="317" t="s">
        <v>172</v>
      </c>
      <c r="O63" s="317"/>
      <c r="P63" s="317" t="s">
        <v>170</v>
      </c>
      <c r="Q63" s="317"/>
      <c r="R63" s="317"/>
      <c r="S63" s="317"/>
      <c r="T63" s="317" t="s">
        <v>172</v>
      </c>
      <c r="U63" s="317"/>
      <c r="V63" s="317" t="s">
        <v>170</v>
      </c>
      <c r="W63" s="318"/>
      <c r="X63" s="133"/>
      <c r="Y63" s="309"/>
    </row>
    <row r="64" spans="1:25" ht="14.25">
      <c r="A64" s="306"/>
      <c r="B64" s="307"/>
      <c r="C64" s="310"/>
      <c r="D64" s="315"/>
      <c r="E64" s="316"/>
      <c r="F64" s="130" t="s">
        <v>62</v>
      </c>
      <c r="G64" s="130" t="s">
        <v>61</v>
      </c>
      <c r="H64" s="130" t="s">
        <v>62</v>
      </c>
      <c r="I64" s="130" t="s">
        <v>61</v>
      </c>
      <c r="J64" s="130" t="s">
        <v>62</v>
      </c>
      <c r="K64" s="131" t="s">
        <v>61</v>
      </c>
      <c r="L64" s="132" t="s">
        <v>62</v>
      </c>
      <c r="M64" s="130" t="s">
        <v>61</v>
      </c>
      <c r="N64" s="130" t="s">
        <v>62</v>
      </c>
      <c r="O64" s="130" t="s">
        <v>61</v>
      </c>
      <c r="P64" s="130" t="s">
        <v>62</v>
      </c>
      <c r="Q64" s="130" t="s">
        <v>61</v>
      </c>
      <c r="R64" s="130" t="s">
        <v>62</v>
      </c>
      <c r="S64" s="130" t="s">
        <v>61</v>
      </c>
      <c r="T64" s="130" t="s">
        <v>62</v>
      </c>
      <c r="U64" s="130" t="s">
        <v>61</v>
      </c>
      <c r="V64" s="130" t="s">
        <v>62</v>
      </c>
      <c r="W64" s="131" t="s">
        <v>61</v>
      </c>
      <c r="X64" s="133"/>
      <c r="Y64" s="310"/>
    </row>
    <row r="65" spans="1:25" ht="21.75" customHeight="1">
      <c r="A65" s="326" t="s">
        <v>640</v>
      </c>
      <c r="B65" s="326"/>
      <c r="C65" s="326"/>
      <c r="D65" s="326"/>
      <c r="E65" s="326"/>
      <c r="F65" s="326"/>
      <c r="G65" s="326"/>
      <c r="H65" s="326"/>
      <c r="I65" s="326"/>
      <c r="J65" s="326"/>
      <c r="K65" s="326"/>
      <c r="L65" s="326" t="s">
        <v>640</v>
      </c>
      <c r="M65" s="326"/>
      <c r="N65" s="326"/>
      <c r="O65" s="326"/>
      <c r="P65" s="326"/>
      <c r="Q65" s="326"/>
      <c r="R65" s="326"/>
      <c r="S65" s="326"/>
      <c r="T65" s="326"/>
      <c r="U65" s="326"/>
      <c r="V65" s="326"/>
      <c r="W65" s="326"/>
      <c r="X65" s="326"/>
      <c r="Y65" s="326"/>
    </row>
    <row r="66" spans="1:25" ht="12.75" customHeight="1">
      <c r="A66" s="142">
        <v>52</v>
      </c>
      <c r="B66" s="148"/>
      <c r="C66" s="136"/>
      <c r="D66" s="143" t="s">
        <v>313</v>
      </c>
      <c r="E66" s="144">
        <v>70</v>
      </c>
      <c r="F66" s="145">
        <v>1770</v>
      </c>
      <c r="G66" s="146">
        <v>370</v>
      </c>
      <c r="H66" s="146">
        <v>13</v>
      </c>
      <c r="I66" s="146">
        <v>2</v>
      </c>
      <c r="J66" s="146">
        <v>163</v>
      </c>
      <c r="K66" s="146">
        <v>34</v>
      </c>
      <c r="L66" s="146">
        <v>1635</v>
      </c>
      <c r="M66" s="146">
        <v>315</v>
      </c>
      <c r="N66" s="146">
        <v>2</v>
      </c>
      <c r="O66" s="146" t="s">
        <v>618</v>
      </c>
      <c r="P66" s="146">
        <v>144</v>
      </c>
      <c r="Q66" s="146">
        <v>29</v>
      </c>
      <c r="R66" s="146">
        <v>135</v>
      </c>
      <c r="S66" s="146">
        <v>55</v>
      </c>
      <c r="T66" s="146">
        <v>11</v>
      </c>
      <c r="U66" s="146">
        <v>2</v>
      </c>
      <c r="V66" s="146">
        <v>19</v>
      </c>
      <c r="W66" s="146">
        <v>5</v>
      </c>
      <c r="Y66" s="147">
        <v>52</v>
      </c>
    </row>
    <row r="67" spans="1:25" ht="12.75" customHeight="1">
      <c r="A67" s="142">
        <v>53</v>
      </c>
      <c r="B67" s="148"/>
      <c r="C67" s="136"/>
      <c r="D67" s="143" t="s">
        <v>287</v>
      </c>
      <c r="E67" s="144">
        <v>71</v>
      </c>
      <c r="F67" s="145">
        <v>14260</v>
      </c>
      <c r="G67" s="146">
        <v>2925</v>
      </c>
      <c r="H67" s="146">
        <v>386</v>
      </c>
      <c r="I67" s="146">
        <v>104</v>
      </c>
      <c r="J67" s="146">
        <v>1789</v>
      </c>
      <c r="K67" s="146">
        <v>492</v>
      </c>
      <c r="L67" s="146">
        <v>11692</v>
      </c>
      <c r="M67" s="146">
        <v>2209</v>
      </c>
      <c r="N67" s="146">
        <v>113</v>
      </c>
      <c r="O67" s="146">
        <v>29</v>
      </c>
      <c r="P67" s="146">
        <v>1378</v>
      </c>
      <c r="Q67" s="146">
        <v>377</v>
      </c>
      <c r="R67" s="146">
        <v>2568</v>
      </c>
      <c r="S67" s="146">
        <v>716</v>
      </c>
      <c r="T67" s="146">
        <v>273</v>
      </c>
      <c r="U67" s="146">
        <v>75</v>
      </c>
      <c r="V67" s="146">
        <v>411</v>
      </c>
      <c r="W67" s="146">
        <v>115</v>
      </c>
      <c r="Y67" s="147">
        <v>53</v>
      </c>
    </row>
    <row r="68" spans="1:25" ht="12.75" customHeight="1">
      <c r="A68" s="142">
        <v>54</v>
      </c>
      <c r="B68" s="148"/>
      <c r="C68" s="136"/>
      <c r="D68" s="143" t="s">
        <v>624</v>
      </c>
      <c r="E68" s="144">
        <v>72</v>
      </c>
      <c r="F68" s="145">
        <v>1435</v>
      </c>
      <c r="G68" s="146">
        <v>348</v>
      </c>
      <c r="H68" s="146">
        <v>25</v>
      </c>
      <c r="I68" s="146">
        <v>9</v>
      </c>
      <c r="J68" s="146">
        <v>74</v>
      </c>
      <c r="K68" s="146">
        <v>19</v>
      </c>
      <c r="L68" s="146">
        <v>1146</v>
      </c>
      <c r="M68" s="146">
        <v>229</v>
      </c>
      <c r="N68" s="146" t="s">
        <v>618</v>
      </c>
      <c r="O68" s="146" t="s">
        <v>618</v>
      </c>
      <c r="P68" s="146">
        <v>45</v>
      </c>
      <c r="Q68" s="146">
        <v>10</v>
      </c>
      <c r="R68" s="146">
        <v>289</v>
      </c>
      <c r="S68" s="146">
        <v>119</v>
      </c>
      <c r="T68" s="146">
        <v>25</v>
      </c>
      <c r="U68" s="146">
        <v>9</v>
      </c>
      <c r="V68" s="146">
        <v>29</v>
      </c>
      <c r="W68" s="146">
        <v>9</v>
      </c>
      <c r="Y68" s="147">
        <v>54</v>
      </c>
    </row>
    <row r="69" spans="1:25" ht="12.75" customHeight="1">
      <c r="A69" s="142">
        <v>55</v>
      </c>
      <c r="B69" s="148"/>
      <c r="C69" s="136"/>
      <c r="D69" s="143" t="s">
        <v>291</v>
      </c>
      <c r="E69" s="144">
        <v>74</v>
      </c>
      <c r="F69" s="145">
        <v>2146</v>
      </c>
      <c r="G69" s="146">
        <v>1800</v>
      </c>
      <c r="H69" s="146">
        <v>44</v>
      </c>
      <c r="I69" s="146">
        <v>33</v>
      </c>
      <c r="J69" s="146">
        <v>250</v>
      </c>
      <c r="K69" s="146">
        <v>195</v>
      </c>
      <c r="L69" s="146">
        <v>1951</v>
      </c>
      <c r="M69" s="146">
        <v>1625</v>
      </c>
      <c r="N69" s="146">
        <v>32</v>
      </c>
      <c r="O69" s="146">
        <v>23</v>
      </c>
      <c r="P69" s="146">
        <v>222</v>
      </c>
      <c r="Q69" s="146">
        <v>171</v>
      </c>
      <c r="R69" s="146">
        <v>195</v>
      </c>
      <c r="S69" s="146">
        <v>175</v>
      </c>
      <c r="T69" s="146">
        <v>12</v>
      </c>
      <c r="U69" s="146">
        <v>10</v>
      </c>
      <c r="V69" s="146">
        <v>28</v>
      </c>
      <c r="W69" s="146">
        <v>24</v>
      </c>
      <c r="Y69" s="147">
        <v>55</v>
      </c>
    </row>
    <row r="70" spans="1:25" ht="12.75" customHeight="1">
      <c r="A70" s="142">
        <v>56</v>
      </c>
      <c r="B70" s="148"/>
      <c r="C70" s="136"/>
      <c r="D70" s="143" t="s">
        <v>276</v>
      </c>
      <c r="E70" s="144">
        <v>77</v>
      </c>
      <c r="F70" s="145">
        <v>1124</v>
      </c>
      <c r="G70" s="146">
        <v>855</v>
      </c>
      <c r="H70" s="146">
        <v>7</v>
      </c>
      <c r="I70" s="146">
        <v>4</v>
      </c>
      <c r="J70" s="146">
        <v>10</v>
      </c>
      <c r="K70" s="146">
        <v>8</v>
      </c>
      <c r="L70" s="146">
        <v>1044</v>
      </c>
      <c r="M70" s="146">
        <v>791</v>
      </c>
      <c r="N70" s="146" t="s">
        <v>618</v>
      </c>
      <c r="O70" s="146" t="s">
        <v>618</v>
      </c>
      <c r="P70" s="146">
        <v>3</v>
      </c>
      <c r="Q70" s="146">
        <v>3</v>
      </c>
      <c r="R70" s="146">
        <v>80</v>
      </c>
      <c r="S70" s="146">
        <v>64</v>
      </c>
      <c r="T70" s="146">
        <v>7</v>
      </c>
      <c r="U70" s="146">
        <v>4</v>
      </c>
      <c r="V70" s="146">
        <v>7</v>
      </c>
      <c r="W70" s="146">
        <v>5</v>
      </c>
      <c r="Y70" s="147">
        <v>56</v>
      </c>
    </row>
    <row r="71" spans="1:25" ht="12.75" customHeight="1">
      <c r="A71" s="142">
        <v>57</v>
      </c>
      <c r="B71" s="148"/>
      <c r="C71" s="136"/>
      <c r="D71" s="143" t="s">
        <v>296</v>
      </c>
      <c r="E71" s="144">
        <v>78</v>
      </c>
      <c r="F71" s="145">
        <v>1054</v>
      </c>
      <c r="G71" s="146">
        <v>641</v>
      </c>
      <c r="H71" s="146">
        <v>1</v>
      </c>
      <c r="I71" s="146">
        <v>1</v>
      </c>
      <c r="J71" s="146">
        <v>23</v>
      </c>
      <c r="K71" s="146">
        <v>12</v>
      </c>
      <c r="L71" s="146">
        <v>923</v>
      </c>
      <c r="M71" s="146">
        <v>545</v>
      </c>
      <c r="N71" s="146">
        <v>1</v>
      </c>
      <c r="O71" s="146">
        <v>1</v>
      </c>
      <c r="P71" s="146">
        <v>22</v>
      </c>
      <c r="Q71" s="146">
        <v>11</v>
      </c>
      <c r="R71" s="146">
        <v>131</v>
      </c>
      <c r="S71" s="146">
        <v>96</v>
      </c>
      <c r="T71" s="146" t="s">
        <v>618</v>
      </c>
      <c r="U71" s="146" t="s">
        <v>618</v>
      </c>
      <c r="V71" s="146">
        <v>1</v>
      </c>
      <c r="W71" s="146">
        <v>1</v>
      </c>
      <c r="Y71" s="147">
        <v>57</v>
      </c>
    </row>
    <row r="72" spans="1:25" ht="12.75" customHeight="1">
      <c r="A72" s="142">
        <v>58</v>
      </c>
      <c r="B72" s="148"/>
      <c r="C72" s="136"/>
      <c r="D72" s="143" t="s">
        <v>271</v>
      </c>
      <c r="E72" s="144">
        <v>83</v>
      </c>
      <c r="F72" s="145">
        <v>3</v>
      </c>
      <c r="G72" s="146">
        <v>1</v>
      </c>
      <c r="H72" s="146" t="s">
        <v>618</v>
      </c>
      <c r="I72" s="146" t="s">
        <v>618</v>
      </c>
      <c r="J72" s="146">
        <v>2</v>
      </c>
      <c r="K72" s="146">
        <v>1</v>
      </c>
      <c r="L72" s="146">
        <v>3</v>
      </c>
      <c r="M72" s="146">
        <v>1</v>
      </c>
      <c r="N72" s="146" t="s">
        <v>618</v>
      </c>
      <c r="O72" s="146" t="s">
        <v>618</v>
      </c>
      <c r="P72" s="146">
        <v>2</v>
      </c>
      <c r="Q72" s="146">
        <v>1</v>
      </c>
      <c r="R72" s="146" t="s">
        <v>618</v>
      </c>
      <c r="S72" s="146" t="s">
        <v>618</v>
      </c>
      <c r="T72" s="146" t="s">
        <v>618</v>
      </c>
      <c r="U72" s="146" t="s">
        <v>618</v>
      </c>
      <c r="V72" s="146" t="s">
        <v>618</v>
      </c>
      <c r="W72" s="146" t="s">
        <v>618</v>
      </c>
      <c r="Y72" s="147">
        <v>58</v>
      </c>
    </row>
    <row r="73" spans="1:25" ht="21.75" customHeight="1">
      <c r="A73" s="330" t="s">
        <v>625</v>
      </c>
      <c r="B73" s="330"/>
      <c r="C73" s="330"/>
      <c r="D73" s="330"/>
      <c r="E73" s="330"/>
      <c r="F73" s="330"/>
      <c r="G73" s="330"/>
      <c r="H73" s="330"/>
      <c r="I73" s="330"/>
      <c r="J73" s="330"/>
      <c r="K73" s="330"/>
      <c r="L73" s="330" t="s">
        <v>625</v>
      </c>
      <c r="M73" s="330"/>
      <c r="N73" s="330"/>
      <c r="O73" s="330"/>
      <c r="P73" s="330"/>
      <c r="Q73" s="330"/>
      <c r="R73" s="330"/>
      <c r="S73" s="330"/>
      <c r="T73" s="330"/>
      <c r="U73" s="330"/>
      <c r="V73" s="330"/>
      <c r="W73" s="330"/>
      <c r="X73" s="330"/>
      <c r="Y73" s="330"/>
    </row>
    <row r="74" spans="1:25" ht="12.75" customHeight="1">
      <c r="A74" s="134">
        <v>59</v>
      </c>
      <c r="B74" s="148"/>
      <c r="C74" s="136"/>
      <c r="D74" s="137" t="s">
        <v>47</v>
      </c>
      <c r="E74" s="138"/>
      <c r="F74" s="139">
        <v>505</v>
      </c>
      <c r="G74" s="140">
        <v>210</v>
      </c>
      <c r="H74" s="140">
        <v>13</v>
      </c>
      <c r="I74" s="140">
        <v>6</v>
      </c>
      <c r="J74" s="140">
        <v>97</v>
      </c>
      <c r="K74" s="140">
        <v>43</v>
      </c>
      <c r="L74" s="140">
        <v>457</v>
      </c>
      <c r="M74" s="140">
        <v>198</v>
      </c>
      <c r="N74" s="140">
        <v>9</v>
      </c>
      <c r="O74" s="140">
        <v>4</v>
      </c>
      <c r="P74" s="140">
        <v>91</v>
      </c>
      <c r="Q74" s="140">
        <v>40</v>
      </c>
      <c r="R74" s="140">
        <v>48</v>
      </c>
      <c r="S74" s="140">
        <v>12</v>
      </c>
      <c r="T74" s="140">
        <v>4</v>
      </c>
      <c r="U74" s="140">
        <v>2</v>
      </c>
      <c r="V74" s="140">
        <v>6</v>
      </c>
      <c r="W74" s="140">
        <v>3</v>
      </c>
      <c r="Y74" s="141">
        <v>59</v>
      </c>
    </row>
    <row r="75" spans="1:25" ht="12.75" customHeight="1">
      <c r="A75" s="142">
        <v>60</v>
      </c>
      <c r="B75" s="148"/>
      <c r="C75" s="136"/>
      <c r="D75" s="143" t="s">
        <v>279</v>
      </c>
      <c r="E75" s="144">
        <v>2</v>
      </c>
      <c r="F75" s="145">
        <v>138</v>
      </c>
      <c r="G75" s="146">
        <v>65</v>
      </c>
      <c r="H75" s="146">
        <v>2</v>
      </c>
      <c r="I75" s="146">
        <v>1</v>
      </c>
      <c r="J75" s="146">
        <v>5</v>
      </c>
      <c r="K75" s="146">
        <v>1</v>
      </c>
      <c r="L75" s="146">
        <v>129</v>
      </c>
      <c r="M75" s="146">
        <v>62</v>
      </c>
      <c r="N75" s="146" t="s">
        <v>618</v>
      </c>
      <c r="O75" s="146" t="s">
        <v>618</v>
      </c>
      <c r="P75" s="146">
        <v>4</v>
      </c>
      <c r="Q75" s="146">
        <v>1</v>
      </c>
      <c r="R75" s="146">
        <v>9</v>
      </c>
      <c r="S75" s="146">
        <v>3</v>
      </c>
      <c r="T75" s="146">
        <v>2</v>
      </c>
      <c r="U75" s="146">
        <v>1</v>
      </c>
      <c r="V75" s="146">
        <v>1</v>
      </c>
      <c r="W75" s="146" t="s">
        <v>618</v>
      </c>
      <c r="Y75" s="147">
        <v>60</v>
      </c>
    </row>
    <row r="76" spans="1:25" ht="12.75" customHeight="1">
      <c r="A76" s="142">
        <v>61</v>
      </c>
      <c r="B76" s="148"/>
      <c r="C76" s="136"/>
      <c r="D76" s="143" t="s">
        <v>298</v>
      </c>
      <c r="E76" s="144">
        <v>4</v>
      </c>
      <c r="F76" s="145">
        <v>367</v>
      </c>
      <c r="G76" s="146">
        <v>145</v>
      </c>
      <c r="H76" s="146">
        <v>11</v>
      </c>
      <c r="I76" s="146">
        <v>5</v>
      </c>
      <c r="J76" s="146">
        <v>92</v>
      </c>
      <c r="K76" s="146">
        <v>42</v>
      </c>
      <c r="L76" s="146">
        <v>328</v>
      </c>
      <c r="M76" s="146">
        <v>136</v>
      </c>
      <c r="N76" s="146">
        <v>9</v>
      </c>
      <c r="O76" s="146">
        <v>4</v>
      </c>
      <c r="P76" s="146">
        <v>87</v>
      </c>
      <c r="Q76" s="146">
        <v>39</v>
      </c>
      <c r="R76" s="146">
        <v>39</v>
      </c>
      <c r="S76" s="146">
        <v>9</v>
      </c>
      <c r="T76" s="146">
        <v>2</v>
      </c>
      <c r="U76" s="146">
        <v>1</v>
      </c>
      <c r="V76" s="146">
        <v>5</v>
      </c>
      <c r="W76" s="146">
        <v>3</v>
      </c>
      <c r="Y76" s="147">
        <v>61</v>
      </c>
    </row>
    <row r="77" spans="1:25" ht="21.75" customHeight="1">
      <c r="A77" s="330" t="s">
        <v>63</v>
      </c>
      <c r="B77" s="330"/>
      <c r="C77" s="330"/>
      <c r="D77" s="330"/>
      <c r="E77" s="330"/>
      <c r="F77" s="330"/>
      <c r="G77" s="330"/>
      <c r="H77" s="330"/>
      <c r="I77" s="330"/>
      <c r="J77" s="330"/>
      <c r="K77" s="330"/>
      <c r="L77" s="330" t="s">
        <v>63</v>
      </c>
      <c r="M77" s="330"/>
      <c r="N77" s="330"/>
      <c r="O77" s="330"/>
      <c r="P77" s="330"/>
      <c r="Q77" s="330"/>
      <c r="R77" s="330"/>
      <c r="S77" s="330"/>
      <c r="T77" s="330"/>
      <c r="U77" s="330"/>
      <c r="V77" s="330"/>
      <c r="W77" s="330"/>
      <c r="X77" s="330"/>
      <c r="Y77" s="330"/>
    </row>
    <row r="78" spans="1:25" ht="12.75" customHeight="1">
      <c r="A78" s="134">
        <v>62</v>
      </c>
      <c r="B78" s="148"/>
      <c r="C78" s="136"/>
      <c r="D78" s="137" t="s">
        <v>47</v>
      </c>
      <c r="E78" s="138"/>
      <c r="F78" s="139">
        <v>3402</v>
      </c>
      <c r="G78" s="140">
        <v>1857</v>
      </c>
      <c r="H78" s="140">
        <v>26</v>
      </c>
      <c r="I78" s="140">
        <v>7</v>
      </c>
      <c r="J78" s="140">
        <v>117</v>
      </c>
      <c r="K78" s="140">
        <v>61</v>
      </c>
      <c r="L78" s="140">
        <v>2485</v>
      </c>
      <c r="M78" s="140">
        <v>1310</v>
      </c>
      <c r="N78" s="140">
        <v>14</v>
      </c>
      <c r="O78" s="140">
        <v>6</v>
      </c>
      <c r="P78" s="140">
        <v>81</v>
      </c>
      <c r="Q78" s="140">
        <v>42</v>
      </c>
      <c r="R78" s="140">
        <v>917</v>
      </c>
      <c r="S78" s="140">
        <v>547</v>
      </c>
      <c r="T78" s="140">
        <v>12</v>
      </c>
      <c r="U78" s="140">
        <v>1</v>
      </c>
      <c r="V78" s="140">
        <v>36</v>
      </c>
      <c r="W78" s="140">
        <v>19</v>
      </c>
      <c r="Y78" s="141">
        <v>62</v>
      </c>
    </row>
    <row r="79" spans="1:25" ht="12.75" customHeight="1">
      <c r="A79" s="142">
        <v>63</v>
      </c>
      <c r="B79" s="148"/>
      <c r="C79" s="136"/>
      <c r="D79" s="143" t="s">
        <v>621</v>
      </c>
      <c r="E79" s="144">
        <v>1</v>
      </c>
      <c r="F79" s="145">
        <v>2</v>
      </c>
      <c r="G79" s="146">
        <v>1</v>
      </c>
      <c r="H79" s="146" t="s">
        <v>618</v>
      </c>
      <c r="I79" s="146" t="s">
        <v>618</v>
      </c>
      <c r="J79" s="146" t="s">
        <v>618</v>
      </c>
      <c r="K79" s="146" t="s">
        <v>618</v>
      </c>
      <c r="L79" s="146">
        <v>1</v>
      </c>
      <c r="M79" s="146">
        <v>1</v>
      </c>
      <c r="N79" s="146" t="s">
        <v>618</v>
      </c>
      <c r="O79" s="146" t="s">
        <v>618</v>
      </c>
      <c r="P79" s="146" t="s">
        <v>618</v>
      </c>
      <c r="Q79" s="146" t="s">
        <v>618</v>
      </c>
      <c r="R79" s="146">
        <v>1</v>
      </c>
      <c r="S79" s="146" t="s">
        <v>618</v>
      </c>
      <c r="T79" s="146" t="s">
        <v>618</v>
      </c>
      <c r="U79" s="146" t="s">
        <v>618</v>
      </c>
      <c r="V79" s="146" t="s">
        <v>618</v>
      </c>
      <c r="W79" s="146" t="s">
        <v>618</v>
      </c>
      <c r="Y79" s="147">
        <v>63</v>
      </c>
    </row>
    <row r="80" spans="1:25" ht="12.75" customHeight="1">
      <c r="A80" s="142">
        <v>64</v>
      </c>
      <c r="B80" s="148"/>
      <c r="C80" s="136"/>
      <c r="D80" s="143" t="s">
        <v>302</v>
      </c>
      <c r="E80" s="144">
        <v>23</v>
      </c>
      <c r="F80" s="145">
        <v>18</v>
      </c>
      <c r="G80" s="146">
        <v>14</v>
      </c>
      <c r="H80" s="146" t="s">
        <v>618</v>
      </c>
      <c r="I80" s="146" t="s">
        <v>618</v>
      </c>
      <c r="J80" s="146" t="s">
        <v>618</v>
      </c>
      <c r="K80" s="146" t="s">
        <v>618</v>
      </c>
      <c r="L80" s="146">
        <v>18</v>
      </c>
      <c r="M80" s="146">
        <v>14</v>
      </c>
      <c r="N80" s="146" t="s">
        <v>618</v>
      </c>
      <c r="O80" s="146" t="s">
        <v>618</v>
      </c>
      <c r="P80" s="146" t="s">
        <v>618</v>
      </c>
      <c r="Q80" s="146" t="s">
        <v>618</v>
      </c>
      <c r="R80" s="146" t="s">
        <v>618</v>
      </c>
      <c r="S80" s="146" t="s">
        <v>618</v>
      </c>
      <c r="T80" s="146" t="s">
        <v>618</v>
      </c>
      <c r="U80" s="146" t="s">
        <v>618</v>
      </c>
      <c r="V80" s="146" t="s">
        <v>618</v>
      </c>
      <c r="W80" s="146" t="s">
        <v>618</v>
      </c>
      <c r="Y80" s="147">
        <v>64</v>
      </c>
    </row>
    <row r="81" spans="1:25" ht="12.75" customHeight="1">
      <c r="A81" s="142">
        <v>65</v>
      </c>
      <c r="B81" s="148"/>
      <c r="C81" s="136"/>
      <c r="D81" s="143" t="s">
        <v>315</v>
      </c>
      <c r="E81" s="144">
        <v>30</v>
      </c>
      <c r="F81" s="145">
        <v>21</v>
      </c>
      <c r="G81" s="146">
        <v>17</v>
      </c>
      <c r="H81" s="146" t="s">
        <v>618</v>
      </c>
      <c r="I81" s="146" t="s">
        <v>618</v>
      </c>
      <c r="J81" s="146" t="s">
        <v>618</v>
      </c>
      <c r="K81" s="146" t="s">
        <v>618</v>
      </c>
      <c r="L81" s="146">
        <v>21</v>
      </c>
      <c r="M81" s="146">
        <v>17</v>
      </c>
      <c r="N81" s="146" t="s">
        <v>618</v>
      </c>
      <c r="O81" s="146" t="s">
        <v>618</v>
      </c>
      <c r="P81" s="146" t="s">
        <v>618</v>
      </c>
      <c r="Q81" s="146" t="s">
        <v>618</v>
      </c>
      <c r="R81" s="146" t="s">
        <v>618</v>
      </c>
      <c r="S81" s="146" t="s">
        <v>618</v>
      </c>
      <c r="T81" s="146" t="s">
        <v>618</v>
      </c>
      <c r="U81" s="146" t="s">
        <v>618</v>
      </c>
      <c r="V81" s="146" t="s">
        <v>618</v>
      </c>
      <c r="W81" s="146" t="s">
        <v>618</v>
      </c>
      <c r="Y81" s="147">
        <v>65</v>
      </c>
    </row>
    <row r="82" spans="1:25" ht="12.75" customHeight="1">
      <c r="A82" s="142">
        <v>66</v>
      </c>
      <c r="B82" s="148"/>
      <c r="C82" s="136"/>
      <c r="D82" s="143" t="s">
        <v>269</v>
      </c>
      <c r="E82" s="144">
        <v>66</v>
      </c>
      <c r="F82" s="145">
        <v>115</v>
      </c>
      <c r="G82" s="146">
        <v>85</v>
      </c>
      <c r="H82" s="146" t="s">
        <v>618</v>
      </c>
      <c r="I82" s="146" t="s">
        <v>618</v>
      </c>
      <c r="J82" s="146" t="s">
        <v>618</v>
      </c>
      <c r="K82" s="146" t="s">
        <v>618</v>
      </c>
      <c r="L82" s="146">
        <v>94</v>
      </c>
      <c r="M82" s="146">
        <v>68</v>
      </c>
      <c r="N82" s="146" t="s">
        <v>618</v>
      </c>
      <c r="O82" s="146" t="s">
        <v>618</v>
      </c>
      <c r="P82" s="146" t="s">
        <v>618</v>
      </c>
      <c r="Q82" s="146" t="s">
        <v>618</v>
      </c>
      <c r="R82" s="146">
        <v>21</v>
      </c>
      <c r="S82" s="146">
        <v>17</v>
      </c>
      <c r="T82" s="146" t="s">
        <v>618</v>
      </c>
      <c r="U82" s="146" t="s">
        <v>618</v>
      </c>
      <c r="V82" s="146" t="s">
        <v>618</v>
      </c>
      <c r="W82" s="146" t="s">
        <v>618</v>
      </c>
      <c r="Y82" s="147">
        <v>66</v>
      </c>
    </row>
    <row r="83" spans="1:25" ht="12.75" customHeight="1">
      <c r="A83" s="142">
        <v>67</v>
      </c>
      <c r="B83" s="148"/>
      <c r="C83" s="136"/>
      <c r="D83" s="143" t="s">
        <v>291</v>
      </c>
      <c r="E83" s="144">
        <v>74</v>
      </c>
      <c r="F83" s="145">
        <v>281</v>
      </c>
      <c r="G83" s="146">
        <v>188</v>
      </c>
      <c r="H83" s="146" t="s">
        <v>618</v>
      </c>
      <c r="I83" s="146" t="s">
        <v>618</v>
      </c>
      <c r="J83" s="146">
        <v>1</v>
      </c>
      <c r="K83" s="146">
        <v>1</v>
      </c>
      <c r="L83" s="146">
        <v>262</v>
      </c>
      <c r="M83" s="146">
        <v>177</v>
      </c>
      <c r="N83" s="146" t="s">
        <v>618</v>
      </c>
      <c r="O83" s="146" t="s">
        <v>618</v>
      </c>
      <c r="P83" s="146">
        <v>1</v>
      </c>
      <c r="Q83" s="146">
        <v>1</v>
      </c>
      <c r="R83" s="146">
        <v>19</v>
      </c>
      <c r="S83" s="146">
        <v>11</v>
      </c>
      <c r="T83" s="146" t="s">
        <v>618</v>
      </c>
      <c r="U83" s="146" t="s">
        <v>618</v>
      </c>
      <c r="V83" s="146" t="s">
        <v>618</v>
      </c>
      <c r="W83" s="146" t="s">
        <v>618</v>
      </c>
      <c r="Y83" s="147">
        <v>67</v>
      </c>
    </row>
    <row r="84" spans="1:25" ht="12.75" customHeight="1">
      <c r="A84" s="142">
        <v>68</v>
      </c>
      <c r="B84" s="148"/>
      <c r="C84" s="136"/>
      <c r="D84" s="143" t="s">
        <v>317</v>
      </c>
      <c r="E84" s="144">
        <v>75</v>
      </c>
      <c r="F84" s="145">
        <v>570</v>
      </c>
      <c r="G84" s="146">
        <v>321</v>
      </c>
      <c r="H84" s="146">
        <v>1</v>
      </c>
      <c r="I84" s="146" t="s">
        <v>618</v>
      </c>
      <c r="J84" s="146">
        <v>1</v>
      </c>
      <c r="K84" s="146" t="s">
        <v>618</v>
      </c>
      <c r="L84" s="146">
        <v>384</v>
      </c>
      <c r="M84" s="146">
        <v>194</v>
      </c>
      <c r="N84" s="146" t="s">
        <v>618</v>
      </c>
      <c r="O84" s="146" t="s">
        <v>618</v>
      </c>
      <c r="P84" s="146" t="s">
        <v>618</v>
      </c>
      <c r="Q84" s="146" t="s">
        <v>618</v>
      </c>
      <c r="R84" s="146">
        <v>186</v>
      </c>
      <c r="S84" s="146">
        <v>127</v>
      </c>
      <c r="T84" s="146">
        <v>1</v>
      </c>
      <c r="U84" s="146" t="s">
        <v>618</v>
      </c>
      <c r="V84" s="146">
        <v>1</v>
      </c>
      <c r="W84" s="146" t="s">
        <v>618</v>
      </c>
      <c r="Y84" s="147">
        <v>68</v>
      </c>
    </row>
    <row r="85" spans="1:25" ht="12.75" customHeight="1">
      <c r="A85" s="142">
        <v>69</v>
      </c>
      <c r="B85" s="148"/>
      <c r="C85" s="136"/>
      <c r="D85" s="143" t="s">
        <v>318</v>
      </c>
      <c r="E85" s="144">
        <v>76</v>
      </c>
      <c r="F85" s="145">
        <v>34</v>
      </c>
      <c r="G85" s="146">
        <v>21</v>
      </c>
      <c r="H85" s="146" t="s">
        <v>618</v>
      </c>
      <c r="I85" s="146" t="s">
        <v>618</v>
      </c>
      <c r="J85" s="146" t="s">
        <v>618</v>
      </c>
      <c r="K85" s="146" t="s">
        <v>618</v>
      </c>
      <c r="L85" s="146">
        <v>31</v>
      </c>
      <c r="M85" s="146">
        <v>18</v>
      </c>
      <c r="N85" s="146" t="s">
        <v>618</v>
      </c>
      <c r="O85" s="146" t="s">
        <v>618</v>
      </c>
      <c r="P85" s="146" t="s">
        <v>618</v>
      </c>
      <c r="Q85" s="146" t="s">
        <v>618</v>
      </c>
      <c r="R85" s="146">
        <v>3</v>
      </c>
      <c r="S85" s="146">
        <v>3</v>
      </c>
      <c r="T85" s="146" t="s">
        <v>618</v>
      </c>
      <c r="U85" s="146" t="s">
        <v>618</v>
      </c>
      <c r="V85" s="146" t="s">
        <v>618</v>
      </c>
      <c r="W85" s="146" t="s">
        <v>618</v>
      </c>
      <c r="Y85" s="147">
        <v>69</v>
      </c>
    </row>
    <row r="86" spans="1:25" ht="12.75" customHeight="1">
      <c r="A86" s="142">
        <v>70</v>
      </c>
      <c r="B86" s="148"/>
      <c r="C86" s="136"/>
      <c r="D86" s="143" t="s">
        <v>276</v>
      </c>
      <c r="E86" s="144">
        <v>77</v>
      </c>
      <c r="F86" s="145">
        <v>513</v>
      </c>
      <c r="G86" s="146">
        <v>260</v>
      </c>
      <c r="H86" s="146">
        <v>16</v>
      </c>
      <c r="I86" s="146">
        <v>6</v>
      </c>
      <c r="J86" s="146">
        <v>82</v>
      </c>
      <c r="K86" s="146">
        <v>44</v>
      </c>
      <c r="L86" s="146">
        <v>393</v>
      </c>
      <c r="M86" s="146">
        <v>184</v>
      </c>
      <c r="N86" s="146">
        <v>13</v>
      </c>
      <c r="O86" s="146">
        <v>6</v>
      </c>
      <c r="P86" s="146">
        <v>67</v>
      </c>
      <c r="Q86" s="146">
        <v>36</v>
      </c>
      <c r="R86" s="146">
        <v>120</v>
      </c>
      <c r="S86" s="146">
        <v>76</v>
      </c>
      <c r="T86" s="146">
        <v>3</v>
      </c>
      <c r="U86" s="146" t="s">
        <v>618</v>
      </c>
      <c r="V86" s="146">
        <v>15</v>
      </c>
      <c r="W86" s="146">
        <v>8</v>
      </c>
      <c r="Y86" s="147">
        <v>70</v>
      </c>
    </row>
    <row r="87" spans="1:25" ht="12.75" customHeight="1">
      <c r="A87" s="142">
        <v>71</v>
      </c>
      <c r="B87" s="148"/>
      <c r="C87" s="136"/>
      <c r="D87" s="143" t="s">
        <v>296</v>
      </c>
      <c r="E87" s="144">
        <v>78</v>
      </c>
      <c r="F87" s="145">
        <v>1848</v>
      </c>
      <c r="G87" s="146">
        <v>950</v>
      </c>
      <c r="H87" s="146">
        <v>9</v>
      </c>
      <c r="I87" s="146">
        <v>1</v>
      </c>
      <c r="J87" s="146">
        <v>33</v>
      </c>
      <c r="K87" s="146">
        <v>16</v>
      </c>
      <c r="L87" s="146">
        <v>1281</v>
      </c>
      <c r="M87" s="146">
        <v>637</v>
      </c>
      <c r="N87" s="146">
        <v>1</v>
      </c>
      <c r="O87" s="146" t="s">
        <v>618</v>
      </c>
      <c r="P87" s="146">
        <v>13</v>
      </c>
      <c r="Q87" s="146">
        <v>5</v>
      </c>
      <c r="R87" s="146">
        <v>567</v>
      </c>
      <c r="S87" s="146">
        <v>313</v>
      </c>
      <c r="T87" s="146">
        <v>8</v>
      </c>
      <c r="U87" s="146">
        <v>1</v>
      </c>
      <c r="V87" s="146">
        <v>20</v>
      </c>
      <c r="W87" s="146">
        <v>11</v>
      </c>
      <c r="Y87" s="147">
        <v>71</v>
      </c>
    </row>
    <row r="88" spans="1:25" ht="21.75" customHeight="1">
      <c r="A88" s="330" t="s">
        <v>626</v>
      </c>
      <c r="B88" s="330"/>
      <c r="C88" s="330"/>
      <c r="D88" s="330"/>
      <c r="E88" s="330"/>
      <c r="F88" s="330"/>
      <c r="G88" s="330"/>
      <c r="H88" s="330"/>
      <c r="I88" s="330"/>
      <c r="J88" s="330"/>
      <c r="K88" s="330"/>
      <c r="L88" s="330" t="s">
        <v>626</v>
      </c>
      <c r="M88" s="330"/>
      <c r="N88" s="330"/>
      <c r="O88" s="330"/>
      <c r="P88" s="330"/>
      <c r="Q88" s="330"/>
      <c r="R88" s="330"/>
      <c r="S88" s="330"/>
      <c r="T88" s="330"/>
      <c r="U88" s="330"/>
      <c r="V88" s="330"/>
      <c r="W88" s="330"/>
      <c r="X88" s="330"/>
      <c r="Y88" s="330"/>
    </row>
    <row r="89" spans="1:25" ht="12.75" customHeight="1">
      <c r="A89" s="169">
        <v>72</v>
      </c>
      <c r="B89" s="170"/>
      <c r="C89" s="136"/>
      <c r="D89" s="137" t="s">
        <v>47</v>
      </c>
      <c r="E89" s="138"/>
      <c r="F89" s="139">
        <v>114314</v>
      </c>
      <c r="G89" s="140">
        <v>47628</v>
      </c>
      <c r="H89" s="140">
        <v>2927</v>
      </c>
      <c r="I89" s="140">
        <v>1427</v>
      </c>
      <c r="J89" s="140">
        <v>7476</v>
      </c>
      <c r="K89" s="140">
        <v>2984</v>
      </c>
      <c r="L89" s="140">
        <v>103459</v>
      </c>
      <c r="M89" s="140">
        <v>42644</v>
      </c>
      <c r="N89" s="140">
        <v>1553</v>
      </c>
      <c r="O89" s="140">
        <v>794</v>
      </c>
      <c r="P89" s="140">
        <v>6063</v>
      </c>
      <c r="Q89" s="140">
        <v>2358</v>
      </c>
      <c r="R89" s="140">
        <v>10855</v>
      </c>
      <c r="S89" s="140">
        <v>4984</v>
      </c>
      <c r="T89" s="140">
        <v>1374</v>
      </c>
      <c r="U89" s="140">
        <v>633</v>
      </c>
      <c r="V89" s="140">
        <v>1413</v>
      </c>
      <c r="W89" s="140">
        <v>626</v>
      </c>
      <c r="X89" s="171"/>
      <c r="Y89" s="172">
        <v>72</v>
      </c>
    </row>
    <row r="90" spans="1:25" ht="12.75" customHeight="1">
      <c r="A90" s="173">
        <v>73</v>
      </c>
      <c r="B90" s="170"/>
      <c r="C90" s="136"/>
      <c r="D90" s="143" t="s">
        <v>621</v>
      </c>
      <c r="E90" s="144">
        <v>1</v>
      </c>
      <c r="F90" s="145">
        <v>198</v>
      </c>
      <c r="G90" s="146">
        <v>97</v>
      </c>
      <c r="H90" s="146" t="s">
        <v>618</v>
      </c>
      <c r="I90" s="146" t="s">
        <v>618</v>
      </c>
      <c r="J90" s="146" t="s">
        <v>618</v>
      </c>
      <c r="K90" s="146" t="s">
        <v>618</v>
      </c>
      <c r="L90" s="146">
        <v>189</v>
      </c>
      <c r="M90" s="146">
        <v>89</v>
      </c>
      <c r="N90" s="146" t="s">
        <v>618</v>
      </c>
      <c r="O90" s="146" t="s">
        <v>618</v>
      </c>
      <c r="P90" s="146" t="s">
        <v>618</v>
      </c>
      <c r="Q90" s="146" t="s">
        <v>618</v>
      </c>
      <c r="R90" s="146">
        <v>9</v>
      </c>
      <c r="S90" s="146">
        <v>8</v>
      </c>
      <c r="T90" s="146" t="s">
        <v>618</v>
      </c>
      <c r="U90" s="146" t="s">
        <v>618</v>
      </c>
      <c r="V90" s="146" t="s">
        <v>618</v>
      </c>
      <c r="W90" s="146" t="s">
        <v>618</v>
      </c>
      <c r="X90" s="171"/>
      <c r="Y90" s="174">
        <v>73</v>
      </c>
    </row>
    <row r="91" spans="1:25" ht="12.75" customHeight="1">
      <c r="A91" s="173">
        <v>74</v>
      </c>
      <c r="B91" s="170"/>
      <c r="C91" s="136"/>
      <c r="D91" s="143" t="s">
        <v>279</v>
      </c>
      <c r="E91" s="144">
        <v>2</v>
      </c>
      <c r="F91" s="145">
        <v>113</v>
      </c>
      <c r="G91" s="146">
        <v>71</v>
      </c>
      <c r="H91" s="146" t="s">
        <v>618</v>
      </c>
      <c r="I91" s="146" t="s">
        <v>618</v>
      </c>
      <c r="J91" s="146" t="s">
        <v>618</v>
      </c>
      <c r="K91" s="146" t="s">
        <v>618</v>
      </c>
      <c r="L91" s="146">
        <v>113</v>
      </c>
      <c r="M91" s="146">
        <v>71</v>
      </c>
      <c r="N91" s="146" t="s">
        <v>618</v>
      </c>
      <c r="O91" s="146" t="s">
        <v>618</v>
      </c>
      <c r="P91" s="146" t="s">
        <v>618</v>
      </c>
      <c r="Q91" s="146" t="s">
        <v>618</v>
      </c>
      <c r="R91" s="146" t="s">
        <v>618</v>
      </c>
      <c r="S91" s="146" t="s">
        <v>618</v>
      </c>
      <c r="T91" s="146" t="s">
        <v>618</v>
      </c>
      <c r="U91" s="146" t="s">
        <v>618</v>
      </c>
      <c r="V91" s="146" t="s">
        <v>618</v>
      </c>
      <c r="W91" s="146" t="s">
        <v>618</v>
      </c>
      <c r="X91" s="171"/>
      <c r="Y91" s="174">
        <v>74</v>
      </c>
    </row>
    <row r="92" spans="1:25" ht="12.75" customHeight="1">
      <c r="A92" s="173">
        <v>75</v>
      </c>
      <c r="B92" s="170"/>
      <c r="C92" s="136"/>
      <c r="D92" s="143" t="s">
        <v>289</v>
      </c>
      <c r="E92" s="144">
        <v>3</v>
      </c>
      <c r="F92" s="145">
        <v>54</v>
      </c>
      <c r="G92" s="146">
        <v>40</v>
      </c>
      <c r="H92" s="146" t="s">
        <v>618</v>
      </c>
      <c r="I92" s="146" t="s">
        <v>618</v>
      </c>
      <c r="J92" s="146" t="s">
        <v>618</v>
      </c>
      <c r="K92" s="146" t="s">
        <v>618</v>
      </c>
      <c r="L92" s="146">
        <v>52</v>
      </c>
      <c r="M92" s="146">
        <v>38</v>
      </c>
      <c r="N92" s="146" t="s">
        <v>618</v>
      </c>
      <c r="O92" s="146" t="s">
        <v>618</v>
      </c>
      <c r="P92" s="146" t="s">
        <v>618</v>
      </c>
      <c r="Q92" s="146" t="s">
        <v>618</v>
      </c>
      <c r="R92" s="146">
        <v>2</v>
      </c>
      <c r="S92" s="146">
        <v>2</v>
      </c>
      <c r="T92" s="146" t="s">
        <v>618</v>
      </c>
      <c r="U92" s="146" t="s">
        <v>618</v>
      </c>
      <c r="V92" s="146" t="s">
        <v>618</v>
      </c>
      <c r="W92" s="146" t="s">
        <v>618</v>
      </c>
      <c r="X92" s="171"/>
      <c r="Y92" s="174">
        <v>75</v>
      </c>
    </row>
    <row r="93" spans="1:25" ht="12.75" customHeight="1">
      <c r="A93" s="173">
        <v>76</v>
      </c>
      <c r="B93" s="170"/>
      <c r="C93" s="136"/>
      <c r="D93" s="143" t="s">
        <v>266</v>
      </c>
      <c r="E93" s="144">
        <v>7</v>
      </c>
      <c r="F93" s="145">
        <v>433</v>
      </c>
      <c r="G93" s="146">
        <v>341</v>
      </c>
      <c r="H93" s="146">
        <v>16</v>
      </c>
      <c r="I93" s="146">
        <v>10</v>
      </c>
      <c r="J93" s="146">
        <v>21</v>
      </c>
      <c r="K93" s="146">
        <v>14</v>
      </c>
      <c r="L93" s="146">
        <v>303</v>
      </c>
      <c r="M93" s="146">
        <v>235</v>
      </c>
      <c r="N93" s="146">
        <v>13</v>
      </c>
      <c r="O93" s="146">
        <v>9</v>
      </c>
      <c r="P93" s="146">
        <v>16</v>
      </c>
      <c r="Q93" s="146">
        <v>11</v>
      </c>
      <c r="R93" s="146">
        <v>130</v>
      </c>
      <c r="S93" s="146">
        <v>106</v>
      </c>
      <c r="T93" s="146">
        <v>3</v>
      </c>
      <c r="U93" s="146">
        <v>1</v>
      </c>
      <c r="V93" s="146">
        <v>5</v>
      </c>
      <c r="W93" s="146">
        <v>3</v>
      </c>
      <c r="X93" s="171"/>
      <c r="Y93" s="174">
        <v>76</v>
      </c>
    </row>
    <row r="94" spans="1:25" ht="12.75" customHeight="1">
      <c r="A94" s="173">
        <v>77</v>
      </c>
      <c r="B94" s="170"/>
      <c r="C94" s="136"/>
      <c r="D94" s="143" t="s">
        <v>270</v>
      </c>
      <c r="E94" s="144">
        <v>13</v>
      </c>
      <c r="F94" s="145">
        <v>25</v>
      </c>
      <c r="G94" s="146">
        <v>17</v>
      </c>
      <c r="H94" s="146" t="s">
        <v>618</v>
      </c>
      <c r="I94" s="146" t="s">
        <v>618</v>
      </c>
      <c r="J94" s="146" t="s">
        <v>618</v>
      </c>
      <c r="K94" s="146" t="s">
        <v>618</v>
      </c>
      <c r="L94" s="146">
        <v>20</v>
      </c>
      <c r="M94" s="146">
        <v>14</v>
      </c>
      <c r="N94" s="146" t="s">
        <v>618</v>
      </c>
      <c r="O94" s="146" t="s">
        <v>618</v>
      </c>
      <c r="P94" s="146" t="s">
        <v>618</v>
      </c>
      <c r="Q94" s="146" t="s">
        <v>618</v>
      </c>
      <c r="R94" s="146">
        <v>5</v>
      </c>
      <c r="S94" s="146">
        <v>3</v>
      </c>
      <c r="T94" s="146" t="s">
        <v>618</v>
      </c>
      <c r="U94" s="146" t="s">
        <v>618</v>
      </c>
      <c r="V94" s="146" t="s">
        <v>618</v>
      </c>
      <c r="W94" s="146" t="s">
        <v>618</v>
      </c>
      <c r="X94" s="171"/>
      <c r="Y94" s="174">
        <v>77</v>
      </c>
    </row>
    <row r="95" spans="1:25" ht="12.75" customHeight="1">
      <c r="A95" s="173">
        <v>78</v>
      </c>
      <c r="B95" s="170"/>
      <c r="C95" s="136"/>
      <c r="D95" s="143" t="s">
        <v>309</v>
      </c>
      <c r="E95" s="144">
        <v>22</v>
      </c>
      <c r="F95" s="145">
        <v>166</v>
      </c>
      <c r="G95" s="146">
        <v>56</v>
      </c>
      <c r="H95" s="146" t="s">
        <v>618</v>
      </c>
      <c r="I95" s="146" t="s">
        <v>618</v>
      </c>
      <c r="J95" s="146" t="s">
        <v>618</v>
      </c>
      <c r="K95" s="146" t="s">
        <v>618</v>
      </c>
      <c r="L95" s="146">
        <v>162</v>
      </c>
      <c r="M95" s="146">
        <v>55</v>
      </c>
      <c r="N95" s="146" t="s">
        <v>618</v>
      </c>
      <c r="O95" s="146" t="s">
        <v>618</v>
      </c>
      <c r="P95" s="146" t="s">
        <v>618</v>
      </c>
      <c r="Q95" s="146" t="s">
        <v>618</v>
      </c>
      <c r="R95" s="146">
        <v>4</v>
      </c>
      <c r="S95" s="146">
        <v>1</v>
      </c>
      <c r="T95" s="146" t="s">
        <v>618</v>
      </c>
      <c r="U95" s="146" t="s">
        <v>618</v>
      </c>
      <c r="V95" s="146" t="s">
        <v>618</v>
      </c>
      <c r="W95" s="146" t="s">
        <v>618</v>
      </c>
      <c r="X95" s="171"/>
      <c r="Y95" s="174">
        <v>78</v>
      </c>
    </row>
    <row r="96" spans="1:25" ht="12.75" customHeight="1">
      <c r="A96" s="173">
        <v>79</v>
      </c>
      <c r="B96" s="170"/>
      <c r="C96" s="136"/>
      <c r="D96" s="143" t="s">
        <v>302</v>
      </c>
      <c r="E96" s="144">
        <v>23</v>
      </c>
      <c r="F96" s="145">
        <v>1959</v>
      </c>
      <c r="G96" s="146">
        <v>1099</v>
      </c>
      <c r="H96" s="146">
        <v>16</v>
      </c>
      <c r="I96" s="146">
        <v>6</v>
      </c>
      <c r="J96" s="146">
        <v>114</v>
      </c>
      <c r="K96" s="146">
        <v>53</v>
      </c>
      <c r="L96" s="146">
        <v>1829</v>
      </c>
      <c r="M96" s="146">
        <v>1019</v>
      </c>
      <c r="N96" s="146" t="s">
        <v>618</v>
      </c>
      <c r="O96" s="146" t="s">
        <v>618</v>
      </c>
      <c r="P96" s="146">
        <v>93</v>
      </c>
      <c r="Q96" s="146">
        <v>44</v>
      </c>
      <c r="R96" s="146">
        <v>130</v>
      </c>
      <c r="S96" s="146">
        <v>80</v>
      </c>
      <c r="T96" s="146">
        <v>16</v>
      </c>
      <c r="U96" s="146">
        <v>6</v>
      </c>
      <c r="V96" s="146">
        <v>21</v>
      </c>
      <c r="W96" s="146">
        <v>9</v>
      </c>
      <c r="X96" s="171"/>
      <c r="Y96" s="174">
        <v>79</v>
      </c>
    </row>
    <row r="97" spans="1:25" ht="12.75" customHeight="1">
      <c r="A97" s="173">
        <v>80</v>
      </c>
      <c r="B97" s="170"/>
      <c r="C97" s="136"/>
      <c r="D97" s="143" t="s">
        <v>86</v>
      </c>
      <c r="E97" s="144">
        <v>24</v>
      </c>
      <c r="F97" s="145">
        <v>33</v>
      </c>
      <c r="G97" s="146">
        <v>18</v>
      </c>
      <c r="H97" s="146" t="s">
        <v>618</v>
      </c>
      <c r="I97" s="146" t="s">
        <v>618</v>
      </c>
      <c r="J97" s="146" t="s">
        <v>618</v>
      </c>
      <c r="K97" s="146" t="s">
        <v>618</v>
      </c>
      <c r="L97" s="146">
        <v>33</v>
      </c>
      <c r="M97" s="146">
        <v>18</v>
      </c>
      <c r="N97" s="146" t="s">
        <v>618</v>
      </c>
      <c r="O97" s="146" t="s">
        <v>618</v>
      </c>
      <c r="P97" s="146" t="s">
        <v>618</v>
      </c>
      <c r="Q97" s="146" t="s">
        <v>618</v>
      </c>
      <c r="R97" s="146" t="s">
        <v>618</v>
      </c>
      <c r="S97" s="146" t="s">
        <v>618</v>
      </c>
      <c r="T97" s="146" t="s">
        <v>618</v>
      </c>
      <c r="U97" s="146" t="s">
        <v>618</v>
      </c>
      <c r="V97" s="146" t="s">
        <v>618</v>
      </c>
      <c r="W97" s="146" t="s">
        <v>618</v>
      </c>
      <c r="X97" s="171"/>
      <c r="Y97" s="174">
        <v>80</v>
      </c>
    </row>
    <row r="98" spans="1:25" ht="12.75" customHeight="1">
      <c r="A98" s="173">
        <v>81</v>
      </c>
      <c r="B98" s="170"/>
      <c r="C98" s="136"/>
      <c r="D98" s="143" t="s">
        <v>307</v>
      </c>
      <c r="E98" s="144">
        <v>27</v>
      </c>
      <c r="F98" s="145">
        <v>8733</v>
      </c>
      <c r="G98" s="146">
        <v>7227</v>
      </c>
      <c r="H98" s="146">
        <v>113</v>
      </c>
      <c r="I98" s="146">
        <v>101</v>
      </c>
      <c r="J98" s="146">
        <v>345</v>
      </c>
      <c r="K98" s="146">
        <v>293</v>
      </c>
      <c r="L98" s="146">
        <v>8284</v>
      </c>
      <c r="M98" s="146">
        <v>6834</v>
      </c>
      <c r="N98" s="146">
        <v>64</v>
      </c>
      <c r="O98" s="146">
        <v>59</v>
      </c>
      <c r="P98" s="146">
        <v>289</v>
      </c>
      <c r="Q98" s="146">
        <v>245</v>
      </c>
      <c r="R98" s="146">
        <v>449</v>
      </c>
      <c r="S98" s="146">
        <v>393</v>
      </c>
      <c r="T98" s="146">
        <v>49</v>
      </c>
      <c r="U98" s="146">
        <v>42</v>
      </c>
      <c r="V98" s="146">
        <v>56</v>
      </c>
      <c r="W98" s="146">
        <v>48</v>
      </c>
      <c r="X98" s="171"/>
      <c r="Y98" s="174">
        <v>81</v>
      </c>
    </row>
    <row r="99" spans="1:25" ht="12.75" customHeight="1">
      <c r="A99" s="173">
        <v>82</v>
      </c>
      <c r="B99" s="170"/>
      <c r="C99" s="136"/>
      <c r="D99" s="143" t="s">
        <v>303</v>
      </c>
      <c r="E99" s="144">
        <v>28</v>
      </c>
      <c r="F99" s="145">
        <v>484</v>
      </c>
      <c r="G99" s="146">
        <v>299</v>
      </c>
      <c r="H99" s="146" t="s">
        <v>618</v>
      </c>
      <c r="I99" s="146" t="s">
        <v>618</v>
      </c>
      <c r="J99" s="146">
        <v>12</v>
      </c>
      <c r="K99" s="146">
        <v>7</v>
      </c>
      <c r="L99" s="146">
        <v>452</v>
      </c>
      <c r="M99" s="146">
        <v>278</v>
      </c>
      <c r="N99" s="146" t="s">
        <v>618</v>
      </c>
      <c r="O99" s="146" t="s">
        <v>618</v>
      </c>
      <c r="P99" s="146">
        <v>11</v>
      </c>
      <c r="Q99" s="146">
        <v>6</v>
      </c>
      <c r="R99" s="146">
        <v>32</v>
      </c>
      <c r="S99" s="146">
        <v>21</v>
      </c>
      <c r="T99" s="146" t="s">
        <v>618</v>
      </c>
      <c r="U99" s="146" t="s">
        <v>618</v>
      </c>
      <c r="V99" s="146">
        <v>1</v>
      </c>
      <c r="W99" s="146">
        <v>1</v>
      </c>
      <c r="X99" s="171"/>
      <c r="Y99" s="174">
        <v>82</v>
      </c>
    </row>
    <row r="100" spans="1:25" ht="12.75" customHeight="1">
      <c r="A100" s="173">
        <v>83</v>
      </c>
      <c r="B100" s="170"/>
      <c r="C100" s="136"/>
      <c r="D100" s="143" t="s">
        <v>315</v>
      </c>
      <c r="E100" s="144">
        <v>30</v>
      </c>
      <c r="F100" s="145">
        <v>28188</v>
      </c>
      <c r="G100" s="146">
        <v>16145</v>
      </c>
      <c r="H100" s="146">
        <v>1151</v>
      </c>
      <c r="I100" s="146">
        <v>699</v>
      </c>
      <c r="J100" s="146">
        <v>2155</v>
      </c>
      <c r="K100" s="146">
        <v>1243</v>
      </c>
      <c r="L100" s="146">
        <v>24848</v>
      </c>
      <c r="M100" s="146">
        <v>14121</v>
      </c>
      <c r="N100" s="146">
        <v>587</v>
      </c>
      <c r="O100" s="146">
        <v>365</v>
      </c>
      <c r="P100" s="146">
        <v>1653</v>
      </c>
      <c r="Q100" s="146">
        <v>944</v>
      </c>
      <c r="R100" s="146">
        <v>3340</v>
      </c>
      <c r="S100" s="146">
        <v>2024</v>
      </c>
      <c r="T100" s="146">
        <v>564</v>
      </c>
      <c r="U100" s="146">
        <v>334</v>
      </c>
      <c r="V100" s="146">
        <v>502</v>
      </c>
      <c r="W100" s="146">
        <v>299</v>
      </c>
      <c r="X100" s="171"/>
      <c r="Y100" s="174">
        <v>83</v>
      </c>
    </row>
    <row r="101" spans="1:25" ht="12.75" customHeight="1">
      <c r="A101" s="173">
        <v>84</v>
      </c>
      <c r="B101" s="170"/>
      <c r="C101" s="136"/>
      <c r="D101" s="143" t="s">
        <v>301</v>
      </c>
      <c r="E101" s="144">
        <v>32</v>
      </c>
      <c r="F101" s="145">
        <v>1562</v>
      </c>
      <c r="G101" s="146">
        <v>1099</v>
      </c>
      <c r="H101" s="146">
        <v>40</v>
      </c>
      <c r="I101" s="146">
        <v>23</v>
      </c>
      <c r="J101" s="146">
        <v>109</v>
      </c>
      <c r="K101" s="146">
        <v>73</v>
      </c>
      <c r="L101" s="146">
        <v>1482</v>
      </c>
      <c r="M101" s="146">
        <v>1034</v>
      </c>
      <c r="N101" s="146">
        <v>37</v>
      </c>
      <c r="O101" s="146">
        <v>20</v>
      </c>
      <c r="P101" s="146">
        <v>104</v>
      </c>
      <c r="Q101" s="146">
        <v>68</v>
      </c>
      <c r="R101" s="146">
        <v>80</v>
      </c>
      <c r="S101" s="146">
        <v>65</v>
      </c>
      <c r="T101" s="146">
        <v>3</v>
      </c>
      <c r="U101" s="146">
        <v>3</v>
      </c>
      <c r="V101" s="146">
        <v>5</v>
      </c>
      <c r="W101" s="146">
        <v>5</v>
      </c>
      <c r="X101" s="171"/>
      <c r="Y101" s="174">
        <v>84</v>
      </c>
    </row>
    <row r="102" spans="1:25" ht="12.75" customHeight="1">
      <c r="A102" s="173">
        <v>85</v>
      </c>
      <c r="B102" s="170"/>
      <c r="C102" s="136"/>
      <c r="D102" s="143" t="s">
        <v>314</v>
      </c>
      <c r="E102" s="144">
        <v>32</v>
      </c>
      <c r="F102" s="145">
        <v>1911</v>
      </c>
      <c r="G102" s="146">
        <v>526</v>
      </c>
      <c r="H102" s="146">
        <v>72</v>
      </c>
      <c r="I102" s="146">
        <v>19</v>
      </c>
      <c r="J102" s="146">
        <v>207</v>
      </c>
      <c r="K102" s="146">
        <v>48</v>
      </c>
      <c r="L102" s="146">
        <v>1766</v>
      </c>
      <c r="M102" s="146">
        <v>467</v>
      </c>
      <c r="N102" s="146">
        <v>61</v>
      </c>
      <c r="O102" s="146">
        <v>16</v>
      </c>
      <c r="P102" s="146">
        <v>193</v>
      </c>
      <c r="Q102" s="146">
        <v>43</v>
      </c>
      <c r="R102" s="146">
        <v>145</v>
      </c>
      <c r="S102" s="146">
        <v>59</v>
      </c>
      <c r="T102" s="146">
        <v>11</v>
      </c>
      <c r="U102" s="146">
        <v>3</v>
      </c>
      <c r="V102" s="146">
        <v>14</v>
      </c>
      <c r="W102" s="146">
        <v>5</v>
      </c>
      <c r="X102" s="171"/>
      <c r="Y102" s="174">
        <v>85</v>
      </c>
    </row>
    <row r="103" spans="1:25" ht="12.75" customHeight="1">
      <c r="A103" s="173">
        <v>86</v>
      </c>
      <c r="B103" s="170"/>
      <c r="C103" s="136"/>
      <c r="D103" s="143" t="s">
        <v>278</v>
      </c>
      <c r="E103" s="144">
        <v>33</v>
      </c>
      <c r="F103" s="145">
        <v>525</v>
      </c>
      <c r="G103" s="146">
        <v>435</v>
      </c>
      <c r="H103" s="146">
        <v>49</v>
      </c>
      <c r="I103" s="146">
        <v>45</v>
      </c>
      <c r="J103" s="146">
        <v>84</v>
      </c>
      <c r="K103" s="146">
        <v>71</v>
      </c>
      <c r="L103" s="146">
        <v>514</v>
      </c>
      <c r="M103" s="146">
        <v>425</v>
      </c>
      <c r="N103" s="146">
        <v>49</v>
      </c>
      <c r="O103" s="146">
        <v>45</v>
      </c>
      <c r="P103" s="146">
        <v>83</v>
      </c>
      <c r="Q103" s="146">
        <v>70</v>
      </c>
      <c r="R103" s="146">
        <v>11</v>
      </c>
      <c r="S103" s="146">
        <v>10</v>
      </c>
      <c r="T103" s="146" t="s">
        <v>618</v>
      </c>
      <c r="U103" s="146" t="s">
        <v>618</v>
      </c>
      <c r="V103" s="146">
        <v>1</v>
      </c>
      <c r="W103" s="146">
        <v>1</v>
      </c>
      <c r="X103" s="171"/>
      <c r="Y103" s="174">
        <v>86</v>
      </c>
    </row>
    <row r="104" spans="1:25" ht="12.75" customHeight="1">
      <c r="A104" s="173">
        <v>87</v>
      </c>
      <c r="B104" s="170"/>
      <c r="C104" s="136"/>
      <c r="D104" s="143" t="s">
        <v>294</v>
      </c>
      <c r="E104" s="144">
        <v>37</v>
      </c>
      <c r="F104" s="145">
        <v>692</v>
      </c>
      <c r="G104" s="146">
        <v>230</v>
      </c>
      <c r="H104" s="146">
        <v>20</v>
      </c>
      <c r="I104" s="146">
        <v>9</v>
      </c>
      <c r="J104" s="146">
        <v>120</v>
      </c>
      <c r="K104" s="146">
        <v>41</v>
      </c>
      <c r="L104" s="146">
        <v>615</v>
      </c>
      <c r="M104" s="146">
        <v>199</v>
      </c>
      <c r="N104" s="146">
        <v>9</v>
      </c>
      <c r="O104" s="146">
        <v>3</v>
      </c>
      <c r="P104" s="146">
        <v>103</v>
      </c>
      <c r="Q104" s="146">
        <v>35</v>
      </c>
      <c r="R104" s="146">
        <v>77</v>
      </c>
      <c r="S104" s="146">
        <v>31</v>
      </c>
      <c r="T104" s="146">
        <v>11</v>
      </c>
      <c r="U104" s="146">
        <v>6</v>
      </c>
      <c r="V104" s="146">
        <v>17</v>
      </c>
      <c r="W104" s="146">
        <v>6</v>
      </c>
      <c r="X104" s="171"/>
      <c r="Y104" s="174">
        <v>87</v>
      </c>
    </row>
    <row r="105" spans="1:25" ht="12.75" customHeight="1">
      <c r="A105" s="173">
        <v>88</v>
      </c>
      <c r="B105" s="170"/>
      <c r="C105" s="136"/>
      <c r="D105" s="143" t="s">
        <v>275</v>
      </c>
      <c r="E105" s="144">
        <v>40</v>
      </c>
      <c r="F105" s="145">
        <v>394</v>
      </c>
      <c r="G105" s="146">
        <v>152</v>
      </c>
      <c r="H105" s="146" t="s">
        <v>618</v>
      </c>
      <c r="I105" s="146" t="s">
        <v>618</v>
      </c>
      <c r="J105" s="146">
        <v>16</v>
      </c>
      <c r="K105" s="146">
        <v>9</v>
      </c>
      <c r="L105" s="146">
        <v>366</v>
      </c>
      <c r="M105" s="146">
        <v>137</v>
      </c>
      <c r="N105" s="146" t="s">
        <v>618</v>
      </c>
      <c r="O105" s="146" t="s">
        <v>618</v>
      </c>
      <c r="P105" s="146">
        <v>16</v>
      </c>
      <c r="Q105" s="146">
        <v>9</v>
      </c>
      <c r="R105" s="146">
        <v>28</v>
      </c>
      <c r="S105" s="146">
        <v>15</v>
      </c>
      <c r="T105" s="146" t="s">
        <v>618</v>
      </c>
      <c r="U105" s="146" t="s">
        <v>618</v>
      </c>
      <c r="V105" s="146" t="s">
        <v>618</v>
      </c>
      <c r="W105" s="146" t="s">
        <v>618</v>
      </c>
      <c r="X105" s="171"/>
      <c r="Y105" s="174">
        <v>88</v>
      </c>
    </row>
    <row r="106" spans="1:25" ht="12.75" customHeight="1">
      <c r="A106" s="173">
        <v>89</v>
      </c>
      <c r="B106" s="170"/>
      <c r="C106" s="136"/>
      <c r="D106" s="143" t="s">
        <v>274</v>
      </c>
      <c r="E106" s="144">
        <v>42</v>
      </c>
      <c r="F106" s="145">
        <v>919</v>
      </c>
      <c r="G106" s="146">
        <v>547</v>
      </c>
      <c r="H106" s="146">
        <v>10</v>
      </c>
      <c r="I106" s="146">
        <v>1</v>
      </c>
      <c r="J106" s="146">
        <v>48</v>
      </c>
      <c r="K106" s="146">
        <v>22</v>
      </c>
      <c r="L106" s="146">
        <v>878</v>
      </c>
      <c r="M106" s="146">
        <v>519</v>
      </c>
      <c r="N106" s="146">
        <v>10</v>
      </c>
      <c r="O106" s="146">
        <v>1</v>
      </c>
      <c r="P106" s="146">
        <v>46</v>
      </c>
      <c r="Q106" s="146">
        <v>22</v>
      </c>
      <c r="R106" s="146">
        <v>41</v>
      </c>
      <c r="S106" s="146">
        <v>28</v>
      </c>
      <c r="T106" s="146" t="s">
        <v>618</v>
      </c>
      <c r="U106" s="146" t="s">
        <v>618</v>
      </c>
      <c r="V106" s="146">
        <v>2</v>
      </c>
      <c r="W106" s="146" t="s">
        <v>618</v>
      </c>
      <c r="X106" s="171"/>
      <c r="Y106" s="174">
        <v>89</v>
      </c>
    </row>
    <row r="107" spans="1:25" ht="12.75" customHeight="1">
      <c r="A107" s="173">
        <v>90</v>
      </c>
      <c r="B107" s="170"/>
      <c r="C107" s="136"/>
      <c r="D107" s="143" t="s">
        <v>282</v>
      </c>
      <c r="E107" s="144">
        <v>43</v>
      </c>
      <c r="F107" s="145">
        <v>118</v>
      </c>
      <c r="G107" s="146">
        <v>25</v>
      </c>
      <c r="H107" s="146" t="s">
        <v>618</v>
      </c>
      <c r="I107" s="146" t="s">
        <v>618</v>
      </c>
      <c r="J107" s="146">
        <v>4</v>
      </c>
      <c r="K107" s="146" t="s">
        <v>618</v>
      </c>
      <c r="L107" s="146">
        <v>103</v>
      </c>
      <c r="M107" s="146">
        <v>22</v>
      </c>
      <c r="N107" s="146" t="s">
        <v>618</v>
      </c>
      <c r="O107" s="146" t="s">
        <v>618</v>
      </c>
      <c r="P107" s="146">
        <v>4</v>
      </c>
      <c r="Q107" s="146" t="s">
        <v>618</v>
      </c>
      <c r="R107" s="146">
        <v>15</v>
      </c>
      <c r="S107" s="146">
        <v>3</v>
      </c>
      <c r="T107" s="146" t="s">
        <v>618</v>
      </c>
      <c r="U107" s="146" t="s">
        <v>618</v>
      </c>
      <c r="V107" s="146" t="s">
        <v>618</v>
      </c>
      <c r="W107" s="146" t="s">
        <v>618</v>
      </c>
      <c r="X107" s="171"/>
      <c r="Y107" s="174">
        <v>90</v>
      </c>
    </row>
    <row r="108" spans="1:25" ht="12.75" customHeight="1">
      <c r="A108" s="173">
        <v>91</v>
      </c>
      <c r="B108" s="170"/>
      <c r="C108" s="136"/>
      <c r="D108" s="143" t="s">
        <v>285</v>
      </c>
      <c r="E108" s="144">
        <v>48</v>
      </c>
      <c r="F108" s="145">
        <v>4521</v>
      </c>
      <c r="G108" s="146">
        <v>3579</v>
      </c>
      <c r="H108" s="146">
        <v>151</v>
      </c>
      <c r="I108" s="146">
        <v>121</v>
      </c>
      <c r="J108" s="146">
        <v>241</v>
      </c>
      <c r="K108" s="146">
        <v>186</v>
      </c>
      <c r="L108" s="146">
        <v>4261</v>
      </c>
      <c r="M108" s="146">
        <v>3364</v>
      </c>
      <c r="N108" s="146">
        <v>136</v>
      </c>
      <c r="O108" s="146">
        <v>109</v>
      </c>
      <c r="P108" s="146">
        <v>221</v>
      </c>
      <c r="Q108" s="146">
        <v>171</v>
      </c>
      <c r="R108" s="146">
        <v>260</v>
      </c>
      <c r="S108" s="146">
        <v>215</v>
      </c>
      <c r="T108" s="146">
        <v>15</v>
      </c>
      <c r="U108" s="146">
        <v>12</v>
      </c>
      <c r="V108" s="146">
        <v>20</v>
      </c>
      <c r="W108" s="146">
        <v>15</v>
      </c>
      <c r="X108" s="171"/>
      <c r="Y108" s="174">
        <v>91</v>
      </c>
    </row>
    <row r="109" spans="1:25" ht="12.75" customHeight="1">
      <c r="A109" s="173">
        <v>92</v>
      </c>
      <c r="B109" s="170"/>
      <c r="C109" s="136"/>
      <c r="D109" s="143" t="s">
        <v>292</v>
      </c>
      <c r="E109" s="144">
        <v>57</v>
      </c>
      <c r="F109" s="145">
        <v>436</v>
      </c>
      <c r="G109" s="146">
        <v>272</v>
      </c>
      <c r="H109" s="146">
        <v>8</v>
      </c>
      <c r="I109" s="146">
        <v>3</v>
      </c>
      <c r="J109" s="146" t="s">
        <v>618</v>
      </c>
      <c r="K109" s="146" t="s">
        <v>618</v>
      </c>
      <c r="L109" s="146">
        <v>360</v>
      </c>
      <c r="M109" s="146">
        <v>222</v>
      </c>
      <c r="N109" s="146" t="s">
        <v>618</v>
      </c>
      <c r="O109" s="146" t="s">
        <v>618</v>
      </c>
      <c r="P109" s="146" t="s">
        <v>618</v>
      </c>
      <c r="Q109" s="146" t="s">
        <v>618</v>
      </c>
      <c r="R109" s="146">
        <v>76</v>
      </c>
      <c r="S109" s="146">
        <v>50</v>
      </c>
      <c r="T109" s="146">
        <v>8</v>
      </c>
      <c r="U109" s="146">
        <v>3</v>
      </c>
      <c r="V109" s="146" t="s">
        <v>618</v>
      </c>
      <c r="W109" s="146" t="s">
        <v>618</v>
      </c>
      <c r="X109" s="171"/>
      <c r="Y109" s="174">
        <v>92</v>
      </c>
    </row>
    <row r="110" spans="1:25" ht="12.75" customHeight="1">
      <c r="A110" s="173">
        <v>93</v>
      </c>
      <c r="B110" s="170"/>
      <c r="C110" s="136"/>
      <c r="D110" s="143" t="s">
        <v>265</v>
      </c>
      <c r="E110" s="144">
        <v>58</v>
      </c>
      <c r="F110" s="145">
        <v>2698</v>
      </c>
      <c r="G110" s="146">
        <v>1047</v>
      </c>
      <c r="H110" s="146">
        <v>77</v>
      </c>
      <c r="I110" s="146">
        <v>29</v>
      </c>
      <c r="J110" s="146">
        <v>88</v>
      </c>
      <c r="K110" s="146">
        <v>33</v>
      </c>
      <c r="L110" s="146">
        <v>2469</v>
      </c>
      <c r="M110" s="146">
        <v>963</v>
      </c>
      <c r="N110" s="146">
        <v>2</v>
      </c>
      <c r="O110" s="146" t="s">
        <v>618</v>
      </c>
      <c r="P110" s="146">
        <v>18</v>
      </c>
      <c r="Q110" s="146">
        <v>7</v>
      </c>
      <c r="R110" s="146">
        <v>229</v>
      </c>
      <c r="S110" s="146">
        <v>84</v>
      </c>
      <c r="T110" s="146">
        <v>75</v>
      </c>
      <c r="U110" s="146">
        <v>29</v>
      </c>
      <c r="V110" s="146">
        <v>70</v>
      </c>
      <c r="W110" s="146">
        <v>26</v>
      </c>
      <c r="X110" s="171"/>
      <c r="Y110" s="174">
        <v>93</v>
      </c>
    </row>
    <row r="111" spans="1:25" ht="12.75" customHeight="1">
      <c r="A111" s="173">
        <v>94</v>
      </c>
      <c r="B111" s="170"/>
      <c r="C111" s="136"/>
      <c r="D111" s="143" t="s">
        <v>280</v>
      </c>
      <c r="E111" s="144">
        <v>59</v>
      </c>
      <c r="F111" s="145">
        <v>498</v>
      </c>
      <c r="G111" s="146">
        <v>130</v>
      </c>
      <c r="H111" s="146">
        <v>1</v>
      </c>
      <c r="I111" s="146" t="s">
        <v>618</v>
      </c>
      <c r="J111" s="146">
        <v>2</v>
      </c>
      <c r="K111" s="146" t="s">
        <v>618</v>
      </c>
      <c r="L111" s="146">
        <v>492</v>
      </c>
      <c r="M111" s="146">
        <v>128</v>
      </c>
      <c r="N111" s="146" t="s">
        <v>618</v>
      </c>
      <c r="O111" s="146" t="s">
        <v>618</v>
      </c>
      <c r="P111" s="146">
        <v>2</v>
      </c>
      <c r="Q111" s="146" t="s">
        <v>618</v>
      </c>
      <c r="R111" s="146">
        <v>6</v>
      </c>
      <c r="S111" s="146">
        <v>2</v>
      </c>
      <c r="T111" s="146">
        <v>1</v>
      </c>
      <c r="U111" s="146" t="s">
        <v>618</v>
      </c>
      <c r="V111" s="146" t="s">
        <v>618</v>
      </c>
      <c r="W111" s="146" t="s">
        <v>618</v>
      </c>
      <c r="X111" s="171"/>
      <c r="Y111" s="174">
        <v>94</v>
      </c>
    </row>
    <row r="112" spans="1:25" ht="12.75" customHeight="1">
      <c r="A112" s="173">
        <v>95</v>
      </c>
      <c r="B112" s="170"/>
      <c r="C112" s="136"/>
      <c r="D112" s="143" t="s">
        <v>277</v>
      </c>
      <c r="E112" s="144">
        <v>60</v>
      </c>
      <c r="F112" s="145">
        <v>318</v>
      </c>
      <c r="G112" s="146">
        <v>278</v>
      </c>
      <c r="H112" s="146" t="s">
        <v>618</v>
      </c>
      <c r="I112" s="146" t="s">
        <v>618</v>
      </c>
      <c r="J112" s="146" t="s">
        <v>618</v>
      </c>
      <c r="K112" s="146" t="s">
        <v>618</v>
      </c>
      <c r="L112" s="146">
        <v>317</v>
      </c>
      <c r="M112" s="146">
        <v>278</v>
      </c>
      <c r="N112" s="146" t="s">
        <v>618</v>
      </c>
      <c r="O112" s="146" t="s">
        <v>618</v>
      </c>
      <c r="P112" s="146" t="s">
        <v>618</v>
      </c>
      <c r="Q112" s="146" t="s">
        <v>618</v>
      </c>
      <c r="R112" s="146">
        <v>1</v>
      </c>
      <c r="S112" s="146" t="s">
        <v>618</v>
      </c>
      <c r="T112" s="146" t="s">
        <v>618</v>
      </c>
      <c r="U112" s="146" t="s">
        <v>618</v>
      </c>
      <c r="V112" s="146" t="s">
        <v>618</v>
      </c>
      <c r="W112" s="146" t="s">
        <v>618</v>
      </c>
      <c r="X112" s="171"/>
      <c r="Y112" s="174">
        <v>95</v>
      </c>
    </row>
    <row r="113" spans="1:25" ht="12.75" customHeight="1">
      <c r="A113" s="173">
        <v>96</v>
      </c>
      <c r="B113" s="170"/>
      <c r="C113" s="136"/>
      <c r="D113" s="143" t="s">
        <v>288</v>
      </c>
      <c r="E113" s="144">
        <v>61</v>
      </c>
      <c r="F113" s="145">
        <v>5255</v>
      </c>
      <c r="G113" s="146">
        <v>1019</v>
      </c>
      <c r="H113" s="146">
        <v>46</v>
      </c>
      <c r="I113" s="146">
        <v>14</v>
      </c>
      <c r="J113" s="146">
        <v>361</v>
      </c>
      <c r="K113" s="146">
        <v>77</v>
      </c>
      <c r="L113" s="146">
        <v>4750</v>
      </c>
      <c r="M113" s="146">
        <v>907</v>
      </c>
      <c r="N113" s="146">
        <v>10</v>
      </c>
      <c r="O113" s="146">
        <v>4</v>
      </c>
      <c r="P113" s="146">
        <v>321</v>
      </c>
      <c r="Q113" s="146">
        <v>67</v>
      </c>
      <c r="R113" s="146">
        <v>505</v>
      </c>
      <c r="S113" s="146">
        <v>112</v>
      </c>
      <c r="T113" s="146">
        <v>36</v>
      </c>
      <c r="U113" s="146">
        <v>10</v>
      </c>
      <c r="V113" s="146">
        <v>40</v>
      </c>
      <c r="W113" s="146">
        <v>10</v>
      </c>
      <c r="X113" s="171"/>
      <c r="Y113" s="174">
        <v>96</v>
      </c>
    </row>
    <row r="114" spans="1:25" ht="12.75" customHeight="1">
      <c r="A114" s="173">
        <v>97</v>
      </c>
      <c r="B114" s="170"/>
      <c r="C114" s="136"/>
      <c r="D114" s="143" t="s">
        <v>293</v>
      </c>
      <c r="E114" s="144">
        <v>63</v>
      </c>
      <c r="F114" s="145">
        <v>16093</v>
      </c>
      <c r="G114" s="146">
        <v>2868</v>
      </c>
      <c r="H114" s="146">
        <v>364</v>
      </c>
      <c r="I114" s="146">
        <v>79</v>
      </c>
      <c r="J114" s="146">
        <v>1088</v>
      </c>
      <c r="K114" s="146">
        <v>178</v>
      </c>
      <c r="L114" s="146">
        <v>14589</v>
      </c>
      <c r="M114" s="146">
        <v>2513</v>
      </c>
      <c r="N114" s="146">
        <v>143</v>
      </c>
      <c r="O114" s="146">
        <v>24</v>
      </c>
      <c r="P114" s="146">
        <v>854</v>
      </c>
      <c r="Q114" s="146">
        <v>120</v>
      </c>
      <c r="R114" s="146">
        <v>1504</v>
      </c>
      <c r="S114" s="146">
        <v>355</v>
      </c>
      <c r="T114" s="146">
        <v>221</v>
      </c>
      <c r="U114" s="146">
        <v>55</v>
      </c>
      <c r="V114" s="146">
        <v>234</v>
      </c>
      <c r="W114" s="146">
        <v>58</v>
      </c>
      <c r="X114" s="171"/>
      <c r="Y114" s="174">
        <v>97</v>
      </c>
    </row>
    <row r="115" spans="1:25" ht="21.75" customHeight="1">
      <c r="A115" s="327" t="s">
        <v>641</v>
      </c>
      <c r="B115" s="327"/>
      <c r="C115" s="327"/>
      <c r="D115" s="327"/>
      <c r="E115" s="327"/>
      <c r="F115" s="327"/>
      <c r="G115" s="327"/>
      <c r="H115" s="327"/>
      <c r="I115" s="327"/>
      <c r="J115" s="327"/>
      <c r="K115" s="327"/>
      <c r="L115" s="327" t="s">
        <v>641</v>
      </c>
      <c r="M115" s="327"/>
      <c r="N115" s="327"/>
      <c r="O115" s="327"/>
      <c r="P115" s="327"/>
      <c r="Q115" s="327"/>
      <c r="R115" s="327"/>
      <c r="S115" s="327"/>
      <c r="T115" s="327"/>
      <c r="U115" s="327"/>
      <c r="V115" s="327"/>
      <c r="W115" s="327"/>
      <c r="X115" s="327"/>
      <c r="Y115" s="327"/>
    </row>
    <row r="116" spans="1:25" ht="12.75" customHeight="1">
      <c r="A116" s="173">
        <v>98</v>
      </c>
      <c r="B116" s="170"/>
      <c r="C116" s="136"/>
      <c r="D116" s="143" t="s">
        <v>623</v>
      </c>
      <c r="E116" s="144">
        <v>64</v>
      </c>
      <c r="F116" s="145">
        <v>5944</v>
      </c>
      <c r="G116" s="146">
        <v>701</v>
      </c>
      <c r="H116" s="146">
        <v>118</v>
      </c>
      <c r="I116" s="146">
        <v>21</v>
      </c>
      <c r="J116" s="146">
        <v>506</v>
      </c>
      <c r="K116" s="146">
        <v>76</v>
      </c>
      <c r="L116" s="146">
        <v>5340</v>
      </c>
      <c r="M116" s="146">
        <v>589</v>
      </c>
      <c r="N116" s="146">
        <v>35</v>
      </c>
      <c r="O116" s="146">
        <v>4</v>
      </c>
      <c r="P116" s="146">
        <v>405</v>
      </c>
      <c r="Q116" s="146">
        <v>55</v>
      </c>
      <c r="R116" s="146">
        <v>604</v>
      </c>
      <c r="S116" s="146">
        <v>112</v>
      </c>
      <c r="T116" s="146">
        <v>83</v>
      </c>
      <c r="U116" s="146">
        <v>17</v>
      </c>
      <c r="V116" s="146">
        <v>101</v>
      </c>
      <c r="W116" s="146">
        <v>21</v>
      </c>
      <c r="X116" s="171"/>
      <c r="Y116" s="174">
        <v>98</v>
      </c>
    </row>
    <row r="117" spans="1:25" ht="12.75" customHeight="1">
      <c r="A117" s="173">
        <v>99</v>
      </c>
      <c r="B117" s="170"/>
      <c r="C117" s="136"/>
      <c r="D117" s="143" t="s">
        <v>310</v>
      </c>
      <c r="E117" s="144">
        <v>65</v>
      </c>
      <c r="F117" s="145">
        <v>3046</v>
      </c>
      <c r="G117" s="146">
        <v>323</v>
      </c>
      <c r="H117" s="146">
        <v>162</v>
      </c>
      <c r="I117" s="146">
        <v>23</v>
      </c>
      <c r="J117" s="146">
        <v>393</v>
      </c>
      <c r="K117" s="146">
        <v>51</v>
      </c>
      <c r="L117" s="146">
        <v>2592</v>
      </c>
      <c r="M117" s="146">
        <v>250</v>
      </c>
      <c r="N117" s="146">
        <v>115</v>
      </c>
      <c r="O117" s="146">
        <v>19</v>
      </c>
      <c r="P117" s="146">
        <v>317</v>
      </c>
      <c r="Q117" s="146">
        <v>43</v>
      </c>
      <c r="R117" s="146">
        <v>454</v>
      </c>
      <c r="S117" s="146">
        <v>73</v>
      </c>
      <c r="T117" s="146">
        <v>47</v>
      </c>
      <c r="U117" s="146">
        <v>4</v>
      </c>
      <c r="V117" s="146">
        <v>76</v>
      </c>
      <c r="W117" s="146">
        <v>8</v>
      </c>
      <c r="X117" s="171"/>
      <c r="Y117" s="174">
        <v>99</v>
      </c>
    </row>
    <row r="118" spans="1:25" ht="12.75" customHeight="1">
      <c r="A118" s="173">
        <v>100</v>
      </c>
      <c r="B118" s="170"/>
      <c r="C118" s="136"/>
      <c r="D118" s="143" t="s">
        <v>269</v>
      </c>
      <c r="E118" s="144">
        <v>66</v>
      </c>
      <c r="F118" s="145">
        <v>2901</v>
      </c>
      <c r="G118" s="146">
        <v>1731</v>
      </c>
      <c r="H118" s="146">
        <v>27</v>
      </c>
      <c r="I118" s="146">
        <v>18</v>
      </c>
      <c r="J118" s="146">
        <v>134</v>
      </c>
      <c r="K118" s="146">
        <v>78</v>
      </c>
      <c r="L118" s="146">
        <v>2618</v>
      </c>
      <c r="M118" s="146">
        <v>1544</v>
      </c>
      <c r="N118" s="146" t="s">
        <v>618</v>
      </c>
      <c r="O118" s="146" t="s">
        <v>618</v>
      </c>
      <c r="P118" s="146">
        <v>109</v>
      </c>
      <c r="Q118" s="146">
        <v>62</v>
      </c>
      <c r="R118" s="146">
        <v>283</v>
      </c>
      <c r="S118" s="146">
        <v>187</v>
      </c>
      <c r="T118" s="146">
        <v>27</v>
      </c>
      <c r="U118" s="146">
        <v>18</v>
      </c>
      <c r="V118" s="146">
        <v>25</v>
      </c>
      <c r="W118" s="146">
        <v>16</v>
      </c>
      <c r="X118" s="171"/>
      <c r="Y118" s="174">
        <v>100</v>
      </c>
    </row>
    <row r="119" spans="1:25" ht="12.75" customHeight="1">
      <c r="A119" s="173">
        <v>101</v>
      </c>
      <c r="B119" s="170"/>
      <c r="C119" s="136"/>
      <c r="D119" s="143" t="s">
        <v>319</v>
      </c>
      <c r="E119" s="144">
        <v>67</v>
      </c>
      <c r="F119" s="145">
        <v>281</v>
      </c>
      <c r="G119" s="146">
        <v>129</v>
      </c>
      <c r="H119" s="146">
        <v>3</v>
      </c>
      <c r="I119" s="146">
        <v>2</v>
      </c>
      <c r="J119" s="146">
        <v>4</v>
      </c>
      <c r="K119" s="146">
        <v>2</v>
      </c>
      <c r="L119" s="146">
        <v>278</v>
      </c>
      <c r="M119" s="146">
        <v>127</v>
      </c>
      <c r="N119" s="146" t="s">
        <v>618</v>
      </c>
      <c r="O119" s="146" t="s">
        <v>618</v>
      </c>
      <c r="P119" s="146">
        <v>3</v>
      </c>
      <c r="Q119" s="146">
        <v>2</v>
      </c>
      <c r="R119" s="146">
        <v>3</v>
      </c>
      <c r="S119" s="146">
        <v>2</v>
      </c>
      <c r="T119" s="146">
        <v>3</v>
      </c>
      <c r="U119" s="146">
        <v>2</v>
      </c>
      <c r="V119" s="146">
        <v>1</v>
      </c>
      <c r="W119" s="146" t="s">
        <v>618</v>
      </c>
      <c r="X119" s="171"/>
      <c r="Y119" s="174">
        <v>101</v>
      </c>
    </row>
    <row r="120" spans="1:25" ht="12.75" customHeight="1">
      <c r="A120" s="173">
        <v>102</v>
      </c>
      <c r="B120" s="170"/>
      <c r="C120" s="136"/>
      <c r="D120" s="143" t="s">
        <v>272</v>
      </c>
      <c r="E120" s="144">
        <v>68</v>
      </c>
      <c r="F120" s="145">
        <v>4483</v>
      </c>
      <c r="G120" s="146">
        <v>1120</v>
      </c>
      <c r="H120" s="146">
        <v>46</v>
      </c>
      <c r="I120" s="146">
        <v>10</v>
      </c>
      <c r="J120" s="146">
        <v>188</v>
      </c>
      <c r="K120" s="146">
        <v>49</v>
      </c>
      <c r="L120" s="146">
        <v>4188</v>
      </c>
      <c r="M120" s="146">
        <v>1021</v>
      </c>
      <c r="N120" s="146">
        <v>24</v>
      </c>
      <c r="O120" s="146">
        <v>5</v>
      </c>
      <c r="P120" s="146">
        <v>164</v>
      </c>
      <c r="Q120" s="146">
        <v>44</v>
      </c>
      <c r="R120" s="146">
        <v>295</v>
      </c>
      <c r="S120" s="146">
        <v>99</v>
      </c>
      <c r="T120" s="146">
        <v>22</v>
      </c>
      <c r="U120" s="146">
        <v>5</v>
      </c>
      <c r="V120" s="146">
        <v>24</v>
      </c>
      <c r="W120" s="146">
        <v>5</v>
      </c>
      <c r="X120" s="171"/>
      <c r="Y120" s="174">
        <v>102</v>
      </c>
    </row>
    <row r="121" spans="1:25" ht="12.75" customHeight="1">
      <c r="A121" s="173">
        <v>103</v>
      </c>
      <c r="B121" s="170"/>
      <c r="C121" s="136"/>
      <c r="D121" s="143" t="s">
        <v>311</v>
      </c>
      <c r="E121" s="144">
        <v>69</v>
      </c>
      <c r="F121" s="145">
        <v>529</v>
      </c>
      <c r="G121" s="146">
        <v>154</v>
      </c>
      <c r="H121" s="146">
        <v>1</v>
      </c>
      <c r="I121" s="146" t="s">
        <v>618</v>
      </c>
      <c r="J121" s="146">
        <v>1</v>
      </c>
      <c r="K121" s="146" t="s">
        <v>618</v>
      </c>
      <c r="L121" s="146">
        <v>483</v>
      </c>
      <c r="M121" s="146">
        <v>133</v>
      </c>
      <c r="N121" s="146">
        <v>1</v>
      </c>
      <c r="O121" s="146" t="s">
        <v>618</v>
      </c>
      <c r="P121" s="146">
        <v>1</v>
      </c>
      <c r="Q121" s="146" t="s">
        <v>618</v>
      </c>
      <c r="R121" s="146">
        <v>46</v>
      </c>
      <c r="S121" s="146">
        <v>21</v>
      </c>
      <c r="T121" s="146" t="s">
        <v>618</v>
      </c>
      <c r="U121" s="146" t="s">
        <v>618</v>
      </c>
      <c r="V121" s="146" t="s">
        <v>618</v>
      </c>
      <c r="W121" s="146" t="s">
        <v>618</v>
      </c>
      <c r="X121" s="171"/>
      <c r="Y121" s="174">
        <v>103</v>
      </c>
    </row>
    <row r="122" spans="1:25" ht="12.75" customHeight="1">
      <c r="A122" s="173">
        <v>104</v>
      </c>
      <c r="B122" s="170"/>
      <c r="C122" s="136"/>
      <c r="D122" s="143" t="s">
        <v>313</v>
      </c>
      <c r="E122" s="144">
        <v>70</v>
      </c>
      <c r="F122" s="145">
        <v>7114</v>
      </c>
      <c r="G122" s="146">
        <v>1719</v>
      </c>
      <c r="H122" s="146">
        <v>134</v>
      </c>
      <c r="I122" s="146">
        <v>53</v>
      </c>
      <c r="J122" s="146">
        <v>389</v>
      </c>
      <c r="K122" s="146">
        <v>106</v>
      </c>
      <c r="L122" s="146">
        <v>6400</v>
      </c>
      <c r="M122" s="146">
        <v>1465</v>
      </c>
      <c r="N122" s="146">
        <v>76</v>
      </c>
      <c r="O122" s="146">
        <v>19</v>
      </c>
      <c r="P122" s="146">
        <v>326</v>
      </c>
      <c r="Q122" s="146">
        <v>72</v>
      </c>
      <c r="R122" s="146">
        <v>714</v>
      </c>
      <c r="S122" s="146">
        <v>254</v>
      </c>
      <c r="T122" s="146">
        <v>58</v>
      </c>
      <c r="U122" s="146">
        <v>34</v>
      </c>
      <c r="V122" s="146">
        <v>63</v>
      </c>
      <c r="W122" s="146">
        <v>34</v>
      </c>
      <c r="X122" s="171"/>
      <c r="Y122" s="174">
        <v>104</v>
      </c>
    </row>
    <row r="123" spans="1:25" ht="12.75" customHeight="1">
      <c r="A123" s="173">
        <v>105</v>
      </c>
      <c r="B123" s="170"/>
      <c r="C123" s="136"/>
      <c r="D123" s="143" t="s">
        <v>287</v>
      </c>
      <c r="E123" s="144">
        <v>71</v>
      </c>
      <c r="F123" s="145">
        <v>10684</v>
      </c>
      <c r="G123" s="146">
        <v>2395</v>
      </c>
      <c r="H123" s="146">
        <v>226</v>
      </c>
      <c r="I123" s="146">
        <v>92</v>
      </c>
      <c r="J123" s="146">
        <v>718</v>
      </c>
      <c r="K123" s="146">
        <v>196</v>
      </c>
      <c r="L123" s="146">
        <v>9591</v>
      </c>
      <c r="M123" s="146">
        <v>2017</v>
      </c>
      <c r="N123" s="146">
        <v>135</v>
      </c>
      <c r="O123" s="146">
        <v>60</v>
      </c>
      <c r="P123" s="146">
        <v>596</v>
      </c>
      <c r="Q123" s="146">
        <v>150</v>
      </c>
      <c r="R123" s="146">
        <v>1093</v>
      </c>
      <c r="S123" s="146">
        <v>378</v>
      </c>
      <c r="T123" s="146">
        <v>91</v>
      </c>
      <c r="U123" s="146">
        <v>32</v>
      </c>
      <c r="V123" s="146">
        <v>122</v>
      </c>
      <c r="W123" s="146">
        <v>46</v>
      </c>
      <c r="X123" s="171"/>
      <c r="Y123" s="174">
        <v>105</v>
      </c>
    </row>
    <row r="124" spans="1:25" ht="12.75" customHeight="1">
      <c r="A124" s="173">
        <v>106</v>
      </c>
      <c r="B124" s="170"/>
      <c r="C124" s="136"/>
      <c r="D124" s="143" t="s">
        <v>624</v>
      </c>
      <c r="E124" s="144">
        <v>72</v>
      </c>
      <c r="F124" s="145">
        <v>399</v>
      </c>
      <c r="G124" s="146">
        <v>95</v>
      </c>
      <c r="H124" s="146" t="s">
        <v>618</v>
      </c>
      <c r="I124" s="146" t="s">
        <v>618</v>
      </c>
      <c r="J124" s="146">
        <v>12</v>
      </c>
      <c r="K124" s="146">
        <v>2</v>
      </c>
      <c r="L124" s="146">
        <v>368</v>
      </c>
      <c r="M124" s="146">
        <v>86</v>
      </c>
      <c r="N124" s="146" t="s">
        <v>618</v>
      </c>
      <c r="O124" s="146" t="s">
        <v>618</v>
      </c>
      <c r="P124" s="146">
        <v>12</v>
      </c>
      <c r="Q124" s="146">
        <v>2</v>
      </c>
      <c r="R124" s="146">
        <v>31</v>
      </c>
      <c r="S124" s="146">
        <v>9</v>
      </c>
      <c r="T124" s="146" t="s">
        <v>618</v>
      </c>
      <c r="U124" s="146" t="s">
        <v>618</v>
      </c>
      <c r="V124" s="146" t="s">
        <v>618</v>
      </c>
      <c r="W124" s="146" t="s">
        <v>618</v>
      </c>
      <c r="X124" s="171"/>
      <c r="Y124" s="174">
        <v>106</v>
      </c>
    </row>
    <row r="125" spans="1:25" ht="12.75" customHeight="1">
      <c r="A125" s="173">
        <v>107</v>
      </c>
      <c r="B125" s="170"/>
      <c r="C125" s="136"/>
      <c r="D125" s="143" t="s">
        <v>317</v>
      </c>
      <c r="E125" s="144">
        <v>75</v>
      </c>
      <c r="F125" s="145">
        <v>77</v>
      </c>
      <c r="G125" s="146">
        <v>51</v>
      </c>
      <c r="H125" s="146" t="s">
        <v>618</v>
      </c>
      <c r="I125" s="146" t="s">
        <v>618</v>
      </c>
      <c r="J125" s="146" t="s">
        <v>618</v>
      </c>
      <c r="K125" s="146" t="s">
        <v>618</v>
      </c>
      <c r="L125" s="146">
        <v>76</v>
      </c>
      <c r="M125" s="146">
        <v>50</v>
      </c>
      <c r="N125" s="146" t="s">
        <v>618</v>
      </c>
      <c r="O125" s="146" t="s">
        <v>618</v>
      </c>
      <c r="P125" s="146" t="s">
        <v>618</v>
      </c>
      <c r="Q125" s="146" t="s">
        <v>618</v>
      </c>
      <c r="R125" s="146">
        <v>1</v>
      </c>
      <c r="S125" s="146">
        <v>1</v>
      </c>
      <c r="T125" s="146" t="s">
        <v>618</v>
      </c>
      <c r="U125" s="146" t="s">
        <v>618</v>
      </c>
      <c r="V125" s="146" t="s">
        <v>618</v>
      </c>
      <c r="W125" s="146" t="s">
        <v>618</v>
      </c>
      <c r="X125" s="171"/>
      <c r="Y125" s="174">
        <v>107</v>
      </c>
    </row>
    <row r="126" spans="1:25" ht="12.75" customHeight="1">
      <c r="A126" s="173">
        <v>108</v>
      </c>
      <c r="B126" s="170"/>
      <c r="C126" s="136"/>
      <c r="D126" s="143" t="s">
        <v>318</v>
      </c>
      <c r="E126" s="144">
        <v>76</v>
      </c>
      <c r="F126" s="145">
        <v>2333</v>
      </c>
      <c r="G126" s="146">
        <v>1527</v>
      </c>
      <c r="H126" s="146">
        <v>76</v>
      </c>
      <c r="I126" s="146">
        <v>49</v>
      </c>
      <c r="J126" s="146">
        <v>116</v>
      </c>
      <c r="K126" s="146">
        <v>76</v>
      </c>
      <c r="L126" s="146">
        <v>2098</v>
      </c>
      <c r="M126" s="146">
        <v>1351</v>
      </c>
      <c r="N126" s="146">
        <v>46</v>
      </c>
      <c r="O126" s="146">
        <v>32</v>
      </c>
      <c r="P126" s="146">
        <v>103</v>
      </c>
      <c r="Q126" s="146">
        <v>66</v>
      </c>
      <c r="R126" s="146">
        <v>235</v>
      </c>
      <c r="S126" s="146">
        <v>176</v>
      </c>
      <c r="T126" s="146">
        <v>30</v>
      </c>
      <c r="U126" s="146">
        <v>17</v>
      </c>
      <c r="V126" s="146">
        <v>13</v>
      </c>
      <c r="W126" s="146">
        <v>10</v>
      </c>
      <c r="X126" s="171"/>
      <c r="Y126" s="174">
        <v>108</v>
      </c>
    </row>
    <row r="127" spans="1:25" ht="12.75" customHeight="1">
      <c r="A127" s="173">
        <v>109</v>
      </c>
      <c r="B127" s="170"/>
      <c r="C127" s="136"/>
      <c r="D127" s="143" t="s">
        <v>276</v>
      </c>
      <c r="E127" s="144">
        <v>77</v>
      </c>
      <c r="F127" s="145">
        <v>197</v>
      </c>
      <c r="G127" s="146">
        <v>66</v>
      </c>
      <c r="H127" s="146" t="s">
        <v>618</v>
      </c>
      <c r="I127" s="146">
        <v>0</v>
      </c>
      <c r="J127" s="146" t="s">
        <v>618</v>
      </c>
      <c r="K127" s="146" t="s">
        <v>618</v>
      </c>
      <c r="L127" s="146">
        <v>180</v>
      </c>
      <c r="M127" s="146">
        <v>61</v>
      </c>
      <c r="N127" s="146" t="s">
        <v>618</v>
      </c>
      <c r="O127" s="146" t="s">
        <v>618</v>
      </c>
      <c r="P127" s="146" t="s">
        <v>618</v>
      </c>
      <c r="Q127" s="146" t="s">
        <v>618</v>
      </c>
      <c r="R127" s="146">
        <v>17</v>
      </c>
      <c r="S127" s="146">
        <v>5</v>
      </c>
      <c r="T127" s="146" t="s">
        <v>618</v>
      </c>
      <c r="U127" s="146" t="s">
        <v>618</v>
      </c>
      <c r="V127" s="146" t="s">
        <v>618</v>
      </c>
      <c r="W127" s="146" t="s">
        <v>618</v>
      </c>
      <c r="X127" s="171"/>
      <c r="Y127" s="174">
        <v>109</v>
      </c>
    </row>
    <row r="128" spans="1:25" ht="21.75" customHeight="1">
      <c r="A128" s="330" t="s">
        <v>55</v>
      </c>
      <c r="B128" s="330"/>
      <c r="C128" s="330"/>
      <c r="D128" s="330"/>
      <c r="E128" s="330"/>
      <c r="F128" s="330"/>
      <c r="G128" s="330"/>
      <c r="H128" s="330"/>
      <c r="I128" s="330"/>
      <c r="J128" s="330"/>
      <c r="K128" s="330"/>
      <c r="L128" s="330" t="s">
        <v>55</v>
      </c>
      <c r="M128" s="330"/>
      <c r="N128" s="330"/>
      <c r="O128" s="330"/>
      <c r="P128" s="330"/>
      <c r="Q128" s="330"/>
      <c r="R128" s="330"/>
      <c r="S128" s="330"/>
      <c r="T128" s="330"/>
      <c r="U128" s="330"/>
      <c r="V128" s="330"/>
      <c r="W128" s="330"/>
      <c r="X128" s="330"/>
      <c r="Y128" s="330"/>
    </row>
    <row r="129" spans="1:25" ht="12.75" customHeight="1">
      <c r="A129" s="134">
        <v>110</v>
      </c>
      <c r="B129" s="148"/>
      <c r="C129" s="136"/>
      <c r="D129" s="137" t="s">
        <v>47</v>
      </c>
      <c r="E129" s="138"/>
      <c r="F129" s="139">
        <v>4217</v>
      </c>
      <c r="G129" s="140">
        <v>2093</v>
      </c>
      <c r="H129" s="140">
        <v>160</v>
      </c>
      <c r="I129" s="140">
        <v>28</v>
      </c>
      <c r="J129" s="140">
        <v>306</v>
      </c>
      <c r="K129" s="140">
        <v>118</v>
      </c>
      <c r="L129" s="140">
        <v>4206</v>
      </c>
      <c r="M129" s="140">
        <v>2090</v>
      </c>
      <c r="N129" s="140">
        <v>160</v>
      </c>
      <c r="O129" s="140">
        <v>28</v>
      </c>
      <c r="P129" s="140">
        <v>306</v>
      </c>
      <c r="Q129" s="140">
        <v>118</v>
      </c>
      <c r="R129" s="140">
        <v>11</v>
      </c>
      <c r="S129" s="140">
        <v>3</v>
      </c>
      <c r="T129" s="140" t="s">
        <v>618</v>
      </c>
      <c r="U129" s="140" t="s">
        <v>618</v>
      </c>
      <c r="V129" s="140" t="s">
        <v>618</v>
      </c>
      <c r="W129" s="140" t="s">
        <v>618</v>
      </c>
      <c r="Y129" s="141">
        <v>110</v>
      </c>
    </row>
    <row r="130" spans="1:25" ht="12.75" customHeight="1">
      <c r="A130" s="142">
        <v>111</v>
      </c>
      <c r="B130" s="148"/>
      <c r="C130" s="136"/>
      <c r="D130" s="143" t="s">
        <v>312</v>
      </c>
      <c r="E130" s="144">
        <v>29</v>
      </c>
      <c r="F130" s="145">
        <v>4067</v>
      </c>
      <c r="G130" s="146">
        <v>2068</v>
      </c>
      <c r="H130" s="146">
        <v>160</v>
      </c>
      <c r="I130" s="146">
        <v>28</v>
      </c>
      <c r="J130" s="146">
        <v>306</v>
      </c>
      <c r="K130" s="146">
        <v>118</v>
      </c>
      <c r="L130" s="146">
        <v>4059</v>
      </c>
      <c r="M130" s="146">
        <v>2065</v>
      </c>
      <c r="N130" s="146">
        <v>160</v>
      </c>
      <c r="O130" s="146">
        <v>28</v>
      </c>
      <c r="P130" s="146">
        <v>306</v>
      </c>
      <c r="Q130" s="146">
        <v>118</v>
      </c>
      <c r="R130" s="146">
        <v>8</v>
      </c>
      <c r="S130" s="146">
        <v>3</v>
      </c>
      <c r="T130" s="146" t="s">
        <v>618</v>
      </c>
      <c r="U130" s="146" t="s">
        <v>618</v>
      </c>
      <c r="V130" s="146" t="s">
        <v>618</v>
      </c>
      <c r="W130" s="146" t="s">
        <v>618</v>
      </c>
      <c r="Y130" s="147">
        <v>111</v>
      </c>
    </row>
    <row r="131" spans="1:25" ht="12.75" customHeight="1">
      <c r="A131" s="142">
        <v>112</v>
      </c>
      <c r="B131" s="148"/>
      <c r="C131" s="136"/>
      <c r="D131" s="143" t="s">
        <v>287</v>
      </c>
      <c r="E131" s="144">
        <v>71</v>
      </c>
      <c r="F131" s="145">
        <v>150</v>
      </c>
      <c r="G131" s="146">
        <v>25</v>
      </c>
      <c r="H131" s="146" t="s">
        <v>618</v>
      </c>
      <c r="I131" s="146" t="s">
        <v>618</v>
      </c>
      <c r="J131" s="146" t="s">
        <v>618</v>
      </c>
      <c r="K131" s="146" t="s">
        <v>618</v>
      </c>
      <c r="L131" s="146">
        <v>147</v>
      </c>
      <c r="M131" s="146">
        <v>25</v>
      </c>
      <c r="N131" s="146" t="s">
        <v>618</v>
      </c>
      <c r="O131" s="146" t="s">
        <v>618</v>
      </c>
      <c r="P131" s="146" t="s">
        <v>618</v>
      </c>
      <c r="Q131" s="146" t="s">
        <v>618</v>
      </c>
      <c r="R131" s="146">
        <v>3</v>
      </c>
      <c r="S131" s="146" t="s">
        <v>618</v>
      </c>
      <c r="T131" s="146" t="s">
        <v>618</v>
      </c>
      <c r="U131" s="146" t="s">
        <v>618</v>
      </c>
      <c r="V131" s="146" t="s">
        <v>618</v>
      </c>
      <c r="W131" s="146" t="s">
        <v>618</v>
      </c>
      <c r="Y131" s="147">
        <v>112</v>
      </c>
    </row>
  </sheetData>
  <sheetProtection/>
  <mergeCells count="60">
    <mergeCell ref="A128:K128"/>
    <mergeCell ref="L128:Y128"/>
    <mergeCell ref="A7:K7"/>
    <mergeCell ref="L7:Y7"/>
    <mergeCell ref="A77:K77"/>
    <mergeCell ref="L77:Y77"/>
    <mergeCell ref="A88:K88"/>
    <mergeCell ref="L88:Y88"/>
    <mergeCell ref="A73:K73"/>
    <mergeCell ref="L73:Y73"/>
    <mergeCell ref="D59:K59"/>
    <mergeCell ref="L59:W59"/>
    <mergeCell ref="D60:K60"/>
    <mergeCell ref="L60:W60"/>
    <mergeCell ref="T63:U63"/>
    <mergeCell ref="V63:W63"/>
    <mergeCell ref="Y3:Y6"/>
    <mergeCell ref="F4:G5"/>
    <mergeCell ref="H4:K4"/>
    <mergeCell ref="L4:M5"/>
    <mergeCell ref="N4:Q4"/>
    <mergeCell ref="R4:S5"/>
    <mergeCell ref="T4:W4"/>
    <mergeCell ref="H5:I5"/>
    <mergeCell ref="J5:K5"/>
    <mergeCell ref="N5:O5"/>
    <mergeCell ref="D1:K1"/>
    <mergeCell ref="L1:W1"/>
    <mergeCell ref="D2:K2"/>
    <mergeCell ref="L2:W2"/>
    <mergeCell ref="A3:B6"/>
    <mergeCell ref="C3:C6"/>
    <mergeCell ref="D3:E6"/>
    <mergeCell ref="F3:K3"/>
    <mergeCell ref="L3:Q3"/>
    <mergeCell ref="R3:W3"/>
    <mergeCell ref="P5:Q5"/>
    <mergeCell ref="T5:U5"/>
    <mergeCell ref="V5:W5"/>
    <mergeCell ref="A61:B64"/>
    <mergeCell ref="C61:C64"/>
    <mergeCell ref="D61:E64"/>
    <mergeCell ref="F61:K61"/>
    <mergeCell ref="L61:Q61"/>
    <mergeCell ref="A65:K65"/>
    <mergeCell ref="L65:Y65"/>
    <mergeCell ref="A115:K115"/>
    <mergeCell ref="L115:Y115"/>
    <mergeCell ref="R61:W61"/>
    <mergeCell ref="Y61:Y64"/>
    <mergeCell ref="F62:G63"/>
    <mergeCell ref="H62:K62"/>
    <mergeCell ref="L62:M63"/>
    <mergeCell ref="N62:Q62"/>
    <mergeCell ref="R62:S63"/>
    <mergeCell ref="T62:W62"/>
    <mergeCell ref="H63:I63"/>
    <mergeCell ref="J63:K63"/>
    <mergeCell ref="N63:O63"/>
    <mergeCell ref="P63:Q63"/>
  </mergeCells>
  <printOptions/>
  <pageMargins left="0.5118110236220472" right="0.5118110236220472" top="0.5905511811023623" bottom="0.7874015748031497" header="0.31496062992125984" footer="0.31496062992125984"/>
  <pageSetup firstPageNumber="30" useFirstPageNumber="1" horizontalDpi="600" verticalDpi="600" orientation="portrait" pageOrder="overThenDown" paperSize="9" r:id="rId1"/>
  <headerFooter>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Schulz, Udo (LfStat)</cp:lastModifiedBy>
  <cp:lastPrinted>2017-04-25T05:30:49Z</cp:lastPrinted>
  <dcterms:created xsi:type="dcterms:W3CDTF">2001-02-27T07:07:47Z</dcterms:created>
  <dcterms:modified xsi:type="dcterms:W3CDTF">2017-04-26T08:28:45Z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