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drawings/drawing7.xml" ContentType="application/vnd.openxmlformats-officedocument.drawing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35" windowWidth="19410" windowHeight="13305" activeTab="0"/>
  </bookViews>
  <sheets>
    <sheet name="Inhalt S.3" sheetId="1" r:id="rId1"/>
    <sheet name="Inhalt S.4" sheetId="2" r:id="rId2"/>
    <sheet name="Inhalt S.5" sheetId="3" r:id="rId3"/>
    <sheet name="Inhalt S.6" sheetId="4" r:id="rId4"/>
    <sheet name="1.1.1" sheetId="5" r:id="rId5"/>
    <sheet name="1.1.2(Seite 1)" sheetId="6" r:id="rId6"/>
    <sheet name="1.1.2(Seite2)" sheetId="7" r:id="rId7"/>
    <sheet name="1.1.3.1" sheetId="8" r:id="rId8"/>
    <sheet name="1.1.3.2" sheetId="9" r:id="rId9"/>
    <sheet name="1.1.4.1 (Seite 1)" sheetId="10" r:id="rId10"/>
    <sheet name="1.1.4.1 (Seite 2)" sheetId="11" r:id="rId11"/>
    <sheet name="1.1.4.1 (Seite 3)" sheetId="12" r:id="rId12"/>
    <sheet name="1.1.4.2 (Seite 1)" sheetId="13" r:id="rId13"/>
    <sheet name="1.1.4.2 (Seite 2)" sheetId="14" r:id="rId14"/>
    <sheet name="1.1.4.2 (Seite 3)" sheetId="15" r:id="rId15"/>
    <sheet name="1.1.4.3 (Seite 1)" sheetId="16" r:id="rId16"/>
    <sheet name="1.1.4.3 (Seite 2)" sheetId="17" r:id="rId17"/>
    <sheet name="1.1.4.3 (Seite 3)" sheetId="18" r:id="rId18"/>
    <sheet name="1.2.1" sheetId="19" r:id="rId19"/>
    <sheet name="1.2.2 und 1.2.3" sheetId="20" r:id="rId20"/>
    <sheet name="1.2.4 (Seite 1)" sheetId="21" r:id="rId21"/>
    <sheet name="1.2.4 (Seite 2)" sheetId="22" r:id="rId22"/>
    <sheet name="1.2.4.(Seite 3)" sheetId="23" r:id="rId23"/>
    <sheet name="1.3.1 " sheetId="24" r:id="rId24"/>
    <sheet name="1.4.1 " sheetId="25" r:id="rId25"/>
    <sheet name="1.4.2 u 1.4.3" sheetId="26" r:id="rId26"/>
    <sheet name="1.5.1 " sheetId="27" r:id="rId27"/>
    <sheet name="2.1 Seite1" sheetId="28" r:id="rId28"/>
    <sheet name="2.1 Seite2" sheetId="29" r:id="rId29"/>
    <sheet name="2.2" sheetId="30" r:id="rId30"/>
    <sheet name="3.1 Bauabf" sheetId="31" r:id="rId31"/>
    <sheet name="3.2 Bauabf Seite 1" sheetId="32" r:id="rId32"/>
    <sheet name="3.2 Bauabf Seite 2" sheetId="33" r:id="rId33"/>
    <sheet name="3.3 3.4 Bauabf" sheetId="34" r:id="rId34"/>
    <sheet name="4.1 VV TUV " sheetId="35" r:id="rId35"/>
    <sheet name="4.2. Hausmüll" sheetId="36" r:id="rId36"/>
  </sheets>
  <definedNames>
    <definedName name="_xlnm.Print_Area" localSheetId="7">'1.1.3.1'!$A$1:$K$82</definedName>
    <definedName name="_xlnm.Print_Area" localSheetId="10">'1.1.4.1 (Seite 2)'!$A$1:$L$70</definedName>
    <definedName name="_xlnm.Print_Area" localSheetId="15">'1.1.4.3 (Seite 1)'!$A$1:$N$69</definedName>
    <definedName name="_xlnm.Print_Area" localSheetId="16">'1.1.4.3 (Seite 2)'!$A$1:$N$62</definedName>
    <definedName name="_xlnm.Print_Area" localSheetId="17">'1.1.4.3 (Seite 3)'!$A$1:$N$65</definedName>
    <definedName name="_xlnm.Print_Area" localSheetId="19">'1.2.2 und 1.2.3'!$A$1:$H$44</definedName>
    <definedName name="_xlnm.Print_Area" localSheetId="20">'1.2.4 (Seite 1)'!$A$1:$J$68</definedName>
    <definedName name="_xlnm.Print_Area" localSheetId="21">'1.2.4 (Seite 2)'!$A$1:$J$58</definedName>
    <definedName name="_xlnm.Print_Area" localSheetId="24">'1.4.1 '!$A$1:$J$63</definedName>
    <definedName name="TABLE" localSheetId="35">'4.2. Hausmüll'!$L$12:$P$12</definedName>
    <definedName name="TABLE_10" localSheetId="35">'4.2. Hausmüll'!$L$11:$P$11</definedName>
    <definedName name="TABLE_100" localSheetId="35">'4.2. Hausmüll'!$R$55:$V$55</definedName>
    <definedName name="TABLE_11" localSheetId="35">'4.2. Hausmüll'!$L$18:$P$18</definedName>
    <definedName name="TABLE_12" localSheetId="35">'4.2. Hausmüll'!$L$18:$P$18</definedName>
    <definedName name="TABLE_13" localSheetId="35">'4.2. Hausmüll'!$O$25:$R$25</definedName>
    <definedName name="TABLE_14" localSheetId="35">'4.2. Hausmüll'!$O$25:$R$25</definedName>
    <definedName name="TABLE_15" localSheetId="35">'4.2. Hausmüll'!$O$26:$R$26</definedName>
    <definedName name="TABLE_16" localSheetId="35">'4.2. Hausmüll'!$O$26:$R$26</definedName>
    <definedName name="TABLE_17" localSheetId="35">'4.2. Hausmüll'!$L$15:$P$15</definedName>
    <definedName name="TABLE_18" localSheetId="35">'4.2. Hausmüll'!$L$15:$P$15</definedName>
    <definedName name="TABLE_19" localSheetId="35">'4.2. Hausmüll'!$L$10:$P$10</definedName>
    <definedName name="TABLE_2" localSheetId="35">'4.2. Hausmüll'!$L$12:$P$12</definedName>
    <definedName name="TABLE_20" localSheetId="35">'4.2. Hausmüll'!$L$10:$P$10</definedName>
    <definedName name="TABLE_21" localSheetId="35">'4.2. Hausmüll'!$R$11:$U$11</definedName>
    <definedName name="TABLE_22" localSheetId="35">'4.2. Hausmüll'!$R$11:$U$11</definedName>
    <definedName name="TABLE_23" localSheetId="35">'4.2. Hausmüll'!$R$12:$U$12</definedName>
    <definedName name="TABLE_24" localSheetId="35">'4.2. Hausmüll'!$R$12:$U$12</definedName>
    <definedName name="TABLE_25" localSheetId="35">'4.2. Hausmüll'!$L$20:$P$20</definedName>
    <definedName name="TABLE_26" localSheetId="35">'4.2. Hausmüll'!$L$20:$P$20</definedName>
    <definedName name="TABLE_27" localSheetId="35">'4.2. Hausmüll'!$L$21:$P$21</definedName>
    <definedName name="TABLE_28" localSheetId="35">'4.2. Hausmüll'!$L$21:$P$21</definedName>
    <definedName name="TABLE_29" localSheetId="35">'4.2. Hausmüll'!$L$22:$P$22</definedName>
    <definedName name="TABLE_3" localSheetId="35">'4.2. Hausmüll'!$L$13:$P$13</definedName>
    <definedName name="TABLE_30" localSheetId="35">'4.2. Hausmüll'!$L$22:$P$22</definedName>
    <definedName name="TABLE_31" localSheetId="35">'4.2. Hausmüll'!$L$23:$P$23</definedName>
    <definedName name="TABLE_32" localSheetId="35">'4.2. Hausmüll'!$L$23:$P$23</definedName>
    <definedName name="TABLE_33" localSheetId="35">'4.2. Hausmüll'!$R$21:$V$21</definedName>
    <definedName name="TABLE_34" localSheetId="35">'4.2. Hausmüll'!$R$21:$V$21</definedName>
    <definedName name="TABLE_35" localSheetId="35">'4.2. Hausmüll'!$R$20:$V$20</definedName>
    <definedName name="TABLE_36" localSheetId="35">'4.2. Hausmüll'!$R$20:$V$20</definedName>
    <definedName name="TABLE_37" localSheetId="35">'4.2. Hausmüll'!$L$19:$O$19</definedName>
    <definedName name="TABLE_38" localSheetId="35">'4.2. Hausmüll'!$L$19:$O$19</definedName>
    <definedName name="TABLE_39" localSheetId="35">'4.2. Hausmüll'!$L$18:$P$18</definedName>
    <definedName name="TABLE_4" localSheetId="35">'4.2. Hausmüll'!$L$13:$P$13</definedName>
    <definedName name="TABLE_40" localSheetId="35">'4.2. Hausmüll'!$L$18:$P$18</definedName>
    <definedName name="TABLE_41" localSheetId="35">'4.2. Hausmüll'!$L$28:$P$28</definedName>
    <definedName name="TABLE_42" localSheetId="35">'4.2. Hausmüll'!$L$28:$P$28</definedName>
    <definedName name="TABLE_43" localSheetId="35">'4.2. Hausmüll'!$L$28:$P$28</definedName>
    <definedName name="TABLE_44" localSheetId="35">'4.2. Hausmüll'!$L$28:$P$28</definedName>
    <definedName name="TABLE_45" localSheetId="35">'4.2. Hausmüll'!$L$29:$P$29</definedName>
    <definedName name="TABLE_46" localSheetId="35">'4.2. Hausmüll'!$L$29:$P$29</definedName>
    <definedName name="TABLE_47" localSheetId="35">'4.2. Hausmüll'!$L$30:$P$30</definedName>
    <definedName name="TABLE_48" localSheetId="35">'4.2. Hausmüll'!$L$30:$P$30</definedName>
    <definedName name="TABLE_49" localSheetId="35">'4.2. Hausmüll'!$L$31:$P$31</definedName>
    <definedName name="TABLE_5" localSheetId="35">'4.2. Hausmüll'!$L$14:$P$14</definedName>
    <definedName name="TABLE_50" localSheetId="35">'4.2. Hausmüll'!$L$31:$P$31</definedName>
    <definedName name="TABLE_51" localSheetId="35">'4.2. Hausmüll'!$R$31:$V$31</definedName>
    <definedName name="TABLE_52" localSheetId="35">'4.2. Hausmüll'!$R$31:$V$31</definedName>
    <definedName name="TABLE_53" localSheetId="35">'4.2. Hausmüll'!$R$30:$V$30</definedName>
    <definedName name="TABLE_54" localSheetId="35">'4.2. Hausmüll'!$R$30:$V$30</definedName>
    <definedName name="TABLE_55" localSheetId="35">'4.2. Hausmüll'!$L$27:$P$27</definedName>
    <definedName name="TABLE_56" localSheetId="35">'4.2. Hausmüll'!$L$27:$P$27</definedName>
    <definedName name="TABLE_57" localSheetId="35">'4.2. Hausmüll'!$L$26:$P$26</definedName>
    <definedName name="TABLE_58" localSheetId="35">'4.2. Hausmüll'!$L$26:$P$26</definedName>
    <definedName name="TABLE_59" localSheetId="35">'4.2. Hausmüll'!$L$36:$P$36</definedName>
    <definedName name="TABLE_6" localSheetId="35">'4.2. Hausmüll'!$L$14:$P$14</definedName>
    <definedName name="TABLE_60" localSheetId="35">'4.2. Hausmüll'!$L$36:$P$36</definedName>
    <definedName name="TABLE_61" localSheetId="35">'4.2. Hausmüll'!$L$37:$P$37</definedName>
    <definedName name="TABLE_62" localSheetId="35">'4.2. Hausmüll'!$L$37:$P$37</definedName>
    <definedName name="TABLE_63" localSheetId="35">'4.2. Hausmüll'!$L$38:$P$38</definedName>
    <definedName name="TABLE_64" localSheetId="35">'4.2. Hausmüll'!$L$38:$P$38</definedName>
    <definedName name="TABLE_65" localSheetId="35">'4.2. Hausmüll'!$L$39:$P$39</definedName>
    <definedName name="TABLE_66" localSheetId="35">'4.2. Hausmüll'!$L$39:$P$39</definedName>
    <definedName name="TABLE_67" localSheetId="35">'4.2. Hausmüll'!$R$40:$V$40</definedName>
    <definedName name="TABLE_68" localSheetId="35">'4.2. Hausmüll'!$R$40:$V$40</definedName>
    <definedName name="TABLE_69" localSheetId="35">'4.2. Hausmüll'!$R$41:$V$41</definedName>
    <definedName name="TABLE_7" localSheetId="35">'4.2. Hausmüll'!$L$14:$P$14</definedName>
    <definedName name="TABLE_70" localSheetId="35">'4.2. Hausmüll'!$R$41:$V$41</definedName>
    <definedName name="TABLE_71" localSheetId="35">'4.2. Hausmüll'!$L$35:$P$35</definedName>
    <definedName name="TABLE_72" localSheetId="35">'4.2. Hausmüll'!$L$35:$P$35</definedName>
    <definedName name="TABLE_73" localSheetId="35">'4.2. Hausmüll'!$L$34:$P$34</definedName>
    <definedName name="TABLE_74" localSheetId="35">'4.2. Hausmüll'!$L$34:$P$34</definedName>
    <definedName name="TABLE_75" localSheetId="35">'4.2. Hausmüll'!$L$44:$P$44</definedName>
    <definedName name="TABLE_76" localSheetId="35">'4.2. Hausmüll'!$L$44:$P$44</definedName>
    <definedName name="TABLE_77" localSheetId="35">'4.2. Hausmüll'!$L$45:$P$45</definedName>
    <definedName name="TABLE_78" localSheetId="35">'4.2. Hausmüll'!$L$45:$P$45</definedName>
    <definedName name="TABLE_79" localSheetId="35">'4.2. Hausmüll'!$L$46:$P$46</definedName>
    <definedName name="TABLE_8" localSheetId="35">'4.2. Hausmüll'!$L$14:$P$14</definedName>
    <definedName name="TABLE_80" localSheetId="35">'4.2. Hausmüll'!$L$46:$P$46</definedName>
    <definedName name="TABLE_81" localSheetId="35">'4.2. Hausmüll'!$L$47:$P$47</definedName>
    <definedName name="TABLE_82" localSheetId="35">'4.2. Hausmüll'!$L$47:$P$47</definedName>
    <definedName name="TABLE_83" localSheetId="35">'4.2. Hausmüll'!$R$47:$V$47</definedName>
    <definedName name="TABLE_84" localSheetId="35">'4.2. Hausmüll'!$R$47:$V$47</definedName>
    <definedName name="TABLE_85" localSheetId="35">'4.2. Hausmüll'!$R$48:$V$48</definedName>
    <definedName name="TABLE_86" localSheetId="35">'4.2. Hausmüll'!$R$48:$V$48</definedName>
    <definedName name="TABLE_87" localSheetId="35">'4.2. Hausmüll'!$L$43:$P$43</definedName>
    <definedName name="TABLE_88" localSheetId="35">'4.2. Hausmüll'!$L$43:$P$43</definedName>
    <definedName name="TABLE_89" localSheetId="35">'4.2. Hausmüll'!$L$42:$P$42</definedName>
    <definedName name="TABLE_9" localSheetId="35">'4.2. Hausmüll'!$L$11:$P$11</definedName>
    <definedName name="TABLE_90" localSheetId="35">'4.2. Hausmüll'!$L$42:$P$42</definedName>
    <definedName name="TABLE_91" localSheetId="35">'4.2. Hausmüll'!$L$52:$P$52</definedName>
    <definedName name="TABLE_92" localSheetId="35">'4.2. Hausmüll'!$L$52:$P$52</definedName>
    <definedName name="TABLE_93" localSheetId="35">'4.2. Hausmüll'!$L$53:$P$53</definedName>
    <definedName name="TABLE_94" localSheetId="35">'4.2. Hausmüll'!$L$53:$P$53</definedName>
    <definedName name="TABLE_95" localSheetId="35">'4.2. Hausmüll'!$L$54:$P$54</definedName>
    <definedName name="TABLE_96" localSheetId="35">'4.2. Hausmüll'!$L$54:$P$54</definedName>
    <definedName name="TABLE_97" localSheetId="35">'4.2. Hausmüll'!$L$55:$P$55</definedName>
    <definedName name="TABLE_98" localSheetId="35">'4.2. Hausmüll'!$L$55:$P$55</definedName>
    <definedName name="TABLE_99" localSheetId="35">'4.2. Hausmüll'!$R$55:$V$55</definedName>
  </definedNames>
  <calcPr fullCalcOnLoad="1"/>
</workbook>
</file>

<file path=xl/comments9.xml><?xml version="1.0" encoding="utf-8"?>
<comments xmlns="http://schemas.openxmlformats.org/spreadsheetml/2006/main">
  <authors>
    <author>Schmidt, Harald (LfStaD)</author>
  </authors>
  <commentList>
    <comment ref="A1" authorId="0">
      <text>
        <r>
          <rPr>
            <b/>
            <sz val="9"/>
            <rFont val="Tahoma"/>
            <family val="2"/>
          </rPr>
          <t>Schmidt, Harald (LfStaD):</t>
        </r>
        <r>
          <rPr>
            <sz val="9"/>
            <rFont val="Tahoma"/>
            <family val="2"/>
          </rPr>
          <t xml:space="preserve">
Tab 2.1</t>
        </r>
      </text>
    </comment>
  </commentList>
</comments>
</file>

<file path=xl/sharedStrings.xml><?xml version="1.0" encoding="utf-8"?>
<sst xmlns="http://schemas.openxmlformats.org/spreadsheetml/2006/main" count="2892" uniqueCount="912">
  <si>
    <t>Art der Anlage</t>
  </si>
  <si>
    <t>davon</t>
  </si>
  <si>
    <t>Anzahl</t>
  </si>
  <si>
    <t>Tonnen</t>
  </si>
  <si>
    <t>Chemisch-physikalische</t>
  </si>
  <si>
    <t>Sortieranlagen</t>
  </si>
  <si>
    <t>Zerlegeeinrichtungen für</t>
  </si>
  <si>
    <t>____________________</t>
  </si>
  <si>
    <t xml:space="preserve">– 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</si>
  <si>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</si>
  <si>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</si>
  <si>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</si>
  <si>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</si>
  <si>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</si>
  <si>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</si>
  <si>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</si>
  <si>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</si>
  <si>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anderen Bundes-
ländern</t>
  </si>
  <si>
    <t>dem
Ausland</t>
  </si>
  <si>
    <t>Insgesamt</t>
  </si>
  <si>
    <t>Abgegebene Abfallmenge</t>
  </si>
  <si>
    <t>zusammen</t>
  </si>
  <si>
    <t>und Kreisen sowie nach Herkunft der Abfälle</t>
  </si>
  <si>
    <t>und Kreisen sowie nach Verbleib der Abfälle</t>
  </si>
  <si>
    <t>Eingesetzte Abfallmenge</t>
  </si>
  <si>
    <t>02</t>
  </si>
  <si>
    <t>03</t>
  </si>
  <si>
    <t>04</t>
  </si>
  <si>
    <t>05</t>
  </si>
  <si>
    <t>06</t>
  </si>
  <si>
    <t>Abfälle aus anorganisch-chemischen Prozessen</t>
  </si>
  <si>
    <t>07</t>
  </si>
  <si>
    <t>Abfälle aus organisch-chemischen Prozessen</t>
  </si>
  <si>
    <t>08</t>
  </si>
  <si>
    <t>09</t>
  </si>
  <si>
    <t>10</t>
  </si>
  <si>
    <t>11</t>
  </si>
  <si>
    <t>12</t>
  </si>
  <si>
    <t>Abfallart</t>
  </si>
  <si>
    <t>15</t>
  </si>
  <si>
    <t>16</t>
  </si>
  <si>
    <t>17</t>
  </si>
  <si>
    <t>1701</t>
  </si>
  <si>
    <t>1702</t>
  </si>
  <si>
    <t>1705</t>
  </si>
  <si>
    <t>18</t>
  </si>
  <si>
    <t>Abfälle aus der ärztlichen und tierärztlichen Versor-</t>
  </si>
  <si>
    <t>19</t>
  </si>
  <si>
    <t xml:space="preserve">Abfälle aus Abfallbehandlungsanlagen, öffentlichen </t>
  </si>
  <si>
    <t>1901</t>
  </si>
  <si>
    <t>20</t>
  </si>
  <si>
    <t xml:space="preserve"> Landkreise</t>
  </si>
  <si>
    <t xml:space="preserve">  Landshut</t>
  </si>
  <si>
    <t xml:space="preserve">  Passau</t>
  </si>
  <si>
    <t xml:space="preserve">  Straubing</t>
  </si>
  <si>
    <t xml:space="preserve">  Deggendorf</t>
  </si>
  <si>
    <t xml:space="preserve">  Kelheim</t>
  </si>
  <si>
    <t xml:space="preserve">  Regen</t>
  </si>
  <si>
    <t xml:space="preserve"> Kreisfreie Städte</t>
  </si>
  <si>
    <t>01</t>
  </si>
  <si>
    <t>Thermische</t>
  </si>
  <si>
    <t xml:space="preserve"> gung und Forschung (ohne Küchen- und Restaurant- </t>
  </si>
  <si>
    <t xml:space="preserve"> abfälle, die nicht aus der unmittelbaren Krankenpflege</t>
  </si>
  <si>
    <t xml:space="preserve"> stammen)</t>
  </si>
  <si>
    <t>020106</t>
  </si>
  <si>
    <t>020204</t>
  </si>
  <si>
    <t>020304</t>
  </si>
  <si>
    <t>200108</t>
  </si>
  <si>
    <t>Abfälle aus der Zubereitung und Verar-</t>
  </si>
  <si>
    <t>Schlämme aus der betriebseigenen Ab-</t>
  </si>
  <si>
    <t>Abfälle aus Abfallbehandlungsanlagen,</t>
  </si>
  <si>
    <t>Garten- und Parkabfälle einschließlich</t>
  </si>
  <si>
    <t xml:space="preserve">Abfälle aus anorganischen chemischen </t>
  </si>
  <si>
    <t>Abfälle aus Prozessen der mechanischen Formgebung</t>
  </si>
  <si>
    <t>Regionale Gliederung</t>
  </si>
  <si>
    <t xml:space="preserve"> Prozessen</t>
  </si>
  <si>
    <t xml:space="preserve"> Fraktionen</t>
  </si>
  <si>
    <t>0201</t>
  </si>
  <si>
    <t>0202</t>
  </si>
  <si>
    <t>0301</t>
  </si>
  <si>
    <t>1001</t>
  </si>
  <si>
    <t>1009</t>
  </si>
  <si>
    <t>0303</t>
  </si>
  <si>
    <t>1501</t>
  </si>
  <si>
    <t>1601</t>
  </si>
  <si>
    <t>1602</t>
  </si>
  <si>
    <t>1703</t>
  </si>
  <si>
    <t>1704</t>
  </si>
  <si>
    <t>1908</t>
  </si>
  <si>
    <t>2001</t>
  </si>
  <si>
    <t>2002</t>
  </si>
  <si>
    <t xml:space="preserve">  abfälle)</t>
  </si>
  <si>
    <t>2003</t>
  </si>
  <si>
    <t>Ansbach</t>
  </si>
  <si>
    <t>Fürth</t>
  </si>
  <si>
    <t>Nürnberger Land</t>
  </si>
  <si>
    <t>Roth</t>
  </si>
  <si>
    <t>Aschaffenburg</t>
  </si>
  <si>
    <t>Schweinfurt</t>
  </si>
  <si>
    <t>Würzburg</t>
  </si>
  <si>
    <t>Bad Kissingen</t>
  </si>
  <si>
    <t>Haßberge</t>
  </si>
  <si>
    <t>Kitzingen</t>
  </si>
  <si>
    <t>Miltenberg</t>
  </si>
  <si>
    <t>Augsburg</t>
  </si>
  <si>
    <t>Kaufbeuren</t>
  </si>
  <si>
    <t>Kempten (Allgäu)</t>
  </si>
  <si>
    <t>Memmingen</t>
  </si>
  <si>
    <t>Dillingen a. d. Donau</t>
  </si>
  <si>
    <t>Günzburg</t>
  </si>
  <si>
    <t>Lindau (Bodensee)</t>
  </si>
  <si>
    <t>Ostallgäu</t>
  </si>
  <si>
    <t>Unterallgäu</t>
  </si>
  <si>
    <t>Oberallgäu</t>
  </si>
  <si>
    <t>Schwabach</t>
  </si>
  <si>
    <t>Nürnberg</t>
  </si>
  <si>
    <t>Erlangen</t>
  </si>
  <si>
    <t>Wunsiedel i. Fichtelgebirge</t>
  </si>
  <si>
    <t>Lichtenfels</t>
  </si>
  <si>
    <t>Kulmbach</t>
  </si>
  <si>
    <t>Kronach</t>
  </si>
  <si>
    <t>Hof</t>
  </si>
  <si>
    <t>Forchheim</t>
  </si>
  <si>
    <t>Coburg</t>
  </si>
  <si>
    <t>Bayreuth</t>
  </si>
  <si>
    <t>Bamberg</t>
  </si>
  <si>
    <t>Tirschenreuth</t>
  </si>
  <si>
    <t>Schwandorf</t>
  </si>
  <si>
    <t>Regensburg</t>
  </si>
  <si>
    <t>Neustadt a. d. Waldnaab</t>
  </si>
  <si>
    <t>Neumarkt i. d. Opf.</t>
  </si>
  <si>
    <t>Cham</t>
  </si>
  <si>
    <t>Weiden i. d. Opf.</t>
  </si>
  <si>
    <t>Amberg</t>
  </si>
  <si>
    <t>Regen</t>
  </si>
  <si>
    <t>Passau</t>
  </si>
  <si>
    <t>Landshut</t>
  </si>
  <si>
    <t>Kelheim</t>
  </si>
  <si>
    <t>Deggendorf</t>
  </si>
  <si>
    <t>Straubing</t>
  </si>
  <si>
    <t>Traunstein</t>
  </si>
  <si>
    <t>Starnberg</t>
  </si>
  <si>
    <t>Rosenheim</t>
  </si>
  <si>
    <t>Pfaffenhofen a.d. Ilm</t>
  </si>
  <si>
    <t>München</t>
  </si>
  <si>
    <t>Mühldorf a. Inn</t>
  </si>
  <si>
    <t>Miesbach</t>
  </si>
  <si>
    <t>Landsberg a. Lech</t>
  </si>
  <si>
    <t>Fürstenfeldbruck</t>
  </si>
  <si>
    <t>Freising</t>
  </si>
  <si>
    <t>Erding</t>
  </si>
  <si>
    <t>Eichstätt</t>
  </si>
  <si>
    <t>Ebersberg</t>
  </si>
  <si>
    <t>Dachau</t>
  </si>
  <si>
    <t>Berchtesgadener Land</t>
  </si>
  <si>
    <t>Altötting</t>
  </si>
  <si>
    <t>Ingolstadt</t>
  </si>
  <si>
    <t xml:space="preserve"> Bad Windsheim</t>
  </si>
  <si>
    <t xml:space="preserve">  Stoffe</t>
  </si>
  <si>
    <t>0203</t>
  </si>
  <si>
    <t xml:space="preserve">  Bad Windsheim</t>
  </si>
  <si>
    <t>nach Verwertungsanlagen</t>
  </si>
  <si>
    <t>nach Beseitigungsanlagen</t>
  </si>
  <si>
    <t>und Kreisen sowie nach Anzahl der Anlagen</t>
  </si>
  <si>
    <t>1709</t>
  </si>
  <si>
    <t>Abfälle aus der humanmedizinischen oder tier-</t>
  </si>
  <si>
    <t>Abfälle, die beim Aufsuchen, Ausbeuten und Ge-</t>
  </si>
  <si>
    <t>Abfälle aus Landwirtschaft, Gartenbau, Teichwirt-</t>
  </si>
  <si>
    <t xml:space="preserve"> schaft, Forstwirtschaft, Jagd und Fischerei sowie der</t>
  </si>
  <si>
    <t xml:space="preserve"> Herstellung  u. Verarbeitung von Lebensmitteln</t>
  </si>
  <si>
    <t>Abfälle aus der Holzbearbeitung und der Herstellung</t>
  </si>
  <si>
    <t>Abfälle aus der Leder-, Pelz- und Textilindustrie</t>
  </si>
  <si>
    <t>Abfälle aus der Erdölraffination, Erdgasreinigung und</t>
  </si>
  <si>
    <t xml:space="preserve">Abfälle aus der HZVA von Beschichtungen (Farben, </t>
  </si>
  <si>
    <t>Abfälle aus thermischen Prozessen</t>
  </si>
  <si>
    <t>Abfälle aus der chemischen Oberflächenbearbeitung</t>
  </si>
  <si>
    <t xml:space="preserve"> und Beschichtung von Metallen und anderen Werk- </t>
  </si>
  <si>
    <t xml:space="preserve"> stoffen; Nichteisen-Hydrometallurgie</t>
  </si>
  <si>
    <t xml:space="preserve"> sowie der physikalischen und mechanischen Ober-</t>
  </si>
  <si>
    <t xml:space="preserve">  flächenbearbeitung von Metallen und Kunststoffen</t>
  </si>
  <si>
    <t>Verpackungsabfall, Aufsaugmassen, Wischtücher,</t>
  </si>
  <si>
    <t>Abfälle, die nicht anderswo im Verzeichnis aufgeführt</t>
  </si>
  <si>
    <t>Bau- und Abbruchabfälle (einschließlich Aushub von</t>
  </si>
  <si>
    <t xml:space="preserve"> verunreinigten Standorten)</t>
  </si>
  <si>
    <t xml:space="preserve"> Abwasserbehandlungsanlagen sowie der Aufbe-</t>
  </si>
  <si>
    <t xml:space="preserve"> und Wasser für industrielle Zwecke</t>
  </si>
  <si>
    <t xml:space="preserve"> reitung von Wasser für den menschlichen Gebrauch</t>
  </si>
  <si>
    <t>Siedlungsabfälle (Haushaltsabfälle und ähnliche ge-</t>
  </si>
  <si>
    <t xml:space="preserve"> Einrichtungen) einschließlich getrennt gesammelter</t>
  </si>
  <si>
    <t>Abfälle, d. nicht anderswo im Verz. aufgeführt sind</t>
  </si>
  <si>
    <t xml:space="preserve">Abfälle aus Landwirtschaft, Gartenbau, </t>
  </si>
  <si>
    <t>Verarbeitung von Nahrungsmitteln</t>
  </si>
  <si>
    <t>Abfälle aus der Landwirtschaft, Garten-</t>
  </si>
  <si>
    <t xml:space="preserve"> bau, Teich- und Forstwirtschaft, Jagd</t>
  </si>
  <si>
    <t xml:space="preserve"> und Fischerei</t>
  </si>
  <si>
    <t>und Fischerei sowie der Herstellung und</t>
  </si>
  <si>
    <t xml:space="preserve">Teichwirtschaft, Forstwirtschaft, Jagd </t>
  </si>
  <si>
    <t xml:space="preserve">Tierische Ausscheidungen, Gülle/Jauche </t>
  </si>
  <si>
    <t xml:space="preserve"> getrennt gesammelt u. extern behandelt</t>
  </si>
  <si>
    <t xml:space="preserve"> beitung von Fleisch, Fisch und anderen</t>
  </si>
  <si>
    <t xml:space="preserve"> Nahrungsmitteln tierischen Ursprungs</t>
  </si>
  <si>
    <t xml:space="preserve"> wasserbehandlung</t>
  </si>
  <si>
    <t xml:space="preserve"> wie der Konservenherstellung</t>
  </si>
  <si>
    <t>öffentlichen Abwasserbehandlungsanlagen</t>
  </si>
  <si>
    <t>Siedlungsabfälle (Haushaltsabfälle und ähn-</t>
  </si>
  <si>
    <t>getrennt gesammelter Fraktionen</t>
  </si>
  <si>
    <t>Andere Siedlungsabfälle</t>
  </si>
  <si>
    <t xml:space="preserve">sowie der Aufbereitung von Wasser für </t>
  </si>
  <si>
    <t>den menschl. u. industriellen Gebrauch</t>
  </si>
  <si>
    <t>sowie Abfälle aus Einrichtungen) einschl.</t>
  </si>
  <si>
    <t xml:space="preserve"> und Kantinenabfälle</t>
  </si>
  <si>
    <t xml:space="preserve"> Friedhofsabfälle</t>
  </si>
  <si>
    <t>Abfälle aus der Biotonne</t>
  </si>
  <si>
    <t>Bau- und Abbruchabfälle (einschließlich Aushub</t>
  </si>
  <si>
    <t xml:space="preserve"> von verunreinigten Standorten)</t>
  </si>
  <si>
    <t>Kompostierungs-, Vergärungs-</t>
  </si>
  <si>
    <t xml:space="preserve"> Biogasanlagen</t>
  </si>
  <si>
    <t>Entsorgte Abfallmenge</t>
  </si>
  <si>
    <t>z.</t>
  </si>
  <si>
    <t>Alle Abfälle zusammen = z</t>
  </si>
  <si>
    <t>Feuerungsanlagen</t>
  </si>
  <si>
    <t>Demontagebetriebe für</t>
  </si>
  <si>
    <t xml:space="preserve"> Altfahrzeuge</t>
  </si>
  <si>
    <t xml:space="preserve"> Behandlungsanlagen</t>
  </si>
  <si>
    <r>
      <t>Deponien</t>
    </r>
    <r>
      <rPr>
        <vertAlign val="superscript"/>
        <sz val="8"/>
        <rFont val="Arial"/>
        <family val="2"/>
      </rPr>
      <t>2)</t>
    </r>
  </si>
  <si>
    <r>
      <t>Thermische Behandlungs-anlagen</t>
    </r>
    <r>
      <rPr>
        <vertAlign val="superscript"/>
        <sz val="8"/>
        <rFont val="Arial"/>
        <family val="2"/>
      </rPr>
      <t>3)</t>
    </r>
  </si>
  <si>
    <t>darunter</t>
  </si>
  <si>
    <t>darunter angeliefert aus Bayern</t>
  </si>
  <si>
    <t>zur Beseitigung</t>
  </si>
  <si>
    <t>zur Verwertung</t>
  </si>
  <si>
    <t>13</t>
  </si>
  <si>
    <t>Ölabfälle und Abfälle aus flüssigen Brennstoffen</t>
  </si>
  <si>
    <t>Abfälle aus organischen Lösemitteln, Kühlmitteln</t>
  </si>
  <si>
    <t xml:space="preserve">Abfälle aus organischen Lösemitteln, Kühlmitteln und </t>
  </si>
  <si>
    <t>Bodenbehandlungsanlagen und</t>
  </si>
  <si>
    <t>im Inland</t>
  </si>
  <si>
    <t>im 
Ausland</t>
  </si>
  <si>
    <t>Herkunft</t>
  </si>
  <si>
    <t>anderen Bundes-ländern</t>
  </si>
  <si>
    <t>dem Ausland</t>
  </si>
  <si>
    <t>zur Abfallbe-seitigung</t>
  </si>
  <si>
    <t>Output
 der
 Anlagen</t>
  </si>
  <si>
    <t>020103</t>
  </si>
  <si>
    <t>Abfälle aus pflanzlichem Gewebe</t>
  </si>
  <si>
    <t>020203</t>
  </si>
  <si>
    <t>Für Verzehr und Verarbeitung ungeeignete</t>
  </si>
  <si>
    <t>Stoffe</t>
  </si>
  <si>
    <t>In Beseitigungsanlagen</t>
  </si>
  <si>
    <t>In Verwertungs- und Behandlungsanlagen</t>
  </si>
  <si>
    <t>angelieferte Abfälle aus</t>
  </si>
  <si>
    <t>davon aus</t>
  </si>
  <si>
    <t>angelieferte Abfälle</t>
  </si>
  <si>
    <t>zur Verwertung in Abfallentsorgungs-anlagen</t>
  </si>
  <si>
    <t>De-montage-betriebe für Altfahr-zeuge</t>
  </si>
  <si>
    <t>160104</t>
  </si>
  <si>
    <t>Altfahrzeuge</t>
  </si>
  <si>
    <t>Biologische Behandlungs-anlagen</t>
  </si>
  <si>
    <r>
      <t>Sonstige
Behandlungs-
anlagen</t>
    </r>
    <r>
      <rPr>
        <vertAlign val="superscript"/>
        <sz val="8"/>
        <rFont val="Arial"/>
        <family val="2"/>
      </rPr>
      <t>4)</t>
    </r>
  </si>
  <si>
    <t xml:space="preserve">     </t>
  </si>
  <si>
    <t>020202</t>
  </si>
  <si>
    <t>Abfälle aus tierischem Gewebe</t>
  </si>
  <si>
    <t>20030104</t>
  </si>
  <si>
    <r>
      <t xml:space="preserve"> </t>
    </r>
    <r>
      <rPr>
        <vertAlign val="superscript"/>
        <sz val="8"/>
        <rFont val="Arial"/>
        <family val="2"/>
      </rPr>
      <t xml:space="preserve">    1)</t>
    </r>
    <r>
      <rPr>
        <sz val="8"/>
        <rFont val="Arial"/>
        <family val="2"/>
      </rPr>
      <t xml:space="preserve"> Spezielle Aufbereitungsanlagen, z. B. Altholzaufbereitungsanlagen oder Anlagen zur Metallaufschmelzung. </t>
    </r>
  </si>
  <si>
    <t xml:space="preserve">  schaft, Forstwirtschaft, Jagd und Fischerei sowie der</t>
  </si>
  <si>
    <t xml:space="preserve">  Herstellung  u. Verarbeitung von Lebensmitteln</t>
  </si>
  <si>
    <t xml:space="preserve">  von Platten, Möbeln, Zellstoffen, Papier und Pappe</t>
  </si>
  <si>
    <t xml:space="preserve">  Kohlepyrolyse</t>
  </si>
  <si>
    <t xml:space="preserve">  Druckfarben</t>
  </si>
  <si>
    <t xml:space="preserve">  und Beschichtung von Metallen und anderen Werk- </t>
  </si>
  <si>
    <t xml:space="preserve">  stoffen; Nichteisen-Hydrometallurgie</t>
  </si>
  <si>
    <t xml:space="preserve">  sowie der physikalischen und mechanischen Ober-</t>
  </si>
  <si>
    <t>Getrennt gesammelte Fraktionen</t>
  </si>
  <si>
    <t xml:space="preserve">  und Treibgasen</t>
  </si>
  <si>
    <t xml:space="preserve">  sind</t>
  </si>
  <si>
    <t xml:space="preserve">  verunreinigten Standorten)</t>
  </si>
  <si>
    <t xml:space="preserve">  ärtzlichen Versorgung und Forschung (ohne Küchen-</t>
  </si>
  <si>
    <t xml:space="preserve">  und Restaurantabfälle, die nicht aus der unmittelbaren</t>
  </si>
  <si>
    <t xml:space="preserve">  Krankenpflege stammen)</t>
  </si>
  <si>
    <t xml:space="preserve">  Abwasserbehandlungsanlagen sowie der Aufbe-</t>
  </si>
  <si>
    <t xml:space="preserve">  reitung von Wasser für den menschlichen Gebrauch</t>
  </si>
  <si>
    <t xml:space="preserve">  und Wasser für industrielle Zwecke</t>
  </si>
  <si>
    <t xml:space="preserve">  Einrichtungen) einschließlich getrennt gesammelter</t>
  </si>
  <si>
    <t xml:space="preserve">  Fraktionen</t>
  </si>
  <si>
    <t>Verfüllmaßnahmen insgesamt</t>
  </si>
  <si>
    <t xml:space="preserve">-  </t>
  </si>
  <si>
    <t>Verfüllungen insgesamt</t>
  </si>
  <si>
    <t>Verfüllmaßnahmen</t>
  </si>
  <si>
    <t xml:space="preserve">  und Druckfarben</t>
  </si>
  <si>
    <t xml:space="preserve">  Treibgasen</t>
  </si>
  <si>
    <t xml:space="preserve">  gung und Forschung (ohne Küchen- und Restaurant- </t>
  </si>
  <si>
    <t xml:space="preserve">  abfälle, die nicht aus der unmittelbaren Krankenpflege</t>
  </si>
  <si>
    <t xml:space="preserve">  stammen)</t>
  </si>
  <si>
    <t>nach ausgewählten Abfallarten und Herkunft der Abfälle</t>
  </si>
  <si>
    <t>nach Anlagenarten, ausgewählten Abfallarten und Herkunft der Abfälle</t>
  </si>
  <si>
    <t>dar. besonders überwachungsbedürftig = b. ü.</t>
  </si>
  <si>
    <t>b. ü.</t>
  </si>
  <si>
    <t xml:space="preserve">  Filtermaterialien und Schutzkleidung (a. n. g.)</t>
  </si>
  <si>
    <t>darunter b. ü. Abfälle</t>
  </si>
  <si>
    <t xml:space="preserve"> Filtermaterialien und Schutzkleidung (a. n. g.)</t>
  </si>
  <si>
    <t>Demontagebetriebe für Altfahrzeuge</t>
  </si>
  <si>
    <t xml:space="preserve">  winnen sowie bei der physikalischen und che-</t>
  </si>
  <si>
    <t xml:space="preserve">  mischen Behandlung von Bodenschätzen entstehen</t>
  </si>
  <si>
    <t xml:space="preserve">  Lacke, Email), Klebstoffen, Dichtungsmassen</t>
  </si>
  <si>
    <t xml:space="preserve"> Stallmist (einschl. verd. Stroh), Abwässer</t>
  </si>
  <si>
    <t xml:space="preserve"> von Platten, Möbeln, Zellstoffen, Papier und Pappe</t>
  </si>
  <si>
    <t xml:space="preserve">  Lacke, Email), Klebstoffen, Dichtmassen und</t>
  </si>
  <si>
    <r>
      <t>EAV-Syste-  matik</t>
    </r>
    <r>
      <rPr>
        <vertAlign val="superscript"/>
        <sz val="8"/>
        <rFont val="Arial"/>
        <family val="2"/>
      </rPr>
      <t>1)</t>
    </r>
  </si>
  <si>
    <t>Biologisch abbaubare Küchen- und</t>
  </si>
  <si>
    <t xml:space="preserve"> werbliche und industrielle Abfälle sowie Abfälle aus </t>
  </si>
  <si>
    <t xml:space="preserve">liche gewerbliche und industrielle Abfälle </t>
  </si>
  <si>
    <t xml:space="preserve">  werbliche und industrielle Abfälle sowie Abfälle aus </t>
  </si>
  <si>
    <t>Abfälle aus der fotografischen Industrie</t>
  </si>
  <si>
    <t>Feue-rungs-anlagen</t>
  </si>
  <si>
    <t>Sortier-
anlagen
und
Zerlege-
einrich-
tungen</t>
  </si>
  <si>
    <t xml:space="preserve">  Beton, Ziegel, Fliesen und Keramik</t>
  </si>
  <si>
    <t xml:space="preserve">  Holz, Glas und Kunststoff</t>
  </si>
  <si>
    <t xml:space="preserve">  Bitumengemische und teerhaltige Produkte</t>
  </si>
  <si>
    <t xml:space="preserve">  Metalle (einschließlich Legierungen)</t>
  </si>
  <si>
    <t xml:space="preserve">  Boden, Steine und Baggergut</t>
  </si>
  <si>
    <t xml:space="preserve">  Sonstige Bau- und Abbruchabfälle</t>
  </si>
  <si>
    <t xml:space="preserve">  Verpackungen</t>
  </si>
  <si>
    <t xml:space="preserve">  Abfälle aus elektrischen und elektronischen Geräten</t>
  </si>
  <si>
    <t xml:space="preserve">  Altfahrzeuge verschiedener Verkehrsträger und Ab-</t>
  </si>
  <si>
    <t xml:space="preserve">   fälle aus der Demontage von Altfahrzeugen sowie</t>
  </si>
  <si>
    <t xml:space="preserve">   der Fahrzeugwartung</t>
  </si>
  <si>
    <t xml:space="preserve">  Abfälle aus der Verbrennung oder Pyrolyse von</t>
  </si>
  <si>
    <t xml:space="preserve">  Abfälle aus Abwasserbehandlungsanlagen a. n. g.</t>
  </si>
  <si>
    <t xml:space="preserve">  Getrennt gesammelte Fraktionen</t>
  </si>
  <si>
    <t xml:space="preserve">  Garten- und Parkabfälle (einschließlich Friedhofs- </t>
  </si>
  <si>
    <t xml:space="preserve">  Andere Siedlungsabfälle</t>
  </si>
  <si>
    <t xml:space="preserve">  Abfälle aus der Holzbearbeitung und der Herstellung</t>
  </si>
  <si>
    <t xml:space="preserve">  Abfälle aus Landwirtschaft, Gartenbau, Teichwirt-</t>
  </si>
  <si>
    <t xml:space="preserve">  Abfälle aus der Zubereitung und Verarbeitung von</t>
  </si>
  <si>
    <t xml:space="preserve"> flächenbearbeitung von Metallen und Kunststoffen</t>
  </si>
  <si>
    <t xml:space="preserve">   Fleisch, Fisch und anderen Nahrungsmitteln </t>
  </si>
  <si>
    <t xml:space="preserve">   tierischen Ursprungs</t>
  </si>
  <si>
    <t xml:space="preserve">   Obst, Gemüse, Getreide, Speiseölen, Kakao, Kaffee,</t>
  </si>
  <si>
    <t xml:space="preserve">   Tee und Tabak, aus der Konservenherstellung</t>
  </si>
  <si>
    <t xml:space="preserve">   Herst. v. Hefe, Zubereitung von Melasse</t>
  </si>
  <si>
    <t xml:space="preserve">   von Platten und Möbeln</t>
  </si>
  <si>
    <t xml:space="preserve">  Abfälle aus der Herstellung und Verarbeitung von</t>
  </si>
  <si>
    <t xml:space="preserve">   Zellstoff, Papier, Karton und Pappe</t>
  </si>
  <si>
    <t xml:space="preserve">  Abfälle aus Kraftwerken und anderen Verbren-</t>
  </si>
  <si>
    <t xml:space="preserve">   nungsanlagen (außer 19)</t>
  </si>
  <si>
    <t xml:space="preserve">  Abfälle vom Gießen von Eisen und Stahl</t>
  </si>
  <si>
    <t xml:space="preserve">   Abfällen</t>
  </si>
  <si>
    <t xml:space="preserve"> beitung von Obst, Gemüse, Getreide,</t>
  </si>
  <si>
    <t xml:space="preserve"> Speiseölen, Kakao, Kaffe und Tabak so-</t>
  </si>
  <si>
    <t xml:space="preserve">   schaft, Forstwirtschaft, Jagd u. Fischerei</t>
  </si>
  <si>
    <r>
      <t>Deponien</t>
    </r>
    <r>
      <rPr>
        <vertAlign val="superscript"/>
        <sz val="8"/>
        <rFont val="Arial"/>
        <family val="2"/>
      </rPr>
      <t>1)</t>
    </r>
  </si>
  <si>
    <r>
      <t xml:space="preserve">  Behandlungsanlagen</t>
    </r>
    <r>
      <rPr>
        <vertAlign val="superscript"/>
        <sz val="8"/>
        <rFont val="Arial"/>
        <family val="2"/>
      </rPr>
      <t>2)</t>
    </r>
  </si>
  <si>
    <r>
      <t>Sonstige Behandlungsanlagen</t>
    </r>
    <r>
      <rPr>
        <vertAlign val="superscript"/>
        <sz val="8"/>
        <rFont val="Arial"/>
        <family val="2"/>
      </rPr>
      <t>1)</t>
    </r>
  </si>
  <si>
    <t xml:space="preserve">Abfälle aus HZVA von Beschichtungen (Farben, </t>
  </si>
  <si>
    <t>Input der Anlage insgesamt 2012</t>
  </si>
  <si>
    <t>Input der Anlagen 2012</t>
  </si>
  <si>
    <t xml:space="preserve">         </t>
  </si>
  <si>
    <t xml:space="preserve">       </t>
  </si>
  <si>
    <t xml:space="preserve">        </t>
  </si>
  <si>
    <t xml:space="preserve">                                 </t>
  </si>
  <si>
    <t xml:space="preserve">    </t>
  </si>
  <si>
    <t xml:space="preserve">                          </t>
  </si>
  <si>
    <t xml:space="preserve">          </t>
  </si>
  <si>
    <t xml:space="preserve">   </t>
  </si>
  <si>
    <t xml:space="preserve">                                </t>
  </si>
  <si>
    <t xml:space="preserve">                         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</si>
  <si>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Hausmülldeponien, Bauschuttdeponien und sonstige Deponien (ohne Deponien in der Rekultivierungsphase, bei denen im Berichtsjahr keine Rekultivierungsmengen eingesetzt wurden) und Deponiebaumaßnahmen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Hausmüllverbrennungsanlagen und sonstige Abfallverbrennungsanlagen.</t>
    </r>
  </si>
  <si>
    <t xml:space="preserve"> mech. (-biol.) Anlagen</t>
  </si>
  <si>
    <t>Schredderanlagen/</t>
  </si>
  <si>
    <t xml:space="preserve"> Schrottscheren</t>
  </si>
  <si>
    <t xml:space="preserve"> Elektro- und Elektronialtgeräte</t>
  </si>
  <si>
    <t>Herkunft der Abfälle</t>
  </si>
  <si>
    <t>in Beseitigungsanlagen</t>
  </si>
  <si>
    <t>in Verwertungs- und Behandlungsanlagen</t>
  </si>
  <si>
    <t>Bad Tölz-Wolfratshausen</t>
  </si>
  <si>
    <t>Garmisch-Partenkirchen</t>
  </si>
  <si>
    <t>Neuburg-Schrobenhausen</t>
  </si>
  <si>
    <t>Weilheim-Schongau</t>
  </si>
  <si>
    <t>Freyung-Grafenau</t>
  </si>
  <si>
    <t>Rottal-Inn</t>
  </si>
  <si>
    <t>Straubing-Bogen</t>
  </si>
  <si>
    <t>Dingolfing-Landau</t>
  </si>
  <si>
    <t>Amberg-Sulzbach</t>
  </si>
  <si>
    <t>Erlangen-Höchstadt</t>
  </si>
  <si>
    <t>Neustadt a. d. Aisch-</t>
  </si>
  <si>
    <t>Weißenburg-Gunzenhausen</t>
  </si>
  <si>
    <t>Rhön-Grabfeld</t>
  </si>
  <si>
    <t>Main-Spessart</t>
  </si>
  <si>
    <t>Aichach-Friedberg</t>
  </si>
  <si>
    <t>Neu-Ulm</t>
  </si>
  <si>
    <t>Donau-Ries</t>
  </si>
  <si>
    <t>gewonnene Sekundär-
rohstoffe und Produkte,
Abgabe an Direktverwerter</t>
  </si>
  <si>
    <t>abgegebene Mengen</t>
  </si>
  <si>
    <t>eingesetzte Abfallmenge</t>
  </si>
  <si>
    <t>abgegebene Abfallmenge</t>
  </si>
  <si>
    <t>gewonnene Sekundärrohstoffe und Produkte,
Abgabe an Direktverwerter</t>
  </si>
  <si>
    <t>Che-
misch-
physi-
kalische
Behand-
lungs-
anlagen</t>
  </si>
  <si>
    <t>Schred-
der-
anlagen/
Schrott-
scheren</t>
  </si>
  <si>
    <t>Mechanisch
(-biolo-
gische)- und Boden-
behand-
lungs-
anlagen</t>
  </si>
  <si>
    <t xml:space="preserve">  Freyung-Grafenau</t>
  </si>
  <si>
    <t xml:space="preserve">  Rottal-Inn</t>
  </si>
  <si>
    <t xml:space="preserve">  Straubing-Bogen</t>
  </si>
  <si>
    <t xml:space="preserve">  Dingolfing-Landau</t>
  </si>
  <si>
    <t>Bio-
logische
Behand-
lungs-
anlagen</t>
  </si>
  <si>
    <t>Mechanisch
(biolo-
gische)- u.
Boden-
behand-
lungs-
anlagen</t>
  </si>
  <si>
    <t>Bio-logische Behand-
lungs-anlagen</t>
  </si>
  <si>
    <t>De-montage-
betriebe
für Altfahr-
zeuge</t>
  </si>
  <si>
    <t xml:space="preserve">Chemisch-physikalische Behandlungsanlagen </t>
  </si>
  <si>
    <t>Schredderanlagen/Schrottscheren</t>
  </si>
  <si>
    <t>Bodenbehandlungsanlagen und mechanisch (-biologische) Restmüllbehandlungsanlagen</t>
  </si>
  <si>
    <t>1.1.1.1 Abfallentsorgung in Bayern 2013</t>
  </si>
  <si>
    <t>Ent-
sorgungs-anlagen 2013</t>
  </si>
  <si>
    <t>1.1.1.2 Abfallentsorgung in Bayern 2013</t>
  </si>
  <si>
    <t>1.1.2 Abfallentsorgung in Bayern 2013 nach Abfallarten und Entsorgungswegen</t>
  </si>
  <si>
    <t>Entsorgungswege 2013</t>
  </si>
  <si>
    <t>a</t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</si>
  <si>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Bauschuttdeponien, sonstige Deponien und Deponiebaumaßnahmen. -                      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Hausmüllverbrennungsanlagen und sonstige Abfallverbrennungsanlagen.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Feuerungsanlagen, Demontagebetriebe für Altfahrzeuge, chemisch-physikalische Behandlungsanlagen, Schredderanlagen/Schrottscheren, Anlagen zur mechanisch (-biologischen) Restmüllbehandlung, Bodenbehandlungsanlagen, spezielle Aufbereitungsanlagen z. B. Altholzaufbereitung.</t>
    </r>
  </si>
  <si>
    <t>noch 1.1.2 Abfallentsorgung in Bayern 2013 nach Abfallarten und Entsorgungswegen</t>
  </si>
  <si>
    <r>
      <t>Insgesamt</t>
    </r>
    <r>
      <rPr>
        <b/>
        <vertAlign val="superscript"/>
        <sz val="8"/>
        <rFont val="Arial"/>
        <family val="2"/>
      </rPr>
      <t>5)</t>
    </r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</si>
  <si>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Bauschuttdeponien, sonstige Deponien und Deponiebaumaßnahmen. -                           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 xml:space="preserve">Hausmüllverbrennungsanlagen und sonstige Abfallverbrennungsanlagen. - 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Feuerungsanlagen, Demontagebetriebe für Altfahrzeuge, chemischphysikalische Behandlungsanlagen, Schredderanlagen/Schrottscheren, Anlagen zur mechanisch (-biologischen) Restmüllbehandlung, Bodenbehandlungsanlagen, spezielle Aufbereitungsanlagen z. B. Altholzaufbereitung. - 5) Werte ohne Verfüllmaßnahmen.</t>
    </r>
  </si>
  <si>
    <t>1.1.3.1 Abfallentsorgung in Bayern 2013 nach Abfallarten und Herkunft der Abfälle</t>
  </si>
  <si>
    <r>
      <t xml:space="preserve">EAV- Syste- matik
</t>
    </r>
    <r>
      <rPr>
        <vertAlign val="superscript"/>
        <sz val="8"/>
        <rFont val="Arial"/>
        <family val="2"/>
      </rPr>
      <t>1)</t>
    </r>
  </si>
  <si>
    <t>Entsor-
gungs-
anlagen 2013</t>
  </si>
  <si>
    <r>
      <t>Input der Anlage insgesamt 2012</t>
    </r>
    <r>
      <rPr>
        <vertAlign val="superscript"/>
        <sz val="8"/>
        <rFont val="Arial"/>
        <family val="2"/>
      </rPr>
      <t>2)</t>
    </r>
  </si>
  <si>
    <r>
      <t>Input der Anlage insgesamt 2013</t>
    </r>
    <r>
      <rPr>
        <vertAlign val="superscript"/>
        <sz val="8"/>
        <rFont val="Arial"/>
        <family val="2"/>
      </rPr>
      <t>2)</t>
    </r>
  </si>
  <si>
    <r>
      <t>betriebs-
eigene
Abfälle</t>
    </r>
    <r>
      <rPr>
        <vertAlign val="superscript"/>
        <sz val="8"/>
        <rFont val="Arial"/>
        <family val="2"/>
      </rPr>
      <t>3)</t>
    </r>
  </si>
  <si>
    <r>
      <t>Anzahl</t>
    </r>
    <r>
      <rPr>
        <vertAlign val="superscript"/>
        <sz val="8"/>
        <rFont val="Arial"/>
        <family val="2"/>
      </rPr>
      <t>4)</t>
    </r>
  </si>
  <si>
    <r>
      <t xml:space="preserve">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Deponiebaumaßnahmen.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Abfälle unmittelbar aus betriebseigener Produktion. 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Mehrfachzählungen. -</t>
    </r>
    <r>
      <rPr>
        <vertAlign val="superscript"/>
        <sz val="8"/>
        <rFont val="Arial"/>
        <family val="2"/>
      </rPr>
      <t xml:space="preserve"> 5)</t>
    </r>
    <r>
      <rPr>
        <sz val="8"/>
        <rFont val="Arial"/>
        <family val="2"/>
      </rPr>
      <t xml:space="preserve"> Werte ohne Verfüllmaßnahmen.</t>
    </r>
  </si>
  <si>
    <t>1.1.3.2 Abfallentsorgung in Bayern 2013 nach Abfallarten und Verbleib der Abfälle</t>
  </si>
  <si>
    <r>
      <t>EAV- Syste- matik</t>
    </r>
    <r>
      <rPr>
        <vertAlign val="superscript"/>
        <sz val="8"/>
        <rFont val="Arial"/>
        <family val="2"/>
      </rPr>
      <t>1)</t>
    </r>
  </si>
  <si>
    <t>Entsor-
gungs-
anlagen
2013</t>
  </si>
  <si>
    <r>
      <t>zur Verwertung</t>
    </r>
    <r>
      <rPr>
        <vertAlign val="superscript"/>
        <sz val="8"/>
        <rFont val="Arial"/>
        <family val="2"/>
      </rPr>
      <t>3)</t>
    </r>
  </si>
  <si>
    <r>
      <t>Anzahl</t>
    </r>
    <r>
      <rPr>
        <vertAlign val="superscript"/>
        <sz val="7"/>
        <rFont val="Arial"/>
        <family val="2"/>
      </rPr>
      <t>2)</t>
    </r>
  </si>
  <si>
    <r>
      <t xml:space="preserve">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Mehrfachzählungen. -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>Abfallbehandlungs- oder Verwertungsanlagen.</t>
    </r>
  </si>
  <si>
    <t>1.1.4.1 Abfallentsorgung in Bayern 2013 nach Regierungsbezirken</t>
  </si>
  <si>
    <r>
      <t>Regionale Gliederung</t>
    </r>
    <r>
      <rPr>
        <vertAlign val="superscript"/>
        <sz val="8"/>
        <rFont val="Arial"/>
        <family val="2"/>
      </rPr>
      <t>1)</t>
    </r>
  </si>
  <si>
    <t>Input der Anlagen 2013</t>
  </si>
  <si>
    <r>
      <t>betriebs-eigene Abfälle</t>
    </r>
    <r>
      <rPr>
        <vertAlign val="superscript"/>
        <sz val="8"/>
        <rFont val="Arial"/>
        <family val="2"/>
      </rPr>
      <t>2)</t>
    </r>
  </si>
  <si>
    <r>
      <t xml:space="preserve">     1) </t>
    </r>
    <r>
      <rPr>
        <sz val="8"/>
        <rFont val="Arial"/>
        <family val="2"/>
      </rPr>
      <t xml:space="preserve">Regionalisierung nach Standort der Entsorgungsanlage.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Abfälle unmittelbar aus betriebseigener Produktion.</t>
    </r>
  </si>
  <si>
    <t>noch: 1.1.4.1 Abfallentsorgung in Bayern 2013 nach Regierungsbezirken</t>
  </si>
  <si>
    <t>noch: 1.1.4.1 Abfallentsorgung Bayern 2013 nach Regierungsbezirken</t>
  </si>
  <si>
    <t>1.1.4.2 Abfallentsorgung in Bayern 2013 nach Regierungsbezirken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</si>
  <si>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Regionalisierung nach Standort der Entsorgungsanlage. </t>
    </r>
  </si>
  <si>
    <t>noch: 1.1.4.2 Abfallentsorgung in Bayern 2013 nach Regierungsbezirken</t>
  </si>
  <si>
    <t>1.1.4.3  Abfallentsorgung in Bayern 2013 nach Regierungsbezirken</t>
  </si>
  <si>
    <r>
      <t>Depo-
nien</t>
    </r>
    <r>
      <rPr>
        <vertAlign val="superscript"/>
        <sz val="8"/>
        <rFont val="Arial"/>
        <family val="2"/>
      </rPr>
      <t>1)</t>
    </r>
  </si>
  <si>
    <r>
      <t>Ther-
mische
Behand-
lungs-
anlagen</t>
    </r>
    <r>
      <rPr>
        <vertAlign val="superscript"/>
        <sz val="8"/>
        <rFont val="Arial"/>
        <family val="2"/>
      </rPr>
      <t>2)</t>
    </r>
  </si>
  <si>
    <r>
      <t>Sonstige
Behand-
lungs-
anlagen</t>
    </r>
    <r>
      <rPr>
        <vertAlign val="superscript"/>
        <sz val="8"/>
        <rFont val="Arial"/>
        <family val="2"/>
      </rPr>
      <t>3)</t>
    </r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</si>
  <si>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Abfallverbrennungs-anlagen.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U. a. spezielle Aufbereitungsanlagen z. B. zur Altholzaufbereitung.</t>
    </r>
  </si>
  <si>
    <t>noch 1.1.4.3  Abfallentsorgung in Bayern 2013 nach Regierungsbezirken</t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</si>
  <si>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                 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U. a. spezielle Aufbereitungsanlagen z. B. zur Altholzaufbereitung.</t>
    </r>
  </si>
  <si>
    <t>1.2.1 In Kompostierungs-, Vergärungs- und Biogasanlagen eingesetzte Abfälle in Bayern 2013</t>
  </si>
  <si>
    <t>Input der Anlage insgesamt 2013</t>
  </si>
  <si>
    <r>
      <t>betriebs-eigene
Abfälle</t>
    </r>
    <r>
      <rPr>
        <vertAlign val="superscript"/>
        <sz val="8"/>
        <rFont val="Arial"/>
        <family val="2"/>
      </rPr>
      <t>3)</t>
    </r>
  </si>
  <si>
    <r>
      <t>Anzahl</t>
    </r>
    <r>
      <rPr>
        <vertAlign val="superscript"/>
        <sz val="8"/>
        <rFont val="Arial"/>
        <family val="2"/>
      </rPr>
      <t>2)</t>
    </r>
  </si>
  <si>
    <r>
      <t>Insgesamt</t>
    </r>
    <r>
      <rPr>
        <b/>
        <vertAlign val="superscript"/>
        <sz val="8"/>
        <rFont val="Arial"/>
        <family val="2"/>
      </rPr>
      <t>4)</t>
    </r>
  </si>
  <si>
    <r>
      <t xml:space="preserve">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 xml:space="preserve">"Insgesamt" entspricht nicht der Summe der einzelnen Abfallgruppen, da nur ausgewählte Abfallgruppen aufgeführt sind. </t>
    </r>
  </si>
  <si>
    <t>1.2.4 In Behandlungsanlagen eingesetzte Abfälle in Bayern 2013</t>
  </si>
  <si>
    <t xml:space="preserve">Entsor-
gungs-
anlagen 2013
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</si>
  <si>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</t>
    </r>
  </si>
  <si>
    <t>noch 1.2.4 In Behandlungsanlagen eingesetzte Abfälle in Bayern 2013</t>
  </si>
  <si>
    <r>
      <t>Sonstige Behandlungsanlagen</t>
    </r>
    <r>
      <rPr>
        <b/>
        <vertAlign val="superscript"/>
        <sz val="8"/>
        <rFont val="Arial"/>
        <family val="2"/>
      </rPr>
      <t>4)</t>
    </r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</si>
  <si>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Spezielle Aufbereitungsanlagen z. B. für Altholz oder Anlagen zur Metallaufschmelzung.</t>
    </r>
  </si>
  <si>
    <r>
      <t>noch sonstige Behandlungsanlagen</t>
    </r>
    <r>
      <rPr>
        <b/>
        <vertAlign val="superscript"/>
        <sz val="8"/>
        <rFont val="Arial"/>
        <family val="2"/>
      </rPr>
      <t>4)</t>
    </r>
  </si>
  <si>
    <t>1.3.1 In thermische Behandlungsanlagen und Feuerungsanlagen eingesetzte Abfälle in Bayern 2013</t>
  </si>
  <si>
    <t>eingesetzte Abfälle insgesamt    2012</t>
  </si>
  <si>
    <t>eingesetzte Abfälle insgesamt 2013</t>
  </si>
  <si>
    <t>Abfallverbrennungsanlagen</t>
  </si>
  <si>
    <t xml:space="preserve"> </t>
  </si>
  <si>
    <t xml:space="preserve">  schaft, Forstwirtschaft, Jagd und Fischerei sowie </t>
  </si>
  <si>
    <t xml:space="preserve">  der Herstellung  u. Verarbeitung von Lebensmitteln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</si>
  <si>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Produktion.</t>
    </r>
  </si>
  <si>
    <t>1.4.1 In Deponien abgelagerte Abfälle in Bayern 2013</t>
  </si>
  <si>
    <t xml:space="preserve">      nach ausgewählten Abfallarten und und Herkunft der Abfälle</t>
  </si>
  <si>
    <t xml:space="preserve"> Abfallart</t>
  </si>
  <si>
    <t>eingesetzte Abfälle insgesamt 2012</t>
  </si>
  <si>
    <t xml:space="preserve">                           </t>
  </si>
  <si>
    <t xml:space="preserve">                     </t>
  </si>
  <si>
    <t>Gemischte Siedlungsabfälle</t>
  </si>
  <si>
    <t>1.4.2 In Deponien eingesetzte Abfallmengen und Restvolumen</t>
  </si>
  <si>
    <t>in Bayern 2012 nach Art der Deponie</t>
  </si>
  <si>
    <r>
      <t>Art der Deponie</t>
    </r>
    <r>
      <rPr>
        <vertAlign val="superscript"/>
        <sz val="8"/>
        <rFont val="Arial"/>
        <family val="2"/>
      </rPr>
      <t xml:space="preserve">1)
</t>
    </r>
  </si>
  <si>
    <t>Deponien
2012
insgesamt</t>
  </si>
  <si>
    <t>eingesetzte
Abfallmenge
insgesamt</t>
  </si>
  <si>
    <t>Rest-
volumen</t>
  </si>
  <si>
    <r>
      <t>m</t>
    </r>
    <r>
      <rPr>
        <vertAlign val="superscript"/>
        <sz val="8"/>
        <rFont val="Arial"/>
        <family val="2"/>
      </rPr>
      <t>3</t>
    </r>
  </si>
  <si>
    <t>Deponieklasse 0</t>
  </si>
  <si>
    <t>Deponieklasse I</t>
  </si>
  <si>
    <t>Deponieklasse II</t>
  </si>
  <si>
    <t>Deponieklasse III</t>
  </si>
  <si>
    <t>Langzeitlager</t>
  </si>
  <si>
    <t>Deponien insgesamtÊÒ</t>
  </si>
  <si>
    <t>darunter Monodeponien</t>
  </si>
  <si>
    <t>1.4.3 In Deponien abgelagerte ausgewählte Siedlungsabfälle in Bayern 2013</t>
  </si>
  <si>
    <t>Hausmüll,
Sperrmüll,
hausmüllähnliche
Gewerbeabfälle
(über die öffentliche
Müllabfuhr
eingesammelt)</t>
  </si>
  <si>
    <t>Straßen-
kehricht
(einschl.
Papierkorb-
abfälle)</t>
  </si>
  <si>
    <t>Sperrmüll</t>
  </si>
  <si>
    <t>Garten- und Parkabfälle (einschl.
Friedhofs-
abfälle)</t>
  </si>
  <si>
    <t>1.5.1 In Sortieranlagen und Zerlegeeinrichtungen eingesetzte Abfälle in Bayern 2013</t>
  </si>
  <si>
    <t>eingesetzte Abfälle insgesamt       2012</t>
  </si>
  <si>
    <t>eingesetzte Abfälle insgesamt   2013</t>
  </si>
  <si>
    <t>1201</t>
  </si>
  <si>
    <t>Verpackungen</t>
  </si>
  <si>
    <t xml:space="preserve">Altfahrzeuge verschiedener Verkehrsträger und Abfälle </t>
  </si>
  <si>
    <t xml:space="preserve">  aus der Demontage von Altfahrzeugen sowie der </t>
  </si>
  <si>
    <t xml:space="preserve">  Fahrzeugwartung</t>
  </si>
  <si>
    <t>Beton, Ziegel, Fliesen und Keramik</t>
  </si>
  <si>
    <t>Bau- und Abbruchabfälle aus Holz, Glas und Kunststoff</t>
  </si>
  <si>
    <t>170405</t>
  </si>
  <si>
    <t>Eisen und Stahl</t>
  </si>
  <si>
    <t>170904</t>
  </si>
  <si>
    <t xml:space="preserve">gemischte Bau- und Abbruchabfälle ohne </t>
  </si>
  <si>
    <t xml:space="preserve">  gefährliche Stoffe</t>
  </si>
  <si>
    <t>1912</t>
  </si>
  <si>
    <t>Abfälle aus der mechanischen Behandlung von Abfällen</t>
  </si>
  <si>
    <t>Siedlungsabfälle, getrennt gesammelte Fraktionen</t>
  </si>
  <si>
    <t xml:space="preserve">  aus Papier und Pappe</t>
  </si>
  <si>
    <t>200102</t>
  </si>
  <si>
    <t xml:space="preserve">  aus Glas</t>
  </si>
  <si>
    <t>200301</t>
  </si>
  <si>
    <t xml:space="preserve">Zerlegeeinrichtungen </t>
  </si>
  <si>
    <t>160213</t>
  </si>
  <si>
    <t>gefährliche Bestandteile enthaltende gebrauchte Geräte</t>
  </si>
  <si>
    <t xml:space="preserve">  ohne PCB,FCKW oder freies Asbest enthaltende Geräte</t>
  </si>
  <si>
    <t>160214</t>
  </si>
  <si>
    <t>gebrauchte Geräte ohne gefährliche Bestandteile</t>
  </si>
  <si>
    <t>Siedlungsabfälle/Getrennt gesammelte Fraktionen, davon</t>
  </si>
  <si>
    <t xml:space="preserve">  gebrauchte Geräte, die Fluorchlorkohlenwasserstoffe</t>
  </si>
  <si>
    <t xml:space="preserve">  enthalten</t>
  </si>
  <si>
    <t>200135</t>
  </si>
  <si>
    <t xml:space="preserve">  gebrauchte elektrische und elektronische Geräte, die </t>
  </si>
  <si>
    <t xml:space="preserve">  gefährliche Bauteile, aber kein Quecksilber oder FCKW</t>
  </si>
  <si>
    <t>200136</t>
  </si>
  <si>
    <t xml:space="preserve">  keine gefährlichen Bauteile enthalten</t>
  </si>
  <si>
    <r>
      <t xml:space="preserve">     1) </t>
    </r>
    <r>
      <rPr>
        <sz val="8"/>
        <rFont val="Arial"/>
        <family val="2"/>
      </rPr>
      <t xml:space="preserve">Europäisches Abfallverzeichnis 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Produktion.</t>
    </r>
  </si>
  <si>
    <t xml:space="preserve">2.1  Von Abfallerzeugern abgegebene Mengen gefährlicher </t>
  </si>
  <si>
    <t xml:space="preserve"> Abfälle in Bayern 2013 nach Abfallarten</t>
  </si>
  <si>
    <r>
      <t>EAV-
Syste-
matik</t>
    </r>
    <r>
      <rPr>
        <vertAlign val="superscript"/>
        <sz val="8"/>
        <rFont val="Arial"/>
        <family val="2"/>
      </rPr>
      <t>1)</t>
    </r>
  </si>
  <si>
    <t>Abfall-
erzeuger</t>
  </si>
  <si>
    <r>
      <t>abgegebene Abfallmengen</t>
    </r>
    <r>
      <rPr>
        <vertAlign val="superscript"/>
        <sz val="8"/>
        <rFont val="Arial"/>
        <family val="2"/>
      </rPr>
      <t>3)</t>
    </r>
  </si>
  <si>
    <t>ins-
gesamt</t>
  </si>
  <si>
    <t>davon an</t>
  </si>
  <si>
    <t>bayerische
Entsorger</t>
  </si>
  <si>
    <t>Entsorger in
anderen
Bundesländern</t>
  </si>
  <si>
    <t>Abfälle, die beim Aufsuchen, Ausbeuten u. Gewinnen</t>
  </si>
  <si>
    <t>sowie bei der physik. und chemi. Behandlung von</t>
  </si>
  <si>
    <t>Bodenschätzen entstehen</t>
  </si>
  <si>
    <t xml:space="preserve">Abfälle aus der Landwirtschaft, Gartenbau,Teichwirt- </t>
  </si>
  <si>
    <t>schaft, Forstwirtschaft, Jagd und Fischerei, sowie der</t>
  </si>
  <si>
    <t>Herstellung und Verarbeitung von Lebensmitteln</t>
  </si>
  <si>
    <t>Abfälle aus der Holzverarbeitung und der Herstellung</t>
  </si>
  <si>
    <t>von Platten, Möbeln, Zellstoffen, Papier und Pappe</t>
  </si>
  <si>
    <t>Abfälle aus der Leder-, Pelz-  und Textilindustrie</t>
  </si>
  <si>
    <t>Kohlepyrolyse</t>
  </si>
  <si>
    <t>0601</t>
  </si>
  <si>
    <t>dar.</t>
  </si>
  <si>
    <t>Abfälle aus der HZVA von Säuren</t>
  </si>
  <si>
    <t>0701</t>
  </si>
  <si>
    <t xml:space="preserve"> Abfälle aus der Herstellung, Zubereitung,</t>
  </si>
  <si>
    <t>Vertrieb und Anwendung (HZVA) organischer</t>
  </si>
  <si>
    <t>Grundchemikalien</t>
  </si>
  <si>
    <t>0702</t>
  </si>
  <si>
    <t>Abfälle aus der HZVA von Kunststoffen</t>
  </si>
  <si>
    <t>synthetischem Gummi und Kunstfasern</t>
  </si>
  <si>
    <t>0707</t>
  </si>
  <si>
    <t>Abfälle aus der HZVA von Feinchemikalien und</t>
  </si>
  <si>
    <t>Chemikalien a. n. g.</t>
  </si>
  <si>
    <t>Lacke), Klebstoffen, Dichtmassen und Druckfarben</t>
  </si>
  <si>
    <t>0801</t>
  </si>
  <si>
    <t>Abfälle aus der HZVA von Farben und</t>
  </si>
  <si>
    <t>Lacken</t>
  </si>
  <si>
    <t>Abfälle aus der photographischen Industrie</t>
  </si>
  <si>
    <t>1003</t>
  </si>
  <si>
    <t>Abfälle aus der thermischen Aluminium-</t>
  </si>
  <si>
    <t>metallurgie</t>
  </si>
  <si>
    <t>Abfälle aus der chemischen Oberflächenbearbeitung,</t>
  </si>
  <si>
    <t xml:space="preserve">Beschichtung von Metallen u. and. Werkstoffen, Nicht- </t>
  </si>
  <si>
    <t>eisen-Hydrometallurgie</t>
  </si>
  <si>
    <t>1101</t>
  </si>
  <si>
    <t>Abfälle aus der chemischen Oberflächen-</t>
  </si>
  <si>
    <t>bearbeitung, -beschichtung (z. B. Galvanik, Ver-</t>
  </si>
  <si>
    <t>zinkung, Beizen, Ätzen, Phosphatieren und</t>
  </si>
  <si>
    <t>alkalisches Entfetten)</t>
  </si>
  <si>
    <t>Abfälle aus Prozessen der mechanischen Form-</t>
  </si>
  <si>
    <t>gebung sowie der physikalischen und mechanischen</t>
  </si>
  <si>
    <t>Oberflächenbearb. von Metallen und Kunststoffen</t>
  </si>
  <si>
    <t xml:space="preserve">Abfälle aus Prozessen der mechanischen </t>
  </si>
  <si>
    <t xml:space="preserve">Formgebung sowie der physikalischen und </t>
  </si>
  <si>
    <t>chemischen Oberflächenbearbeitung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</si>
  <si>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Mehrfachnennungen.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ins Ausland exportierte Mengen.</t>
    </r>
  </si>
  <si>
    <t>noch: 2.1 Von Abfallerzeugern abgegebene Mengen gefährlicher</t>
  </si>
  <si>
    <t>Abfälle in Bayern 2013 nach Abfallarten</t>
  </si>
  <si>
    <t>Ölabfälle u. Abfälle  aus flüssigen Brennstoffen</t>
  </si>
  <si>
    <t>1302</t>
  </si>
  <si>
    <t xml:space="preserve"> Abfälle von Maschinen-, Getriebe- und</t>
  </si>
  <si>
    <t>Schmierölen</t>
  </si>
  <si>
    <t>1305</t>
  </si>
  <si>
    <t>Inhalte von Öl-/Wasserabscheidern</t>
  </si>
  <si>
    <t>14</t>
  </si>
  <si>
    <t xml:space="preserve"> Treibgasen</t>
  </si>
  <si>
    <t xml:space="preserve">Verpackungsabfall, Aufsaugmassen, Wischtücher, </t>
  </si>
  <si>
    <t>1502</t>
  </si>
  <si>
    <t xml:space="preserve"> Aufsaug- und Filtermaterialien, Wischtücher und</t>
  </si>
  <si>
    <t xml:space="preserve">  Schutzkleidung</t>
  </si>
  <si>
    <t>sind</t>
  </si>
  <si>
    <t>1606</t>
  </si>
  <si>
    <t>Batterien und Akkumulatoren</t>
  </si>
  <si>
    <t>verunreinigten Standorten)</t>
  </si>
  <si>
    <t>Beton, Ziegel, Fliesen, Keramik</t>
  </si>
  <si>
    <t>Holz, Glas und Kunststoff</t>
  </si>
  <si>
    <t>Boden, Steine, Baggergut</t>
  </si>
  <si>
    <t>Abfälle aus der humanmedizinischen und tierärztlichen</t>
  </si>
  <si>
    <t xml:space="preserve">Versorgung und Forschung (ohne Küchen- und </t>
  </si>
  <si>
    <t>Restaurantabfälle, die nicht aus der unmittelbaren</t>
  </si>
  <si>
    <t>Krankenpflege stammen)</t>
  </si>
  <si>
    <t>Abwasserbehandlungsanlagen sowie der Aufbe-</t>
  </si>
  <si>
    <t>reitung von Wasser für den menschlichen Gebrauch</t>
  </si>
  <si>
    <t>und Wasser für industrielle Zwecke</t>
  </si>
  <si>
    <t>Abfälle aus der Verbrennung oder Pyrolyse von</t>
  </si>
  <si>
    <t xml:space="preserve"> Abfällen</t>
  </si>
  <si>
    <t>1907</t>
  </si>
  <si>
    <t>Deponiesickerwasser</t>
  </si>
  <si>
    <t>Siedlungsabfälle (Haushaltsabf. und ähnliche gewerb-</t>
  </si>
  <si>
    <t>liche und industrielle Abf., sowie Abf. aus Einrichtungen)</t>
  </si>
  <si>
    <t>einschließlich getrennt gesammelter Fraktionen</t>
  </si>
  <si>
    <t>gebrauchte elektrische und elektronische Geräte</t>
  </si>
  <si>
    <t xml:space="preserve"> die gefährliche Bauteile enthalten</t>
  </si>
  <si>
    <t>nachrichtlich: an das Ausland abgegebene Mengen</t>
  </si>
  <si>
    <t xml:space="preserve">•  </t>
  </si>
  <si>
    <t>2.2  Einfuhr und Ausfuhr von überwachungsbedürftigen Abfällen von und nach Bayern  2013</t>
  </si>
  <si>
    <t>(Grenzüberschreitende Verbringung von Abfällen – Daten des Umweltbundesamtes)</t>
  </si>
  <si>
    <t>Staat</t>
  </si>
  <si>
    <t xml:space="preserve">Abfallmengen </t>
  </si>
  <si>
    <t>Einfuhr von</t>
  </si>
  <si>
    <t>darunter
besonders
überwachungs-
bedürftige
Abfälle</t>
  </si>
  <si>
    <t>Ausfuhr nach</t>
  </si>
  <si>
    <t>Argentinien</t>
  </si>
  <si>
    <t>Belgien</t>
  </si>
  <si>
    <t>Bosnien-Herzogowina</t>
  </si>
  <si>
    <t>Brasilien</t>
  </si>
  <si>
    <t>China</t>
  </si>
  <si>
    <t>Dänemark</t>
  </si>
  <si>
    <t>Estland</t>
  </si>
  <si>
    <t>Finnland</t>
  </si>
  <si>
    <t>Frankreich</t>
  </si>
  <si>
    <t>Großbritannien</t>
  </si>
  <si>
    <t>Italien</t>
  </si>
  <si>
    <t>Kroatien</t>
  </si>
  <si>
    <t>Luxemburg</t>
  </si>
  <si>
    <t>Malta</t>
  </si>
  <si>
    <t>Niederlande</t>
  </si>
  <si>
    <t>Norwegen</t>
  </si>
  <si>
    <t>Österreich</t>
  </si>
  <si>
    <t>Polen</t>
  </si>
  <si>
    <t>Rumänien</t>
  </si>
  <si>
    <t>Schweden</t>
  </si>
  <si>
    <t>Schweiz</t>
  </si>
  <si>
    <t xml:space="preserve">Slowakische Republik </t>
  </si>
  <si>
    <t>Serbien</t>
  </si>
  <si>
    <t>Slowenien</t>
  </si>
  <si>
    <t>Spanien</t>
  </si>
  <si>
    <t>Tschechien</t>
  </si>
  <si>
    <t>Ungarn</t>
  </si>
  <si>
    <t>Uruguay</t>
  </si>
  <si>
    <t>USA</t>
  </si>
  <si>
    <t>Insgesamt  2013</t>
  </si>
  <si>
    <t>2012</t>
  </si>
  <si>
    <t>2007</t>
  </si>
  <si>
    <t>2006</t>
  </si>
  <si>
    <t>2005</t>
  </si>
  <si>
    <t>2004</t>
  </si>
  <si>
    <t>3.1. Zur Verwertung und Beseitigung eingesetzte Bauabfälle in Bayern 2008, 2010 und 2012</t>
  </si>
  <si>
    <t xml:space="preserve"> nach Art der Entsorgung und Abfallarten</t>
  </si>
  <si>
    <t>Abfallarten</t>
  </si>
  <si>
    <t>Einheit</t>
  </si>
  <si>
    <t>Eingesetzte Menge insgesamt</t>
  </si>
  <si>
    <r>
      <t>in Asphalt-misch- anlagen aufbereitet</t>
    </r>
    <r>
      <rPr>
        <vertAlign val="superscript"/>
        <sz val="8"/>
        <rFont val="Arial"/>
        <family val="2"/>
      </rPr>
      <t>2)</t>
    </r>
  </si>
  <si>
    <t>Verwertung</t>
  </si>
  <si>
    <t>Beseitigung</t>
  </si>
  <si>
    <t>in Deponien               und Abfallver-brennungs-anlagen</t>
  </si>
  <si>
    <t xml:space="preserve">in   Bauschutt- recycling - Anlagen aufbereitet </t>
  </si>
  <si>
    <t>überirdisch verfüllt</t>
  </si>
  <si>
    <r>
      <t>bei Baumaßnahmen eingesetzt; sonstige Verwertung</t>
    </r>
    <r>
      <rPr>
        <vertAlign val="superscript"/>
        <sz val="8"/>
        <rFont val="Arial"/>
        <family val="2"/>
      </rPr>
      <t>1)</t>
    </r>
  </si>
  <si>
    <t>Bauabfälle insgesamt</t>
  </si>
  <si>
    <t>1 000 t</t>
  </si>
  <si>
    <t>%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</si>
  <si>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………………………………...</t>
    </r>
  </si>
  <si>
    <t xml:space="preserve">Bodenaushub, Steine etc. </t>
  </si>
  <si>
    <t xml:space="preserve">    darunter Gleisschotter</t>
  </si>
  <si>
    <t>Straßenaufbruch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</si>
  <si>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……………………………......</t>
    </r>
  </si>
  <si>
    <t xml:space="preserve">                                              Veränderung 2012 gegenüber 2010 in % </t>
  </si>
  <si>
    <t>Bauschutt</t>
  </si>
  <si>
    <r>
      <t xml:space="preserve">     </t>
    </r>
    <r>
      <rPr>
        <vertAlign val="superscript"/>
        <sz val="7"/>
        <color indexed="8"/>
        <rFont val="Jahrbuch"/>
        <family val="2"/>
      </rPr>
      <t>1)</t>
    </r>
    <r>
      <rPr>
        <sz val="7"/>
        <color indexed="8"/>
        <rFont val="Jahrbuch"/>
        <family val="2"/>
      </rPr>
      <t xml:space="preserve"> Einschließlich der Mengen die in Anlagen der Entsorgungswirtschaft verwertet wurden. - </t>
    </r>
    <r>
      <rPr>
        <vertAlign val="superscript"/>
        <sz val="7"/>
        <color indexed="8"/>
        <rFont val="Jahrbuch"/>
        <family val="2"/>
      </rPr>
      <t>2)</t>
    </r>
    <r>
      <rPr>
        <sz val="7"/>
        <color indexed="8"/>
        <rFont val="Jahrbuch"/>
        <family val="2"/>
      </rPr>
      <t xml:space="preserve"> Gebrochener und ungebrochener Straßenaufbruch. - </t>
    </r>
    <r>
      <rPr>
        <vertAlign val="superscript"/>
        <sz val="7"/>
        <color indexed="8"/>
        <rFont val="Jahrbuch"/>
        <family val="2"/>
      </rPr>
      <t>3)</t>
    </r>
    <r>
      <rPr>
        <sz val="7"/>
        <color indexed="8"/>
        <rFont val="Jahrbuch"/>
        <family val="2"/>
      </rPr>
      <t xml:space="preserve"> Einschließlich möglicher Doppel- </t>
    </r>
    <r>
      <rPr>
        <sz val="7"/>
        <color indexed="8"/>
        <rFont val="Jahrbuch"/>
        <family val="2"/>
      </rPr>
      <t xml:space="preserve"> </t>
    </r>
  </si>
  <si>
    <t xml:space="preserve">zählungen bei Deponiebaumaßnahmen.  </t>
  </si>
  <si>
    <t>3.2  Zur Verwertung und Beseitigung eingesetzte Bauabfälle in Bayern 2012 nach Anlagen-</t>
  </si>
  <si>
    <t>bzw. Verwertungsarten, ausgewählte Abfallarten und regionaler Gliederung</t>
  </si>
  <si>
    <t>Gebiet</t>
  </si>
  <si>
    <t>insgesamt</t>
  </si>
  <si>
    <t>Bodenaushub, Steine etc.</t>
  </si>
  <si>
    <t>Bauschuttrecyclinganlagen</t>
  </si>
  <si>
    <t>Asphaltmischanlagen (dar. gebrochener Straßenaufbruch)</t>
  </si>
  <si>
    <r>
      <t>Verfüllmaßnahmen</t>
    </r>
    <r>
      <rPr>
        <b/>
        <vertAlign val="superscript"/>
        <sz val="9"/>
        <rFont val="Arial"/>
        <family val="2"/>
      </rPr>
      <t>2)</t>
    </r>
  </si>
  <si>
    <r>
      <t xml:space="preserve">     1) </t>
    </r>
    <r>
      <rPr>
        <sz val="8"/>
        <rFont val="Arial"/>
        <family val="2"/>
      </rPr>
      <t xml:space="preserve">Zum Beispiel Dämmmaterial, Glas und Kunststoff.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Differenzierung der Verfüllmaßnahmen nach kreisfreien Städten und Landkreisen aus Datenschutzgründen nicht sinnvoll.</t>
    </r>
  </si>
  <si>
    <t>noch 2.  Zur Verwertung und Beseitigung eingesetzte Bauabfälle in Bayern 2012 nach Anlagen-</t>
  </si>
  <si>
    <t>bzw. Verwertungsarten, Abfallarten und regionaler Gliederung</t>
  </si>
  <si>
    <t>Bodenaushub</t>
  </si>
  <si>
    <r>
      <t>Bauholz, -glas und sonstige Bauabfälle</t>
    </r>
    <r>
      <rPr>
        <vertAlign val="superscript"/>
        <sz val="8"/>
        <rFont val="Arial"/>
        <family val="2"/>
      </rPr>
      <t>1)</t>
    </r>
  </si>
  <si>
    <t>Gleisschotter</t>
  </si>
  <si>
    <t>Deponien</t>
  </si>
  <si>
    <t>Verwertete Mengen durch Deponiebaumaßnahmen in Deponien</t>
  </si>
  <si>
    <t>Sonstige Abfallentsorgungsanlagen</t>
  </si>
  <si>
    <r>
      <t xml:space="preserve">     1)</t>
    </r>
    <r>
      <rPr>
        <sz val="8"/>
        <rFont val="Arial"/>
        <family val="2"/>
      </rPr>
      <t xml:space="preserve"> Zum Beispiel Dämmmaterial, Glas und Kunststoff. </t>
    </r>
  </si>
  <si>
    <t>3.3.  In Bauschuttrecyclinganlagen und Asphaltmischanlagen eingesetzte</t>
  </si>
  <si>
    <t>Bauabfälle in Bayern 2012 nach Abfallarten</t>
  </si>
  <si>
    <t>Eingesetzte Bauabfälle                                                                nach Anlagenart</t>
  </si>
  <si>
    <r>
      <t>Anlagen</t>
    </r>
    <r>
      <rPr>
        <vertAlign val="superscript"/>
        <sz val="8"/>
        <rFont val="Arial"/>
        <family val="2"/>
      </rPr>
      <t>1)</t>
    </r>
  </si>
  <si>
    <t>Eingesetzte Bauabfälle</t>
  </si>
  <si>
    <t xml:space="preserve">insgesamt </t>
  </si>
  <si>
    <t>in/aus</t>
  </si>
  <si>
    <t>stationär/ semimobil</t>
  </si>
  <si>
    <t>mobil</t>
  </si>
  <si>
    <t>stationären/ semimobilen Anlagen</t>
  </si>
  <si>
    <t>mobilen Anlagen</t>
  </si>
  <si>
    <t>Bauholz, -glas und sonstige Bauabfälle</t>
  </si>
  <si>
    <t>Bauschuttrecyclinganlagen zusammen</t>
  </si>
  <si>
    <t>Asphaltmischanlagen</t>
  </si>
  <si>
    <t>Aufbereiteter Ausbauasphalt</t>
  </si>
  <si>
    <t>4.1  Entsorgung von Verkaufs-, Transport- und Umverpackungen 2013</t>
  </si>
  <si>
    <t>nach Verpackungsarten und Weiterverwertung</t>
  </si>
  <si>
    <t>Verpackungsart</t>
  </si>
  <si>
    <t>Eingesammelte Menge</t>
  </si>
  <si>
    <t>davon (Sp.2) weitergegeben an</t>
  </si>
  <si>
    <r>
      <t>Verwerterbetriebe</t>
    </r>
    <r>
      <rPr>
        <vertAlign val="superscript"/>
        <sz val="10"/>
        <rFont val="Arial"/>
        <family val="2"/>
      </rPr>
      <t>1)</t>
    </r>
  </si>
  <si>
    <t>kg/Einw.</t>
  </si>
  <si>
    <r>
      <t xml:space="preserve">  Von Branchenlösungen und Systembetreibern zurückgenommene bzw. abgeholte Verkaufsverpackungen </t>
    </r>
    <r>
      <rPr>
        <b/>
        <vertAlign val="superscript"/>
        <sz val="10"/>
        <rFont val="Jahrbuch"/>
        <family val="2"/>
      </rPr>
      <t>2)</t>
    </r>
  </si>
  <si>
    <t>Leichtstoff-FraktionenËÒ</t>
  </si>
  <si>
    <t>Papier, Pappe und Karton</t>
  </si>
  <si>
    <t>Gemischtes Glas</t>
  </si>
  <si>
    <t>Farblich getrennt gesammeltes Glas</t>
  </si>
  <si>
    <t>KunststoffeÌÒ</t>
  </si>
  <si>
    <t>MetalleÌÒ</t>
  </si>
  <si>
    <t>VerbundeÍÒ</t>
  </si>
  <si>
    <t>Zusammen</t>
  </si>
  <si>
    <t xml:space="preserve"> Bei gewerblichen und industriellen Endverbrauchern eingesammelte Verkaufs-, Transport- und Umverpackungen </t>
  </si>
  <si>
    <t>Verpackungen für nicht schadstoffhaltige Füllgüter</t>
  </si>
  <si>
    <t>dav.</t>
  </si>
  <si>
    <t>Glas</t>
  </si>
  <si>
    <t>Papier, Pappe, Karton</t>
  </si>
  <si>
    <t>Metalle</t>
  </si>
  <si>
    <t>eisenhaltige Metalle</t>
  </si>
  <si>
    <t>Aluminium</t>
  </si>
  <si>
    <t>sonstige Altmetalle, Metallverbunde</t>
  </si>
  <si>
    <t>Kunststoffe</t>
  </si>
  <si>
    <t>Holz</t>
  </si>
  <si>
    <t>Nicht sortenrein erfasste Materialien,</t>
  </si>
  <si>
    <t xml:space="preserve">   sonstige Materialien</t>
  </si>
  <si>
    <t>Verpackungen für schadstoffhaltige Füllgüter</t>
  </si>
  <si>
    <r>
      <t>Verpackungen insgesamt</t>
    </r>
    <r>
      <rPr>
        <b/>
        <vertAlign val="superscript"/>
        <sz val="10"/>
        <rFont val="Jahrbuch"/>
        <family val="2"/>
      </rPr>
      <t>2)</t>
    </r>
  </si>
  <si>
    <r>
      <t xml:space="preserve">     </t>
    </r>
    <r>
      <rPr>
        <vertAlign val="superscript"/>
        <sz val="10"/>
        <rFont val="Jahrbuch"/>
        <family val="2"/>
      </rPr>
      <t>1)</t>
    </r>
    <r>
      <rPr>
        <sz val="10"/>
        <rFont val="Jahrbuch"/>
        <family val="2"/>
      </rPr>
      <t xml:space="preserve"> Einschl. Altstoffhandel, Aufarbeitungs-, Aufbereitungsanlagen und sonstiger Verbleib. - </t>
    </r>
    <r>
      <rPr>
        <vertAlign val="superscript"/>
        <sz val="10"/>
        <rFont val="Jahrbuch"/>
        <family val="2"/>
      </rPr>
      <t>2)</t>
    </r>
    <r>
      <rPr>
        <sz val="10"/>
        <rFont val="Jahrbuch"/>
        <family val="2"/>
      </rPr>
      <t xml:space="preserve"> Siehe Erläuterungen S. 61. -  </t>
    </r>
    <r>
      <rPr>
        <vertAlign val="superscript"/>
        <sz val="10"/>
        <rFont val="Jahrbuch"/>
        <family val="2"/>
      </rPr>
      <t>3)</t>
    </r>
    <r>
      <rPr>
        <sz val="10"/>
        <rFont val="Jahrbuch"/>
        <family val="2"/>
      </rPr>
      <t xml:space="preserve"> Gemische aus dem "Gelben System" und andere Gemische von Verpackungen. - </t>
    </r>
    <r>
      <rPr>
        <vertAlign val="superscript"/>
        <sz val="10"/>
        <rFont val="Jahrbuch"/>
        <family val="2"/>
      </rPr>
      <t>4)</t>
    </r>
    <r>
      <rPr>
        <sz val="10"/>
        <rFont val="Jahrbuch"/>
        <family val="2"/>
      </rPr>
      <t xml:space="preserve"> Als Verpackung getrennt gesammelt. - </t>
    </r>
    <r>
      <rPr>
        <vertAlign val="superscript"/>
        <sz val="10"/>
        <rFont val="Jahrbuch"/>
        <family val="2"/>
      </rPr>
      <t>5)</t>
    </r>
    <r>
      <rPr>
        <sz val="10"/>
        <rFont val="Jahrbuch"/>
        <family val="2"/>
      </rPr>
      <t xml:space="preserve"> Verbunde sind Verpackungen aus unterschiedlichen, von Hand nicht trennbaren Materialien jeweils mit einem Gewichtsanteil von weniger als 95 Prozent. </t>
    </r>
  </si>
  <si>
    <t>4.2 Abfallaufkommen aus Haushalten und Kleingewerbe in Bayern 2012 und 2013 nach Regierungsbezirken und Abfallarten</t>
  </si>
  <si>
    <t>- Daten des Bayerischen Landesamts für Umwelt -</t>
  </si>
  <si>
    <t>Regierungsbezirk
—––—
Abfallart</t>
  </si>
  <si>
    <r>
      <t>Eingesammelte Menge</t>
    </r>
    <r>
      <rPr>
        <vertAlign val="superscript"/>
        <sz val="9"/>
        <rFont val="Jahrbuch"/>
        <family val="2"/>
      </rPr>
      <t>1)</t>
    </r>
  </si>
  <si>
    <r>
      <t>2013
ggü.
2012</t>
    </r>
    <r>
      <rPr>
        <vertAlign val="superscript"/>
        <sz val="9"/>
        <rFont val="Jahrbuch"/>
        <family val="2"/>
      </rPr>
      <t>2)</t>
    </r>
  </si>
  <si>
    <t>je Einwohner
und Jahr</t>
  </si>
  <si>
    <t>t</t>
  </si>
  <si>
    <t>kg</t>
  </si>
  <si>
    <t>Oberbayern insgesamt</t>
  </si>
  <si>
    <t xml:space="preserve">dav. </t>
  </si>
  <si>
    <t>Wertstoffe (ohne verwertete Schlacke und Schrott aus MVAËÒ)</t>
  </si>
  <si>
    <t xml:space="preserve">dar. </t>
  </si>
  <si>
    <t>Altglas</t>
  </si>
  <si>
    <t>Altpapier</t>
  </si>
  <si>
    <t>Altmetall (aus Sammlung und Sortierung)</t>
  </si>
  <si>
    <t>Grüngut und Bioabfall</t>
  </si>
  <si>
    <t>Restmüll (ohne Sortierreste)</t>
  </si>
  <si>
    <t>Niederbayern insgesamt</t>
  </si>
  <si>
    <t>Oberpfalz insgesamt</t>
  </si>
  <si>
    <t>Oberfranken insgesamt</t>
  </si>
  <si>
    <t>Mittelfranken insgesamt</t>
  </si>
  <si>
    <t>Unterfranken insgesamt</t>
  </si>
  <si>
    <t>Schwaben insgesamt</t>
  </si>
  <si>
    <t>Bayern insgesamt</t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</si>
  <si>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U.a. im Rahmen der öffentlichen Müllabfuhr; ab dem Jahr 2008 ohne Elektroaltgeräte. 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 xml:space="preserve">Veränderung der Menge je Einwohner.-                                                                            </t>
    </r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Müllverbrennungsanlage.</t>
    </r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</si>
  <si>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Merkmal wird nur in den "geraden"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Eingesetzte Abfallmenge insgesamt zuzüglich </t>
    </r>
  </si>
  <si>
    <t>Deponiebaumaßnahmen.</t>
  </si>
  <si>
    <t>Straßen-aufbruch</t>
  </si>
  <si>
    <t>Inhaltsverzeichnis</t>
  </si>
  <si>
    <t>Allgemeine Vorbemerkungen</t>
  </si>
  <si>
    <t>Begriffsbestimmungen</t>
  </si>
  <si>
    <t>Erläuterungen</t>
  </si>
  <si>
    <t>Rechtsgrundlagen</t>
  </si>
  <si>
    <t>1  Abfallentsorgung in Entsorgungsanlagen</t>
  </si>
  <si>
    <t>Vorbemerkungen</t>
  </si>
  <si>
    <t>Abbildungen</t>
  </si>
  <si>
    <t>Abb.1</t>
  </si>
  <si>
    <r>
      <t xml:space="preserve">Abfallentsorgung in Entsorgungsanlagen in Bayern </t>
    </r>
    <r>
      <rPr>
        <i/>
        <sz val="10"/>
        <color indexed="10"/>
        <rFont val="Arial"/>
        <family val="2"/>
      </rPr>
      <t>2013</t>
    </r>
    <r>
      <rPr>
        <i/>
        <sz val="10"/>
        <rFont val="Arial"/>
        <family val="2"/>
      </rPr>
      <t xml:space="preserve"> nach Anlagenarten</t>
    </r>
  </si>
  <si>
    <t>Abb.2</t>
  </si>
  <si>
    <t>In Kompostierungsanlagen eingesetzte Abfälle in Bayern 2013</t>
  </si>
  <si>
    <t>Abb.3</t>
  </si>
  <si>
    <t>In Deponien abgelagerte Abfälle in Bayern 2013 nach Abfallarten</t>
  </si>
  <si>
    <t>Abb.4</t>
  </si>
  <si>
    <t xml:space="preserve">In Entsorgungsanlagen eingesetzte Abfälle in Bayern 2013 </t>
  </si>
  <si>
    <t xml:space="preserve"> nach Regierungsbezirken und Anlagenarten</t>
  </si>
  <si>
    <t>Abb.5</t>
  </si>
  <si>
    <t>In Entsorgungsanlagen eingesetzte Abfälle in Bayern 2013 nach Hauptgruppen</t>
  </si>
  <si>
    <t xml:space="preserve"> des Europäischen Abfallverzeichnisses</t>
  </si>
  <si>
    <t>Abb.6</t>
  </si>
  <si>
    <t>Karte der Deponien und Thermischen Behandlungsanlagen</t>
  </si>
  <si>
    <t xml:space="preserve"> in Bayern 2013</t>
  </si>
  <si>
    <t>Abb.7</t>
  </si>
  <si>
    <t>Karte der Abfallverwertungsanlagen in Bayern 2013</t>
  </si>
  <si>
    <t>Abb.8</t>
  </si>
  <si>
    <t>Karte der Sortieranlagen und Zerlegeeinrichtungen in Bayern 2013</t>
  </si>
  <si>
    <t>Tabellen</t>
  </si>
  <si>
    <t>1.1 Abfallentsorgung allgemein</t>
  </si>
  <si>
    <t>1.1.1.</t>
  </si>
  <si>
    <t>Abfallentsorgung nach Anlagenarten</t>
  </si>
  <si>
    <t xml:space="preserve"> 1.1.1.1</t>
  </si>
  <si>
    <t xml:space="preserve"> Abfallentsorgung in Bayern 2013 nach Beseitigungsanlagen</t>
  </si>
  <si>
    <t xml:space="preserve"> 1.1.1.2</t>
  </si>
  <si>
    <t xml:space="preserve"> Abfallentsorgung in Bayern 2013 nach Verwertungsanlagen</t>
  </si>
  <si>
    <t>1.1.2</t>
  </si>
  <si>
    <t>Abfallentsorgung in Bayern 2013 nach Abfallarten und</t>
  </si>
  <si>
    <t>Entsorgungswegen</t>
  </si>
  <si>
    <t>1.1.3</t>
  </si>
  <si>
    <t xml:space="preserve"> 1.1.3.1</t>
  </si>
  <si>
    <t xml:space="preserve"> Herkunft der Abfälle</t>
  </si>
  <si>
    <t xml:space="preserve"> 1.1.3.2</t>
  </si>
  <si>
    <t xml:space="preserve"> Verbleib der Abfälle</t>
  </si>
  <si>
    <t>1.1.4.</t>
  </si>
  <si>
    <t>Abfallentsorgung in Bayern 2013</t>
  </si>
  <si>
    <t>nach Regierungsbezirken und Kreisen sowie nach</t>
  </si>
  <si>
    <t xml:space="preserve"> 1.1.4.1.</t>
  </si>
  <si>
    <t xml:space="preserve"> 1.1.4.2.</t>
  </si>
  <si>
    <t xml:space="preserve"> 1.1.4.3.</t>
  </si>
  <si>
    <t xml:space="preserve"> Anzahl der Anlagen</t>
  </si>
  <si>
    <t>1.2 Abfallentsorgung in Anlagen zur Verwertung und Behandlung</t>
  </si>
  <si>
    <t>1.2.1</t>
  </si>
  <si>
    <t xml:space="preserve">In Kompostierungs-, Vergärungs- und Biogasanlagen eingesetzte </t>
  </si>
  <si>
    <t>Abfälle in Bayern 2013 nach ausgewählten Abfallarten und Herkunft der Abfälle</t>
  </si>
  <si>
    <t>1.2.2</t>
  </si>
  <si>
    <t xml:space="preserve">Kompostierungs-, Vergärungs- und Biogasanlagen in Bayern 2013 </t>
  </si>
  <si>
    <t>nach eingesetzter Abfallmenge  und  Regierungsbezirken</t>
  </si>
  <si>
    <t>1.2.3</t>
  </si>
  <si>
    <t>Kompostierungsanlagen in Bayern 2013 nach Kapazität,</t>
  </si>
  <si>
    <t>erzeugter Kompostmenge und Art der Verwendung</t>
  </si>
  <si>
    <t>1.2.4</t>
  </si>
  <si>
    <t>In Behandlungsanlagen eingesetzte Abfälle in Bayern 2013</t>
  </si>
  <si>
    <t>1.3 Abfallentsorgung in Anlagen zur Thermischen Behandlung</t>
  </si>
  <si>
    <t>1.3.1</t>
  </si>
  <si>
    <r>
      <t>In thermische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Behandlungsanlagen und Feuerungsanlagen eingesetzte Abfälle</t>
    </r>
  </si>
  <si>
    <t>in Bayern 2013 nach ausgewählten Abfallarten und Herkunft der Abfälle</t>
  </si>
  <si>
    <t>1.4 Abfallentsorgung in Deponien</t>
  </si>
  <si>
    <t>1.4.1</t>
  </si>
  <si>
    <t>In Deponien abgelagerte Abfälle in Bayern 2013</t>
  </si>
  <si>
    <t>1.4.2</t>
  </si>
  <si>
    <t>In Deponien eingesetzte Abfallmengen und Restvolumen in Bayern 2012</t>
  </si>
  <si>
    <t>nach Art der Deponie</t>
  </si>
  <si>
    <t>1.4.3</t>
  </si>
  <si>
    <t>In Deponien abgelagerte ausgewählte Siedlungsabfälle in Bayern 2013</t>
  </si>
  <si>
    <t>1.5 Abfallentsorgung in Anlagen zur Sortierung und Zerlegung</t>
  </si>
  <si>
    <t>1.5.1</t>
  </si>
  <si>
    <t>In Sortieranlagen und Zerlegeeinrichtungen eingesetzte Abfälle in Bayern 2013</t>
  </si>
  <si>
    <t>nach ausgewählten Abfallarten und Herkunft</t>
  </si>
  <si>
    <t>2  Nachweispflichtige Abfälle</t>
  </si>
  <si>
    <t xml:space="preserve">Erzeugung von gefährlichen Abfällen </t>
  </si>
  <si>
    <t>in Bayern 2013</t>
  </si>
  <si>
    <t>Erzeugung und Entsorgung von gefährlichen Abfällen in Bayern</t>
  </si>
  <si>
    <t>2013 nach Regierungsbezirken</t>
  </si>
  <si>
    <t>2.1</t>
  </si>
  <si>
    <t xml:space="preserve">Von Abfallerzeugern abgegebene Mengen gefährlicher </t>
  </si>
  <si>
    <t>2.2</t>
  </si>
  <si>
    <t>Einfuhr und Ausfuhr von gefährlichen Abfällen in Bayern 2013 nach Staaten</t>
  </si>
  <si>
    <t>3  Entsorgung von Bauabfällen</t>
  </si>
  <si>
    <t>Entsorgungswege für Bauabfälle in Bayern  2008, 2010 und 2012</t>
  </si>
  <si>
    <t>Verwertung und Beseitigung von Bauabfällen in Bayern 1996 bis 2012</t>
  </si>
  <si>
    <t>In Bauschuttrecyclinganlagen eingesetzte Bauabfälle sowie gewonnene Erzeugnisse und</t>
  </si>
  <si>
    <t xml:space="preserve">   Stoffe in Bayern 2012</t>
  </si>
  <si>
    <t>3.1</t>
  </si>
  <si>
    <t>Zur Verwertung und Beseitigung eingesetzte Bauabfälle in Bayern 2008, 2010 und 2012</t>
  </si>
  <si>
    <t>nach Art der Entsorgung und Abfallarten</t>
  </si>
  <si>
    <t>3.2</t>
  </si>
  <si>
    <t>Zur Verwertung und Beseitigung eingesetzte Bauabfälle in Bayern 2012 nach Anlagen-</t>
  </si>
  <si>
    <t>arten bzw. Verwertungsarten, Abfallarten und regionaler Gliederung</t>
  </si>
  <si>
    <t>3.3</t>
  </si>
  <si>
    <t xml:space="preserve">In Bauschuttrecyclinganlagen und Aspaltmischanlagen eingesetzte Bauabfälle </t>
  </si>
  <si>
    <t>in Bayern 2012 nach Abfallarten</t>
  </si>
  <si>
    <t>3.4</t>
  </si>
  <si>
    <t>In Bauschuttrecyclinganlagen gewonnene Erzeugnisse</t>
  </si>
  <si>
    <t>und Stoffe in Bayern 2012</t>
  </si>
  <si>
    <t xml:space="preserve">4  Einsammlung von Verpackungen und Abfallaufkommen aus </t>
  </si>
  <si>
    <t xml:space="preserve">  Haushalten und Kleingewerbe</t>
  </si>
  <si>
    <t xml:space="preserve">Von Selbstentsorgern und Systembetreibern zurückgenommene bzw. abgeholte </t>
  </si>
  <si>
    <t xml:space="preserve"> Verkaufsverpackungen 2013</t>
  </si>
  <si>
    <t>Bei gewerblichen und industriellen Endverbrauchern eingesammelte Verkaufs-, Transport-</t>
  </si>
  <si>
    <t xml:space="preserve">   und Umverpackungen in Bayern 2008 bis 2013</t>
  </si>
  <si>
    <t>Restmüllaufkommen aus Haushalten und Kleingewerbe je Einwohner in den kreisfreien</t>
  </si>
  <si>
    <t xml:space="preserve">   Städten und Landkreisen Bayerns 2013</t>
  </si>
  <si>
    <t>4.1</t>
  </si>
  <si>
    <t>Bei privaten, gewerblichen und industriellen Endverbrauchern eingesammelte Ver-</t>
  </si>
  <si>
    <t xml:space="preserve">  packungen in Bayern 2013 nach Verpackungsarten</t>
  </si>
  <si>
    <t>4.2</t>
  </si>
  <si>
    <t>Abfallaufkommen aus Haushalten und Kleingewerbe in Bayern 2012 und 2013 nach</t>
  </si>
  <si>
    <t xml:space="preserve">  Regierungsbezirken und Abfallarten </t>
  </si>
  <si>
    <t>Anhang</t>
  </si>
  <si>
    <t>Anhang 1:</t>
  </si>
  <si>
    <t xml:space="preserve"> Abfallkatalog auf Basis des Europäischen Abfallverzeichnisses</t>
  </si>
  <si>
    <t>Anhang 2:</t>
  </si>
  <si>
    <t xml:space="preserve"> Systematik der Wirtschaftszweige, Ausgabe 2008 </t>
  </si>
  <si>
    <t>Anhang 3:</t>
  </si>
  <si>
    <t xml:space="preserve"> Übersicht über die Erhebungen der Abfallentsorgung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</si>
</sst>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"/>
    <numFmt numFmtId="173" formatCode="#\ ###\ ##0"/>
    <numFmt numFmtId="174" formatCode="@\ *."/>
    <numFmt numFmtId="175" formatCode="#\ ###\ ##0\ \ "/>
    <numFmt numFmtId="176" formatCode="@\ \ "/>
    <numFmt numFmtId="177" formatCode="0\ \ "/>
    <numFmt numFmtId="178" formatCode="\•\ \ ;\•\ \ ;\•\ \ ;\•\ \ "/>
    <numFmt numFmtId="179" formatCode="#\ ###\ ##0\ "/>
    <numFmt numFmtId="180" formatCode=";;;@\ *."/>
    <numFmt numFmtId="181" formatCode="#\ ###\ ##0\ \ ;\-\ #\ ###\ ##0\ \ ;\–\ \ ;@"/>
    <numFmt numFmtId="182" formatCode="###\ ###\ ###"/>
    <numFmt numFmtId="183" formatCode="###\ ###\ ###\ \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"/>
    <numFmt numFmtId="189" formatCode="[$-407]dddd\,\ d\.\ mmmm\ yyyy"/>
    <numFmt numFmtId="190" formatCode="#\ ###\ ##0\ \ \ \ "/>
    <numFmt numFmtId="191" formatCode="#\ ###\ ###\ "/>
    <numFmt numFmtId="192" formatCode="#\ ###\ ##0\ \ ;\-\ #\ ###\ ##0\ \ ;\–\ \ "/>
    <numFmt numFmtId="193" formatCode="#\ ###\ ##0.0\ \ ;\-\ #\ ###\ ##0.0\ \ ;\–\ \ "/>
    <numFmt numFmtId="194" formatCode="#\ ###\ ##0.00\ \ ;\-\ #\ ###\ ##0.00\ \ ;\–\ \ "/>
    <numFmt numFmtId="195" formatCode="#\ ###\ ##0.0#\r\ ;\-\ #\ ###\ ##0.0#\r\ ;\–\ \ ;@"/>
    <numFmt numFmtId="196" formatCode="#\ ###\ ##0\r\ ;\-\ #\ ###\ ##0\r\ ;\–\ \ ;@"/>
    <numFmt numFmtId="197" formatCode="#\ ###\ ##0.0#&quot;s&quot;;\-\ #\ ###\ ##0.0#&quot;s&quot;;\–\ \ ;@"/>
    <numFmt numFmtId="198" formatCode="#\ ###\ ##0&quot;s&quot;;\-\ #\ ###\ ##0&quot;s&quot;;\–\ \ ;@"/>
    <numFmt numFmtId="199" formatCode="#\ ###\ ##0,,\ \ ;\-\ #\ ###\ ##0,,\ \ ;\–\ \ "/>
    <numFmt numFmtId="200" formatCode="#\ ###\ ##0,\ \ ;\-\ #\ ###\ ##0,\ \ ;\–\ \ "/>
    <numFmt numFmtId="201" formatCode="&quot;Fehler-positive Zahl&quot;;&quot;Fehler-negative Zahl&quot;;&quot;Fehler-Nullwert&quot;;&quot;Fehler-Text&quot;"/>
    <numFmt numFmtId="202" formatCode="\(#\ ###\ ##0.0#\)\ ;\(\-\ #\ ###\ ##0.0#\)\ ;&quot;/  &quot;;@"/>
    <numFmt numFmtId="203" formatCode="\(#\ ###\ ##0\)\ ;\(\-\ #\ ###\ ##0\)\ ;&quot;/  &quot;;@"/>
    <numFmt numFmtId="204" formatCode="\x\ \ ;\x\ \ ;\x\ \ ;@"/>
    <numFmt numFmtId="205" formatCode="#\ ###\ ##0.0#\p;\-\ #\ ###\ ##0.0#\p;\–\ \ ;@"/>
    <numFmt numFmtId="206" formatCode="#\ ###\ ##0\p;\-\ #\ ###\ ##0\p;\–\ \ ;@"/>
    <numFmt numFmtId="207" formatCode="0_ ;\-0\ "/>
    <numFmt numFmtId="208" formatCode="0.0_ ;\-0.0\ "/>
    <numFmt numFmtId="209" formatCode="0.000"/>
    <numFmt numFmtId="210" formatCode="#\ ###\ ##0\ \ \ \ \ \ \ \ "/>
    <numFmt numFmtId="211" formatCode="00\ 000"/>
    <numFmt numFmtId="212" formatCode="#\ ##0\ \ "/>
    <numFmt numFmtId="213" formatCode=";;;@*."/>
    <numFmt numFmtId="214" formatCode="\ #\ ###\ ##0\r\ \ "/>
    <numFmt numFmtId="215" formatCode="\ #\ ###\ ##0\ \ "/>
    <numFmt numFmtId="216" formatCode="#\ ##0.0\ \ "/>
    <numFmt numFmtId="217" formatCode="0.0\ \ "/>
    <numFmt numFmtId="218" formatCode=";;;@\ "/>
    <numFmt numFmtId="219" formatCode="#\ ###\ ##0.0\ \ \ "/>
    <numFmt numFmtId="220" formatCode="?0.0\ \ ;\-\ ?0.0\ \ ;\–\ \ "/>
    <numFmt numFmtId="221" formatCode="#\ ###\ ##0.0\ \ ;\-\ #\ ###\ ##0.0\ \ ;\-\ \ "/>
    <numFmt numFmtId="222" formatCode="#,##0.0"/>
    <numFmt numFmtId="223" formatCode="0.0000000"/>
    <numFmt numFmtId="224" formatCode="0.0%"/>
    <numFmt numFmtId="225" formatCode="#\ ###\ ##0\ \ ;\-\ #\ ###\ ##0\ \ ;\-\ \ "/>
    <numFmt numFmtId="226" formatCode="#\ ###\ ##0\ \ ;\-\ #\ ###\ ##0\ \ ;0\ \ ;@"/>
    <numFmt numFmtId="227" formatCode="#\ ###\ ##0.0\r\ ;\-\ #\ ###\ ##0.0\r\ ;\–\ \ ;@"/>
  </numFmts>
  <fonts count="1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6"/>
      <name val="Jahrbuch"/>
      <family val="2"/>
    </font>
    <font>
      <b/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6"/>
      <name val="Small Fonts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b/>
      <sz val="8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b/>
      <sz val="12"/>
      <name val="Arial"/>
      <family val="2"/>
    </font>
    <font>
      <sz val="8"/>
      <name val="Jahrbuch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sz val="11"/>
      <name val="Calibri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6"/>
      <color indexed="8"/>
      <name val="Jahrbuch"/>
      <family val="2"/>
    </font>
    <font>
      <sz val="8"/>
      <color indexed="8"/>
      <name val="Jahrbuch"/>
      <family val="2"/>
    </font>
    <font>
      <vertAlign val="superscript"/>
      <sz val="10"/>
      <name val="Arial"/>
      <family val="2"/>
    </font>
    <font>
      <sz val="9"/>
      <color indexed="8"/>
      <name val="Jahrbuch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Jahrbuch"/>
      <family val="2"/>
    </font>
    <font>
      <sz val="9"/>
      <color indexed="17"/>
      <name val="Jahrbuch"/>
      <family val="2"/>
    </font>
    <font>
      <sz val="7"/>
      <color indexed="8"/>
      <name val="Jahrbuch"/>
      <family val="2"/>
    </font>
    <font>
      <vertAlign val="superscript"/>
      <sz val="7"/>
      <color indexed="8"/>
      <name val="Jahrbuch"/>
      <family val="2"/>
    </font>
    <font>
      <sz val="10"/>
      <name val="Jahrbuch"/>
      <family val="2"/>
    </font>
    <font>
      <sz val="8"/>
      <color indexed="53"/>
      <name val="Jahrbuch"/>
      <family val="2"/>
    </font>
    <font>
      <sz val="8"/>
      <color indexed="10"/>
      <name val="Arial"/>
      <family val="2"/>
    </font>
    <font>
      <sz val="8"/>
      <color indexed="17"/>
      <name val="Jahrbuch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53"/>
      <name val="Arial"/>
      <family val="2"/>
    </font>
    <font>
      <b/>
      <vertAlign val="superscript"/>
      <sz val="9"/>
      <name val="Arial"/>
      <family val="2"/>
    </font>
    <font>
      <sz val="8"/>
      <color indexed="12"/>
      <name val="Arial"/>
      <family val="2"/>
    </font>
    <font>
      <sz val="9"/>
      <name val="Jahrbuch"/>
      <family val="2"/>
    </font>
    <font>
      <i/>
      <sz val="9"/>
      <name val="Jahrbuch"/>
      <family val="2"/>
    </font>
    <font>
      <b/>
      <vertAlign val="superscript"/>
      <sz val="10"/>
      <name val="Jahrbuch"/>
      <family val="2"/>
    </font>
    <font>
      <sz val="12"/>
      <name val="Arial"/>
      <family val="2"/>
    </font>
    <font>
      <b/>
      <i/>
      <sz val="9"/>
      <name val="Jahrbuch"/>
      <family val="2"/>
    </font>
    <font>
      <sz val="12"/>
      <name val="Jahrbuch"/>
      <family val="2"/>
    </font>
    <font>
      <i/>
      <sz val="12"/>
      <name val="Jahrbuch"/>
      <family val="2"/>
    </font>
    <font>
      <b/>
      <sz val="12"/>
      <name val="Jahrbuch"/>
      <family val="2"/>
    </font>
    <font>
      <i/>
      <sz val="10"/>
      <name val="Jahrbuch"/>
      <family val="2"/>
    </font>
    <font>
      <i/>
      <sz val="10"/>
      <name val="Arial"/>
      <family val="2"/>
    </font>
    <font>
      <b/>
      <i/>
      <sz val="12"/>
      <name val="Jahrbuch"/>
      <family val="2"/>
    </font>
    <font>
      <vertAlign val="superscript"/>
      <sz val="10"/>
      <name val="Jahrbuch"/>
      <family val="2"/>
    </font>
    <font>
      <b/>
      <sz val="6"/>
      <name val="Jahrbuch"/>
      <family val="2"/>
    </font>
    <font>
      <vertAlign val="superscript"/>
      <sz val="9"/>
      <name val="Jahrbuch"/>
      <family val="2"/>
    </font>
    <font>
      <b/>
      <sz val="14"/>
      <name val="Arial"/>
      <family val="2"/>
    </font>
    <font>
      <sz val="7"/>
      <name val="Jahrbuch"/>
      <family val="2"/>
    </font>
    <font>
      <b/>
      <i/>
      <sz val="6"/>
      <name val="Jahrbuch"/>
      <family val="2"/>
    </font>
    <font>
      <i/>
      <sz val="7"/>
      <name val="Jahrbuch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8"/>
      <color indexed="18"/>
      <name val="Arial"/>
      <family val="2"/>
    </font>
    <font>
      <b/>
      <sz val="11"/>
      <name val="Calibri"/>
      <family val="2"/>
    </font>
    <font>
      <sz val="11"/>
      <color indexed="30"/>
      <name val="Jahrbuch"/>
      <family val="2"/>
    </font>
    <font>
      <sz val="6"/>
      <color indexed="30"/>
      <name val="Jahrbuch"/>
      <family val="2"/>
    </font>
    <font>
      <sz val="8"/>
      <color indexed="30"/>
      <name val="Jahrbuch"/>
      <family val="2"/>
    </font>
    <font>
      <sz val="10"/>
      <color indexed="10"/>
      <name val="Jahrbuch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Jahrbuch"/>
      <family val="2"/>
    </font>
    <font>
      <sz val="14"/>
      <color indexed="10"/>
      <name val="Arial"/>
      <family val="2"/>
    </font>
    <font>
      <sz val="14"/>
      <color indexed="10"/>
      <name val="Jahrbuch"/>
      <family val="2"/>
    </font>
    <font>
      <b/>
      <sz val="6"/>
      <color indexed="10"/>
      <name val="Jahrbuch"/>
      <family val="2"/>
    </font>
    <font>
      <sz val="6"/>
      <color indexed="10"/>
      <name val="Jahrbuch"/>
      <family val="2"/>
    </font>
    <font>
      <sz val="6"/>
      <color indexed="12"/>
      <name val="Jahrbuch"/>
      <family val="2"/>
    </font>
    <font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0"/>
    </font>
    <font>
      <vertAlign val="superscript"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sz val="8"/>
      <color rgb="FF000099"/>
      <name val="Arial"/>
      <family val="2"/>
    </font>
    <font>
      <sz val="11"/>
      <color rgb="FF0070C0"/>
      <name val="Jahrbuch"/>
      <family val="2"/>
    </font>
    <font>
      <sz val="6"/>
      <color rgb="FF0070C0"/>
      <name val="Jahrbuch"/>
      <family val="2"/>
    </font>
    <font>
      <sz val="8"/>
      <color rgb="FF0070C0"/>
      <name val="Jahrbuch"/>
      <family val="2"/>
    </font>
    <font>
      <sz val="10"/>
      <color rgb="FFFF0000"/>
      <name val="Jahrbuch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i/>
      <sz val="9"/>
      <color rgb="FF0000FF"/>
      <name val="Arial"/>
      <family val="2"/>
    </font>
    <font>
      <i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Jahrbuch"/>
      <family val="2"/>
    </font>
    <font>
      <sz val="14"/>
      <color rgb="FFFF0000"/>
      <name val="Arial"/>
      <family val="2"/>
    </font>
    <font>
      <sz val="14"/>
      <color rgb="FFFF0000"/>
      <name val="Jahrbuch"/>
      <family val="2"/>
    </font>
    <font>
      <b/>
      <sz val="6"/>
      <color rgb="FFFF0000"/>
      <name val="Jahrbuch"/>
      <family val="2"/>
    </font>
    <font>
      <sz val="6"/>
      <color rgb="FFFF0000"/>
      <name val="Jahrbuch"/>
      <family val="2"/>
    </font>
    <font>
      <sz val="6"/>
      <color rgb="FF0000FF"/>
      <name val="Jahrbuch"/>
      <family val="2"/>
    </font>
    <font>
      <sz val="12"/>
      <color rgb="FF000099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5" fillId="0" borderId="0">
      <alignment vertical="center"/>
      <protection/>
    </xf>
    <xf numFmtId="193" fontId="5" fillId="0" borderId="0">
      <alignment vertical="center"/>
      <protection/>
    </xf>
    <xf numFmtId="194" fontId="5" fillId="0" borderId="0">
      <alignment vertical="center"/>
      <protection/>
    </xf>
    <xf numFmtId="192" fontId="26" fillId="0" borderId="0">
      <alignment vertical="center"/>
      <protection/>
    </xf>
    <xf numFmtId="193" fontId="26" fillId="0" borderId="0">
      <alignment vertical="center"/>
      <protection/>
    </xf>
    <xf numFmtId="194" fontId="26" fillId="0" borderId="0">
      <alignment vertical="center"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1" applyNumberFormat="0" applyAlignment="0" applyProtection="0"/>
    <xf numFmtId="0" fontId="125" fillId="26" borderId="2" applyNumberFormat="0" applyAlignment="0" applyProtection="0"/>
    <xf numFmtId="195" fontId="5" fillId="0" borderId="0">
      <alignment vertical="center"/>
      <protection/>
    </xf>
    <xf numFmtId="196" fontId="5" fillId="0" borderId="0">
      <alignment vertical="center"/>
      <protection/>
    </xf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0" borderId="3" applyNumberFormat="0" applyFill="0" applyAlignment="0" applyProtection="0"/>
    <xf numFmtId="0" fontId="128" fillId="0" borderId="0" applyNumberFormat="0" applyFill="0" applyBorder="0" applyAlignment="0" applyProtection="0"/>
    <xf numFmtId="178" fontId="5" fillId="0" borderId="0">
      <alignment horizontal="right" vertical="center"/>
      <protection/>
    </xf>
    <xf numFmtId="178" fontId="5" fillId="0" borderId="0">
      <alignment horizontal="right" vertical="center"/>
      <protection/>
    </xf>
    <xf numFmtId="178" fontId="5" fillId="0" borderId="0">
      <alignment horizontal="right" vertical="center"/>
      <protection/>
    </xf>
    <xf numFmtId="197" fontId="5" fillId="0" borderId="0">
      <alignment vertical="center"/>
      <protection/>
    </xf>
    <xf numFmtId="198" fontId="5" fillId="0" borderId="0">
      <alignment vertical="center"/>
      <protection/>
    </xf>
    <xf numFmtId="0" fontId="129" fillId="28" borderId="0" applyNumberFormat="0" applyBorder="0" applyAlignment="0" applyProtection="0"/>
    <xf numFmtId="0" fontId="7" fillId="0" borderId="0" applyNumberFormat="0" applyFill="0" applyBorder="0" applyAlignment="0" applyProtection="0"/>
    <xf numFmtId="199" fontId="5" fillId="0" borderId="0">
      <alignment vertical="center"/>
      <protection/>
    </xf>
    <xf numFmtId="200" fontId="5" fillId="0" borderId="0">
      <alignment vertical="center"/>
      <protection/>
    </xf>
    <xf numFmtId="171" fontId="0" fillId="0" borderId="0" applyFont="0" applyFill="0" applyBorder="0" applyAlignment="0" applyProtection="0"/>
    <xf numFmtId="201" fontId="5" fillId="0" borderId="0">
      <alignment vertical="center"/>
      <protection/>
    </xf>
    <xf numFmtId="0" fontId="1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31" fillId="31" borderId="0" applyNumberFormat="0" applyBorder="0" applyAlignment="0" applyProtection="0"/>
    <xf numFmtId="0" fontId="0" fillId="0" borderId="0">
      <alignment/>
      <protection/>
    </xf>
    <xf numFmtId="181" fontId="5" fillId="0" borderId="0">
      <alignment vertical="center"/>
      <protection/>
    </xf>
    <xf numFmtId="181" fontId="5" fillId="0" borderId="0">
      <alignment vertical="center"/>
      <protection/>
    </xf>
    <xf numFmtId="0" fontId="0" fillId="0" borderId="0">
      <alignment/>
      <protection/>
    </xf>
    <xf numFmtId="181" fontId="5" fillId="0" borderId="0">
      <alignment vertical="center"/>
      <protection/>
    </xf>
    <xf numFmtId="181" fontId="5" fillId="0" borderId="0">
      <alignment vertical="center"/>
      <protection/>
    </xf>
    <xf numFmtId="0" fontId="32" fillId="0" borderId="0">
      <alignment/>
      <protection/>
    </xf>
    <xf numFmtId="0" fontId="35" fillId="0" borderId="0">
      <alignment/>
      <protection/>
    </xf>
    <xf numFmtId="202" fontId="5" fillId="0" borderId="0">
      <alignment vertical="center"/>
      <protection/>
    </xf>
    <xf numFmtId="203" fontId="5" fillId="0" borderId="0">
      <alignment vertical="center"/>
      <protection/>
    </xf>
    <xf numFmtId="204" fontId="5" fillId="0" borderId="0">
      <alignment vertical="center"/>
      <protection/>
    </xf>
    <xf numFmtId="180" fontId="5" fillId="0" borderId="0">
      <alignment vertical="center"/>
      <protection/>
    </xf>
    <xf numFmtId="0" fontId="132" fillId="0" borderId="0" applyNumberFormat="0" applyFill="0" applyBorder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1" fontId="27" fillId="0" borderId="0">
      <alignment vertical="center"/>
      <protection/>
    </xf>
    <xf numFmtId="1" fontId="25" fillId="0" borderId="0">
      <alignment vertical="center"/>
      <protection/>
    </xf>
    <xf numFmtId="1" fontId="28" fillId="0" borderId="0">
      <alignment vertical="center"/>
      <protection/>
    </xf>
    <xf numFmtId="0" fontId="136" fillId="0" borderId="8" applyNumberFormat="0" applyFill="0" applyAlignment="0" applyProtection="0"/>
    <xf numFmtId="205" fontId="5" fillId="0" borderId="0">
      <alignment vertical="center"/>
      <protection/>
    </xf>
    <xf numFmtId="206" fontId="5" fillId="0" borderId="0">
      <alignment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32" borderId="9" applyNumberFormat="0" applyAlignment="0" applyProtection="0"/>
  </cellStyleXfs>
  <cellXfs count="1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175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 horizontal="right"/>
    </xf>
    <xf numFmtId="175" fontId="4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0" fontId="2" fillId="0" borderId="0" xfId="73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180" fontId="2" fillId="0" borderId="0" xfId="73" applyNumberFormat="1" applyFont="1" applyFill="1" applyBorder="1" applyAlignment="1">
      <alignment horizontal="center" vertical="center"/>
      <protection/>
    </xf>
    <xf numFmtId="180" fontId="2" fillId="0" borderId="0" xfId="73" applyNumberFormat="1" applyFont="1" applyFill="1" applyBorder="1" applyAlignment="1">
      <alignment vertical="center"/>
      <protection/>
    </xf>
    <xf numFmtId="4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80" fontId="2" fillId="0" borderId="13" xfId="73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175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5" fontId="2" fillId="0" borderId="14" xfId="0" applyNumberFormat="1" applyFont="1" applyBorder="1" applyAlignment="1">
      <alignment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Alignment="1">
      <alignment/>
    </xf>
    <xf numFmtId="175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75" fontId="139" fillId="0" borderId="0" xfId="0" applyNumberFormat="1" applyFont="1" applyBorder="1" applyAlignment="1">
      <alignment/>
    </xf>
    <xf numFmtId="175" fontId="1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5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 applyProtection="1">
      <alignment/>
      <protection locked="0"/>
    </xf>
    <xf numFmtId="175" fontId="9" fillId="0" borderId="0" xfId="0" applyNumberFormat="1" applyFont="1" applyFill="1" applyBorder="1" applyAlignment="1">
      <alignment/>
    </xf>
    <xf numFmtId="175" fontId="9" fillId="0" borderId="0" xfId="0" applyNumberFormat="1" applyFont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40" fillId="0" borderId="0" xfId="0" applyFont="1" applyAlignment="1">
      <alignment/>
    </xf>
    <xf numFmtId="0" fontId="141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5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wrapText="1"/>
    </xf>
    <xf numFmtId="175" fontId="2" fillId="0" borderId="17" xfId="0" applyNumberFormat="1" applyFont="1" applyFill="1" applyBorder="1" applyAlignment="1">
      <alignment/>
    </xf>
    <xf numFmtId="18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79" fontId="2" fillId="0" borderId="0" xfId="0" applyNumberFormat="1" applyFont="1" applyFill="1" applyBorder="1" applyAlignment="1">
      <alignment/>
    </xf>
    <xf numFmtId="177" fontId="2" fillId="0" borderId="0" xfId="0" applyNumberFormat="1" applyFont="1" applyAlignment="1">
      <alignment horizontal="right"/>
    </xf>
    <xf numFmtId="0" fontId="139" fillId="0" borderId="0" xfId="0" applyFont="1" applyAlignment="1">
      <alignment/>
    </xf>
    <xf numFmtId="175" fontId="142" fillId="0" borderId="0" xfId="0" applyNumberFormat="1" applyFont="1" applyAlignment="1">
      <alignment horizontal="right"/>
    </xf>
    <xf numFmtId="178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5" fontId="140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2" fillId="0" borderId="17" xfId="73" applyNumberFormat="1" applyFont="1" applyFill="1" applyBorder="1" applyAlignment="1">
      <alignment horizontal="center" vertical="center"/>
      <protection/>
    </xf>
    <xf numFmtId="175" fontId="2" fillId="0" borderId="0" xfId="0" applyNumberFormat="1" applyFont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3" fontId="2" fillId="0" borderId="0" xfId="0" applyNumberFormat="1" applyFont="1" applyFill="1" applyAlignment="1">
      <alignment/>
    </xf>
    <xf numFmtId="183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80" fontId="2" fillId="0" borderId="17" xfId="73" applyNumberFormat="1" applyFont="1" applyFill="1" applyBorder="1" applyAlignment="1">
      <alignment horizontal="center"/>
      <protection/>
    </xf>
    <xf numFmtId="175" fontId="2" fillId="0" borderId="17" xfId="0" applyNumberFormat="1" applyFont="1" applyBorder="1" applyAlignment="1">
      <alignment/>
    </xf>
    <xf numFmtId="175" fontId="2" fillId="0" borderId="17" xfId="0" applyNumberFormat="1" applyFont="1" applyBorder="1" applyAlignment="1">
      <alignment horizontal="right"/>
    </xf>
    <xf numFmtId="175" fontId="17" fillId="0" borderId="0" xfId="0" applyNumberFormat="1" applyFont="1" applyAlignment="1">
      <alignment/>
    </xf>
    <xf numFmtId="0" fontId="2" fillId="0" borderId="0" xfId="73" applyNumberFormat="1" applyFont="1" applyFill="1" applyBorder="1" applyAlignment="1">
      <alignment horizontal="right"/>
      <protection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75" fontId="4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49" fontId="2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75" fontId="2" fillId="0" borderId="0" xfId="0" applyNumberFormat="1" applyFont="1" applyBorder="1" applyAlignment="1">
      <alignment/>
    </xf>
    <xf numFmtId="180" fontId="2" fillId="0" borderId="13" xfId="73" applyNumberFormat="1" applyFont="1" applyFill="1" applyBorder="1" applyAlignment="1">
      <alignment horizontal="center"/>
      <protection/>
    </xf>
    <xf numFmtId="180" fontId="2" fillId="0" borderId="13" xfId="73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/>
    </xf>
    <xf numFmtId="175" fontId="2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174" fontId="14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175" fontId="4" fillId="0" borderId="0" xfId="0" applyNumberFormat="1" applyFont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175" fontId="4" fillId="0" borderId="17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174" fontId="22" fillId="0" borderId="0" xfId="0" applyNumberFormat="1" applyFont="1" applyBorder="1" applyAlignment="1">
      <alignment horizontal="center"/>
    </xf>
    <xf numFmtId="175" fontId="4" fillId="0" borderId="17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center"/>
    </xf>
    <xf numFmtId="177" fontId="2" fillId="0" borderId="0" xfId="0" applyNumberFormat="1" applyFont="1" applyFill="1" applyAlignment="1">
      <alignment horizontal="right"/>
    </xf>
    <xf numFmtId="17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177" fontId="2" fillId="0" borderId="17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177" fontId="2" fillId="0" borderId="17" xfId="0" applyNumberFormat="1" applyFont="1" applyFill="1" applyBorder="1" applyAlignment="1">
      <alignment horizontal="right"/>
    </xf>
    <xf numFmtId="175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7" xfId="0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75" fontId="22" fillId="0" borderId="17" xfId="0" applyNumberFormat="1" applyFont="1" applyBorder="1" applyAlignment="1">
      <alignment/>
    </xf>
    <xf numFmtId="175" fontId="2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175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wrapText="1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177" fontId="4" fillId="0" borderId="0" xfId="0" applyNumberFormat="1" applyFont="1" applyFill="1" applyAlignment="1">
      <alignment horizontal="center"/>
    </xf>
    <xf numFmtId="177" fontId="2" fillId="0" borderId="17" xfId="0" applyNumberFormat="1" applyFont="1" applyFill="1" applyBorder="1" applyAlignment="1">
      <alignment/>
    </xf>
    <xf numFmtId="177" fontId="4" fillId="0" borderId="0" xfId="0" applyNumberFormat="1" applyFont="1" applyFill="1" applyAlignment="1" quotePrefix="1">
      <alignment horizontal="center"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 quotePrefix="1">
      <alignment horizontal="center"/>
    </xf>
    <xf numFmtId="177" fontId="2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left" wrapText="1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7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174" fontId="2" fillId="0" borderId="1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0" fontId="2" fillId="0" borderId="17" xfId="0" applyFont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/>
    </xf>
    <xf numFmtId="174" fontId="2" fillId="0" borderId="13" xfId="0" applyNumberFormat="1" applyFont="1" applyFill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74" fontId="4" fillId="0" borderId="13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75" fontId="14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179" fontId="2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4" fontId="20" fillId="0" borderId="0" xfId="0" applyNumberFormat="1" applyFont="1" applyBorder="1" applyAlignment="1">
      <alignment horizontal="left"/>
    </xf>
    <xf numFmtId="18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179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79" fontId="2" fillId="0" borderId="17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/>
    </xf>
    <xf numFmtId="179" fontId="4" fillId="0" borderId="17" xfId="0" applyNumberFormat="1" applyFont="1" applyBorder="1" applyAlignment="1">
      <alignment horizontal="right"/>
    </xf>
    <xf numFmtId="0" fontId="2" fillId="0" borderId="13" xfId="0" applyFont="1" applyBorder="1" applyAlignment="1" quotePrefix="1">
      <alignment horizontal="center"/>
    </xf>
    <xf numFmtId="179" fontId="4" fillId="0" borderId="17" xfId="0" applyNumberFormat="1" applyFont="1" applyBorder="1" applyAlignment="1">
      <alignment/>
    </xf>
    <xf numFmtId="175" fontId="4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/>
    </xf>
    <xf numFmtId="174" fontId="2" fillId="0" borderId="17" xfId="0" applyNumberFormat="1" applyFont="1" applyBorder="1" applyAlignment="1">
      <alignment horizontal="left"/>
    </xf>
    <xf numFmtId="174" fontId="1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179" fontId="4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179" fontId="2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17" xfId="0" applyNumberFormat="1" applyFont="1" applyBorder="1" applyAlignment="1">
      <alignment/>
    </xf>
    <xf numFmtId="175" fontId="2" fillId="0" borderId="17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24" fillId="0" borderId="0" xfId="0" applyFont="1" applyAlignment="1">
      <alignment/>
    </xf>
    <xf numFmtId="0" fontId="2" fillId="0" borderId="14" xfId="0" applyFont="1" applyFill="1" applyBorder="1" applyAlignment="1">
      <alignment/>
    </xf>
    <xf numFmtId="175" fontId="2" fillId="0" borderId="11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91" fontId="2" fillId="0" borderId="0" xfId="0" applyNumberFormat="1" applyFont="1" applyAlignment="1">
      <alignment/>
    </xf>
    <xf numFmtId="174" fontId="20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174" fontId="25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 horizontal="left"/>
    </xf>
    <xf numFmtId="175" fontId="4" fillId="0" borderId="17" xfId="0" applyNumberFormat="1" applyFont="1" applyFill="1" applyBorder="1" applyAlignment="1">
      <alignment horizontal="right"/>
    </xf>
    <xf numFmtId="191" fontId="4" fillId="0" borderId="0" xfId="0" applyNumberFormat="1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2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78" fontId="0" fillId="0" borderId="0" xfId="56" applyFont="1" applyFill="1" applyBorder="1">
      <alignment horizontal="right" vertical="center"/>
      <protection/>
    </xf>
    <xf numFmtId="191" fontId="2" fillId="0" borderId="0" xfId="56" applyNumberFormat="1" applyFont="1" applyFill="1" applyBorder="1">
      <alignment horizontal="right" vertical="center"/>
      <protection/>
    </xf>
    <xf numFmtId="0" fontId="2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justify"/>
    </xf>
    <xf numFmtId="190" fontId="4" fillId="0" borderId="0" xfId="0" applyNumberFormat="1" applyFont="1" applyBorder="1" applyAlignment="1">
      <alignment horizontal="center"/>
    </xf>
    <xf numFmtId="190" fontId="2" fillId="0" borderId="0" xfId="0" applyNumberFormat="1" applyFont="1" applyBorder="1" applyAlignment="1">
      <alignment/>
    </xf>
    <xf numFmtId="0" fontId="14" fillId="0" borderId="17" xfId="0" applyFont="1" applyBorder="1" applyAlignment="1">
      <alignment horizontal="left"/>
    </xf>
    <xf numFmtId="175" fontId="2" fillId="0" borderId="0" xfId="0" applyNumberFormat="1" applyFont="1" applyAlignment="1">
      <alignment horizontal="left"/>
    </xf>
    <xf numFmtId="0" fontId="2" fillId="0" borderId="17" xfId="73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207" fontId="4" fillId="0" borderId="0" xfId="0" applyNumberFormat="1" applyFont="1" applyFill="1" applyAlignment="1" quotePrefix="1">
      <alignment horizontal="right"/>
    </xf>
    <xf numFmtId="49" fontId="2" fillId="0" borderId="13" xfId="0" applyNumberFormat="1" applyFont="1" applyFill="1" applyBorder="1" applyAlignment="1">
      <alignment horizontal="left"/>
    </xf>
    <xf numFmtId="175" fontId="2" fillId="0" borderId="0" xfId="0" applyNumberFormat="1" applyFont="1" applyFill="1" applyAlignment="1">
      <alignment/>
    </xf>
    <xf numFmtId="192" fontId="2" fillId="0" borderId="0" xfId="0" applyNumberFormat="1" applyFont="1" applyFill="1" applyAlignment="1">
      <alignment horizontal="right"/>
    </xf>
    <xf numFmtId="1" fontId="30" fillId="0" borderId="0" xfId="0" applyNumberFormat="1" applyFont="1" applyFill="1" applyAlignment="1">
      <alignment horizontal="right"/>
    </xf>
    <xf numFmtId="181" fontId="2" fillId="0" borderId="0" xfId="73" applyFont="1" applyFill="1" applyBorder="1" applyAlignment="1">
      <alignment vertical="center"/>
      <protection/>
    </xf>
    <xf numFmtId="181" fontId="2" fillId="0" borderId="0" xfId="73" applyFont="1" applyFill="1">
      <alignment vertical="center"/>
      <protection/>
    </xf>
    <xf numFmtId="181" fontId="2" fillId="0" borderId="0" xfId="73" applyFont="1" applyFill="1" applyBorder="1">
      <alignment vertical="center"/>
      <protection/>
    </xf>
    <xf numFmtId="0" fontId="3" fillId="0" borderId="0" xfId="0" applyFont="1" applyFill="1" applyAlignment="1">
      <alignment/>
    </xf>
    <xf numFmtId="175" fontId="29" fillId="0" borderId="0" xfId="0" applyNumberFormat="1" applyFont="1" applyFill="1" applyAlignment="1">
      <alignment/>
    </xf>
    <xf numFmtId="192" fontId="2" fillId="0" borderId="0" xfId="0" applyNumberFormat="1" applyFont="1" applyFill="1" applyAlignment="1">
      <alignment horizontal="right" vertical="top"/>
    </xf>
    <xf numFmtId="207" fontId="2" fillId="0" borderId="0" xfId="0" applyNumberFormat="1" applyFont="1" applyFill="1" applyAlignment="1">
      <alignment horizontal="right" vertical="top"/>
    </xf>
    <xf numFmtId="49" fontId="4" fillId="0" borderId="13" xfId="0" applyNumberFormat="1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right" vertical="top"/>
    </xf>
    <xf numFmtId="208" fontId="2" fillId="0" borderId="0" xfId="73" applyNumberFormat="1" applyFont="1" applyFill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2" fontId="0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80" fontId="0" fillId="0" borderId="13" xfId="73" applyNumberFormat="1" applyFont="1" applyFill="1" applyBorder="1" applyAlignment="1">
      <alignment horizontal="center"/>
      <protection/>
    </xf>
    <xf numFmtId="175" fontId="0" fillId="0" borderId="0" xfId="0" applyNumberFormat="1" applyFont="1" applyFill="1" applyAlignment="1">
      <alignment/>
    </xf>
    <xf numFmtId="0" fontId="31" fillId="0" borderId="0" xfId="0" applyFont="1" applyBorder="1" applyAlignment="1">
      <alignment vertical="top" wrapText="1"/>
    </xf>
    <xf numFmtId="0" fontId="34" fillId="0" borderId="0" xfId="0" applyFont="1" applyFill="1" applyBorder="1" applyAlignment="1">
      <alignment/>
    </xf>
    <xf numFmtId="0" fontId="1" fillId="0" borderId="0" xfId="75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/>
    </xf>
    <xf numFmtId="180" fontId="0" fillId="0" borderId="0" xfId="73" applyNumberFormat="1" applyFont="1" applyFill="1" applyBorder="1" applyAlignment="1">
      <alignment horizontal="center"/>
      <protection/>
    </xf>
    <xf numFmtId="1" fontId="3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75" applyFont="1" applyFill="1" applyBorder="1" applyAlignment="1">
      <alignment wrapText="1"/>
      <protection/>
    </xf>
    <xf numFmtId="1" fontId="33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 quotePrefix="1">
      <alignment horizontal="right"/>
    </xf>
    <xf numFmtId="2" fontId="3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2" fontId="34" fillId="0" borderId="0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/>
    </xf>
    <xf numFmtId="1" fontId="34" fillId="0" borderId="0" xfId="0" applyNumberFormat="1" applyFont="1" applyFill="1" applyBorder="1" applyAlignment="1">
      <alignment horizontal="right"/>
    </xf>
    <xf numFmtId="0" fontId="101" fillId="0" borderId="0" xfId="0" applyFont="1" applyFill="1" applyBorder="1" applyAlignment="1">
      <alignment/>
    </xf>
    <xf numFmtId="209" fontId="1" fillId="0" borderId="0" xfId="0" applyNumberFormat="1" applyFont="1" applyFill="1" applyBorder="1" applyAlignment="1">
      <alignment/>
    </xf>
    <xf numFmtId="0" fontId="0" fillId="0" borderId="0" xfId="76" applyNumberFormat="1" applyFont="1" applyFill="1" applyBorder="1" applyAlignment="1">
      <alignment/>
      <protection/>
    </xf>
    <xf numFmtId="2" fontId="1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210" fontId="0" fillId="0" borderId="17" xfId="0" applyNumberFormat="1" applyFont="1" applyFill="1" applyBorder="1" applyAlignment="1">
      <alignment/>
    </xf>
    <xf numFmtId="210" fontId="0" fillId="0" borderId="0" xfId="0" applyNumberFormat="1" applyFont="1" applyFill="1" applyBorder="1" applyAlignment="1">
      <alignment/>
    </xf>
    <xf numFmtId="180" fontId="1" fillId="0" borderId="0" xfId="73" applyNumberFormat="1" applyFont="1" applyFill="1" applyBorder="1" applyAlignment="1">
      <alignment horizontal="center"/>
      <protection/>
    </xf>
    <xf numFmtId="49" fontId="1" fillId="0" borderId="0" xfId="73" applyNumberFormat="1" applyFont="1" applyFill="1" applyBorder="1" applyAlignment="1">
      <alignment horizontal="right"/>
      <protection/>
    </xf>
    <xf numFmtId="192" fontId="1" fillId="0" borderId="17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49" fontId="0" fillId="0" borderId="0" xfId="73" applyNumberFormat="1" applyFont="1" applyFill="1" applyBorder="1" applyAlignment="1">
      <alignment horizontal="right"/>
      <protection/>
    </xf>
    <xf numFmtId="175" fontId="36" fillId="0" borderId="17" xfId="0" applyNumberFormat="1" applyFont="1" applyBorder="1" applyAlignment="1">
      <alignment/>
    </xf>
    <xf numFmtId="175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75" fontId="36" fillId="0" borderId="17" xfId="0" applyNumberFormat="1" applyFont="1" applyFill="1" applyBorder="1" applyAlignment="1">
      <alignment/>
    </xf>
    <xf numFmtId="175" fontId="36" fillId="0" borderId="0" xfId="0" applyNumberFormat="1" applyFont="1" applyFill="1" applyBorder="1" applyAlignment="1">
      <alignment/>
    </xf>
    <xf numFmtId="49" fontId="36" fillId="0" borderId="0" xfId="73" applyNumberFormat="1" applyFont="1" applyFill="1" applyBorder="1" applyAlignment="1">
      <alignment horizontal="right"/>
      <protection/>
    </xf>
    <xf numFmtId="180" fontId="1" fillId="0" borderId="13" xfId="73" applyNumberFormat="1" applyFont="1" applyFill="1" applyBorder="1" applyAlignment="1">
      <alignment horizontal="center"/>
      <protection/>
    </xf>
    <xf numFmtId="175" fontId="36" fillId="0" borderId="0" xfId="0" applyNumberFormat="1" applyFont="1" applyFill="1" applyAlignment="1">
      <alignment/>
    </xf>
    <xf numFmtId="0" fontId="0" fillId="0" borderId="0" xfId="76" applyFont="1" applyFill="1" applyBorder="1" applyAlignment="1">
      <alignment horizontal="left" wrapText="1"/>
      <protection/>
    </xf>
    <xf numFmtId="180" fontId="22" fillId="0" borderId="13" xfId="73" applyNumberFormat="1" applyFont="1" applyFill="1" applyBorder="1" applyAlignment="1">
      <alignment horizontal="center"/>
      <protection/>
    </xf>
    <xf numFmtId="3" fontId="0" fillId="0" borderId="0" xfId="76" applyNumberFormat="1" applyFont="1" applyFill="1" applyBorder="1" applyAlignment="1">
      <alignment horizontal="right" wrapText="1"/>
      <protection/>
    </xf>
    <xf numFmtId="211" fontId="0" fillId="0" borderId="0" xfId="76" applyNumberFormat="1" applyFont="1" applyFill="1" applyBorder="1" applyAlignment="1">
      <alignment horizontal="right" wrapText="1"/>
      <protection/>
    </xf>
    <xf numFmtId="0" fontId="31" fillId="0" borderId="0" xfId="0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 horizontal="right"/>
    </xf>
    <xf numFmtId="181" fontId="37" fillId="0" borderId="0" xfId="71" applyFont="1">
      <alignment vertical="center"/>
      <protection/>
    </xf>
    <xf numFmtId="181" fontId="10" fillId="0" borderId="0" xfId="71" applyFont="1" applyAlignment="1">
      <alignment horizontal="left" vertical="justify"/>
      <protection/>
    </xf>
    <xf numFmtId="181" fontId="0" fillId="0" borderId="15" xfId="71" applyFont="1" applyBorder="1">
      <alignment vertical="center"/>
      <protection/>
    </xf>
    <xf numFmtId="181" fontId="0" fillId="0" borderId="0" xfId="71" applyFont="1">
      <alignment vertical="center"/>
      <protection/>
    </xf>
    <xf numFmtId="181" fontId="2" fillId="0" borderId="21" xfId="71" applyFont="1" applyBorder="1" applyAlignment="1">
      <alignment horizontal="center" vertical="center" wrapText="1"/>
      <protection/>
    </xf>
    <xf numFmtId="181" fontId="2" fillId="0" borderId="18" xfId="71" applyFont="1" applyBorder="1" applyAlignment="1">
      <alignment horizontal="center" vertical="center"/>
      <protection/>
    </xf>
    <xf numFmtId="181" fontId="2" fillId="0" borderId="22" xfId="71" applyFont="1" applyBorder="1" applyAlignment="1">
      <alignment horizontal="center" vertical="center" wrapText="1"/>
      <protection/>
    </xf>
    <xf numFmtId="181" fontId="0" fillId="0" borderId="0" xfId="71" applyFont="1" applyBorder="1" applyAlignment="1">
      <alignment/>
      <protection/>
    </xf>
    <xf numFmtId="181" fontId="2" fillId="0" borderId="0" xfId="71" applyFont="1" applyBorder="1" applyAlignment="1">
      <alignment horizontal="center" vertical="center" wrapText="1"/>
      <protection/>
    </xf>
    <xf numFmtId="181" fontId="143" fillId="0" borderId="0" xfId="71" applyFont="1">
      <alignment vertical="center"/>
      <protection/>
    </xf>
    <xf numFmtId="181" fontId="144" fillId="0" borderId="0" xfId="71" applyFont="1">
      <alignment vertical="center"/>
      <protection/>
    </xf>
    <xf numFmtId="181" fontId="4" fillId="0" borderId="0" xfId="71" applyFont="1" applyAlignment="1" quotePrefix="1">
      <alignment horizontal="center"/>
      <protection/>
    </xf>
    <xf numFmtId="212" fontId="4" fillId="0" borderId="0" xfId="71" applyNumberFormat="1" applyFont="1" applyAlignment="1" quotePrefix="1">
      <alignment horizontal="center"/>
      <protection/>
    </xf>
    <xf numFmtId="181" fontId="0" fillId="0" borderId="13" xfId="71" applyFont="1" applyBorder="1" applyAlignment="1">
      <alignment/>
      <protection/>
    </xf>
    <xf numFmtId="181" fontId="4" fillId="0" borderId="13" xfId="71" applyFont="1" applyBorder="1" applyAlignment="1">
      <alignment horizontal="center"/>
      <protection/>
    </xf>
    <xf numFmtId="214" fontId="4" fillId="0" borderId="0" xfId="71" applyNumberFormat="1" applyFont="1" applyFill="1" applyAlignment="1">
      <alignment vertical="center"/>
      <protection/>
    </xf>
    <xf numFmtId="214" fontId="4" fillId="0" borderId="0" xfId="71" applyNumberFormat="1" applyFont="1" applyFill="1" applyAlignment="1">
      <alignment horizontal="right"/>
      <protection/>
    </xf>
    <xf numFmtId="215" fontId="4" fillId="0" borderId="0" xfId="71" applyNumberFormat="1" applyFont="1" applyFill="1" applyAlignment="1">
      <alignment vertical="center"/>
      <protection/>
    </xf>
    <xf numFmtId="181" fontId="145" fillId="0" borderId="0" xfId="71" applyFont="1">
      <alignment vertical="center"/>
      <protection/>
    </xf>
    <xf numFmtId="181" fontId="4" fillId="0" borderId="0" xfId="71" applyFont="1">
      <alignment vertical="center"/>
      <protection/>
    </xf>
    <xf numFmtId="181" fontId="2" fillId="0" borderId="23" xfId="71" applyFont="1" applyBorder="1" applyAlignment="1">
      <alignment horizontal="center"/>
      <protection/>
    </xf>
    <xf numFmtId="216" fontId="23" fillId="0" borderId="0" xfId="71" applyNumberFormat="1" applyFont="1" applyFill="1" applyAlignment="1">
      <alignment vertical="center"/>
      <protection/>
    </xf>
    <xf numFmtId="181" fontId="0" fillId="0" borderId="23" xfId="71" applyFont="1" applyBorder="1" applyAlignment="1">
      <alignment horizontal="center"/>
      <protection/>
    </xf>
    <xf numFmtId="181" fontId="2" fillId="0" borderId="0" xfId="71" applyFont="1" applyFill="1" applyAlignment="1">
      <alignment vertical="center"/>
      <protection/>
    </xf>
    <xf numFmtId="212" fontId="4" fillId="0" borderId="0" xfId="71" applyNumberFormat="1" applyFont="1" applyFill="1" applyAlignment="1">
      <alignment vertical="center"/>
      <protection/>
    </xf>
    <xf numFmtId="0" fontId="2" fillId="0" borderId="0" xfId="71" applyNumberFormat="1" applyFont="1" applyFill="1" applyAlignment="1">
      <alignment vertical="center"/>
      <protection/>
    </xf>
    <xf numFmtId="181" fontId="0" fillId="0" borderId="0" xfId="71" applyFont="1" applyFill="1" applyAlignment="1">
      <alignment vertical="center"/>
      <protection/>
    </xf>
    <xf numFmtId="181" fontId="2" fillId="0" borderId="0" xfId="71" applyFont="1">
      <alignment vertical="center"/>
      <protection/>
    </xf>
    <xf numFmtId="213" fontId="2" fillId="0" borderId="0" xfId="71" applyNumberFormat="1" applyFont="1">
      <alignment vertical="center"/>
      <protection/>
    </xf>
    <xf numFmtId="215" fontId="2" fillId="0" borderId="0" xfId="71" applyNumberFormat="1" applyFont="1" applyFill="1" applyAlignment="1">
      <alignment vertical="center"/>
      <protection/>
    </xf>
    <xf numFmtId="215" fontId="2" fillId="0" borderId="0" xfId="71" applyNumberFormat="1" applyFont="1" applyFill="1" applyAlignment="1">
      <alignment horizontal="right"/>
      <protection/>
    </xf>
    <xf numFmtId="181" fontId="38" fillId="0" borderId="0" xfId="71" applyFont="1">
      <alignment vertical="center"/>
      <protection/>
    </xf>
    <xf numFmtId="181" fontId="146" fillId="0" borderId="0" xfId="71" applyFont="1">
      <alignment vertical="center"/>
      <protection/>
    </xf>
    <xf numFmtId="213" fontId="2" fillId="0" borderId="0" xfId="71" applyNumberFormat="1" applyFont="1" applyAlignment="1">
      <alignment/>
      <protection/>
    </xf>
    <xf numFmtId="214" fontId="2" fillId="0" borderId="0" xfId="71" applyNumberFormat="1" applyFont="1" applyFill="1" applyAlignment="1">
      <alignment vertical="center"/>
      <protection/>
    </xf>
    <xf numFmtId="214" fontId="2" fillId="0" borderId="0" xfId="71" applyNumberFormat="1" applyFont="1" applyFill="1" applyAlignment="1">
      <alignment horizontal="right"/>
      <protection/>
    </xf>
    <xf numFmtId="216" fontId="2" fillId="0" borderId="0" xfId="71" applyNumberFormat="1" applyFont="1" applyFill="1" applyAlignment="1">
      <alignment horizontal="right"/>
      <protection/>
    </xf>
    <xf numFmtId="181" fontId="23" fillId="0" borderId="0" xfId="71" applyFont="1" applyFill="1" applyAlignment="1">
      <alignment/>
      <protection/>
    </xf>
    <xf numFmtId="212" fontId="4" fillId="0" borderId="0" xfId="71" applyNumberFormat="1" applyFont="1" applyFill="1" applyAlignment="1">
      <alignment/>
      <protection/>
    </xf>
    <xf numFmtId="0" fontId="23" fillId="0" borderId="0" xfId="71" applyNumberFormat="1" applyFont="1" applyFill="1" applyAlignment="1">
      <alignment/>
      <protection/>
    </xf>
    <xf numFmtId="181" fontId="39" fillId="0" borderId="0" xfId="71" applyFont="1" applyFill="1" applyAlignment="1">
      <alignment horizontal="right"/>
      <protection/>
    </xf>
    <xf numFmtId="181" fontId="2" fillId="0" borderId="0" xfId="71" applyFont="1" applyFill="1" applyAlignment="1">
      <alignment/>
      <protection/>
    </xf>
    <xf numFmtId="0" fontId="2" fillId="0" borderId="0" xfId="71" applyNumberFormat="1" applyFont="1" applyFill="1" applyAlignment="1">
      <alignment/>
      <protection/>
    </xf>
    <xf numFmtId="181" fontId="0" fillId="0" borderId="0" xfId="71" applyFont="1" applyFill="1" applyAlignment="1">
      <alignment/>
      <protection/>
    </xf>
    <xf numFmtId="212" fontId="2" fillId="0" borderId="0" xfId="71" applyNumberFormat="1" applyFont="1" applyFill="1" applyAlignment="1">
      <alignment vertical="center"/>
      <protection/>
    </xf>
    <xf numFmtId="181" fontId="0" fillId="0" borderId="0" xfId="71" applyFont="1" applyBorder="1">
      <alignment vertical="center"/>
      <protection/>
    </xf>
    <xf numFmtId="214" fontId="4" fillId="0" borderId="0" xfId="71" applyNumberFormat="1" applyFont="1" applyAlignment="1" quotePrefix="1">
      <alignment horizontal="right"/>
      <protection/>
    </xf>
    <xf numFmtId="175" fontId="40" fillId="0" borderId="0" xfId="71" applyNumberFormat="1" applyFont="1">
      <alignment vertical="center"/>
      <protection/>
    </xf>
    <xf numFmtId="215" fontId="38" fillId="0" borderId="0" xfId="71" applyNumberFormat="1" applyFont="1">
      <alignment vertical="center"/>
      <protection/>
    </xf>
    <xf numFmtId="1" fontId="147" fillId="0" borderId="0" xfId="71" applyNumberFormat="1" applyFont="1" applyFill="1" applyAlignment="1">
      <alignment vertical="center"/>
      <protection/>
    </xf>
    <xf numFmtId="215" fontId="147" fillId="0" borderId="0" xfId="71" applyNumberFormat="1" applyFont="1" applyFill="1" applyAlignment="1">
      <alignment vertical="center"/>
      <protection/>
    </xf>
    <xf numFmtId="215" fontId="148" fillId="0" borderId="0" xfId="71" applyNumberFormat="1" applyFont="1" applyFill="1" applyAlignment="1">
      <alignment horizontal="right"/>
      <protection/>
    </xf>
    <xf numFmtId="208" fontId="38" fillId="0" borderId="0" xfId="71" applyNumberFormat="1" applyFont="1">
      <alignment vertical="center"/>
      <protection/>
    </xf>
    <xf numFmtId="188" fontId="149" fillId="0" borderId="0" xfId="71" applyNumberFormat="1" applyFont="1">
      <alignment vertical="center"/>
      <protection/>
    </xf>
    <xf numFmtId="181" fontId="40" fillId="0" borderId="0" xfId="71" applyFont="1">
      <alignment vertical="center"/>
      <protection/>
    </xf>
    <xf numFmtId="212" fontId="41" fillId="0" borderId="0" xfId="71" applyNumberFormat="1" applyFont="1" applyFill="1">
      <alignment vertical="center"/>
      <protection/>
    </xf>
    <xf numFmtId="0" fontId="41" fillId="0" borderId="0" xfId="71" applyNumberFormat="1" applyFont="1" applyFill="1" applyAlignment="1" quotePrefix="1">
      <alignment horizontal="right"/>
      <protection/>
    </xf>
    <xf numFmtId="215" fontId="10" fillId="0" borderId="0" xfId="71" applyNumberFormat="1" applyFont="1" applyFill="1" applyAlignment="1" quotePrefix="1">
      <alignment horizontal="right"/>
      <protection/>
    </xf>
    <xf numFmtId="216" fontId="23" fillId="0" borderId="0" xfId="71" applyNumberFormat="1" applyFont="1" applyFill="1" applyAlignment="1">
      <alignment/>
      <protection/>
    </xf>
    <xf numFmtId="188" fontId="150" fillId="0" borderId="0" xfId="71" applyNumberFormat="1" applyFont="1">
      <alignment vertical="center"/>
      <protection/>
    </xf>
    <xf numFmtId="216" fontId="42" fillId="0" borderId="0" xfId="71" applyNumberFormat="1" applyFont="1" applyFill="1">
      <alignment vertical="center"/>
      <protection/>
    </xf>
    <xf numFmtId="216" fontId="10" fillId="0" borderId="0" xfId="71" applyNumberFormat="1" applyFont="1" applyFill="1" applyAlignment="1">
      <alignment horizontal="right"/>
      <protection/>
    </xf>
    <xf numFmtId="215" fontId="10" fillId="0" borderId="0" xfId="71" applyNumberFormat="1" applyFont="1" applyFill="1" applyAlignment="1">
      <alignment horizontal="right"/>
      <protection/>
    </xf>
    <xf numFmtId="181" fontId="10" fillId="0" borderId="0" xfId="71" applyFont="1" applyFill="1">
      <alignment vertical="center"/>
      <protection/>
    </xf>
    <xf numFmtId="0" fontId="10" fillId="0" borderId="0" xfId="71" applyNumberFormat="1" applyFont="1" applyFill="1">
      <alignment vertical="center"/>
      <protection/>
    </xf>
    <xf numFmtId="181" fontId="32" fillId="0" borderId="0" xfId="71" applyFont="1" applyFill="1">
      <alignment vertical="center"/>
      <protection/>
    </xf>
    <xf numFmtId="212" fontId="2" fillId="0" borderId="0" xfId="71" applyNumberFormat="1" applyFont="1" applyFill="1" applyAlignment="1">
      <alignment/>
      <protection/>
    </xf>
    <xf numFmtId="181" fontId="38" fillId="0" borderId="0" xfId="71" applyFont="1" applyAlignment="1" quotePrefix="1">
      <alignment horizontal="right" vertical="center"/>
      <protection/>
    </xf>
    <xf numFmtId="212" fontId="10" fillId="0" borderId="0" xfId="71" applyNumberFormat="1" applyFont="1" applyFill="1">
      <alignment vertical="center"/>
      <protection/>
    </xf>
    <xf numFmtId="212" fontId="10" fillId="0" borderId="0" xfId="71" applyNumberFormat="1" applyFont="1" applyFill="1" applyAlignment="1" quotePrefix="1">
      <alignment horizontal="right"/>
      <protection/>
    </xf>
    <xf numFmtId="216" fontId="42" fillId="0" borderId="0" xfId="71" applyNumberFormat="1" applyFont="1" applyFill="1" applyAlignment="1">
      <alignment horizontal="right"/>
      <protection/>
    </xf>
    <xf numFmtId="214" fontId="2" fillId="0" borderId="0" xfId="71" applyNumberFormat="1" applyFont="1" applyFill="1" applyAlignment="1">
      <alignment/>
      <protection/>
    </xf>
    <xf numFmtId="181" fontId="42" fillId="0" borderId="0" xfId="71" applyFont="1" applyFill="1">
      <alignment vertical="center"/>
      <protection/>
    </xf>
    <xf numFmtId="0" fontId="42" fillId="0" borderId="0" xfId="71" applyNumberFormat="1" applyFont="1" applyFill="1">
      <alignment vertical="center"/>
      <protection/>
    </xf>
    <xf numFmtId="188" fontId="42" fillId="0" borderId="0" xfId="71" applyNumberFormat="1" applyFont="1" applyFill="1">
      <alignment vertical="center"/>
      <protection/>
    </xf>
    <xf numFmtId="181" fontId="43" fillId="0" borderId="0" xfId="71" applyFont="1" applyFill="1" applyAlignment="1">
      <alignment horizontal="right"/>
      <protection/>
    </xf>
    <xf numFmtId="181" fontId="4" fillId="0" borderId="0" xfId="71" applyFont="1" applyAlignment="1">
      <alignment horizontal="center"/>
      <protection/>
    </xf>
    <xf numFmtId="2" fontId="44" fillId="0" borderId="0" xfId="71" applyNumberFormat="1" applyFont="1">
      <alignment vertical="center"/>
      <protection/>
    </xf>
    <xf numFmtId="2" fontId="45" fillId="0" borderId="0" xfId="71" applyNumberFormat="1" applyFont="1">
      <alignment vertical="center"/>
      <protection/>
    </xf>
    <xf numFmtId="213" fontId="30" fillId="0" borderId="0" xfId="71" applyNumberFormat="1" applyFont="1">
      <alignment vertical="center"/>
      <protection/>
    </xf>
    <xf numFmtId="216" fontId="23" fillId="0" borderId="0" xfId="71" applyNumberFormat="1" applyFont="1" applyFill="1" applyAlignment="1" quotePrefix="1">
      <alignment horizontal="right" vertical="center"/>
      <protection/>
    </xf>
    <xf numFmtId="181" fontId="45" fillId="0" borderId="0" xfId="71" applyFont="1">
      <alignment vertical="center"/>
      <protection/>
    </xf>
    <xf numFmtId="181" fontId="46" fillId="0" borderId="0" xfId="71" applyFont="1" applyAlignment="1">
      <alignment vertical="center"/>
      <protection/>
    </xf>
    <xf numFmtId="181" fontId="38" fillId="0" borderId="0" xfId="71" applyFont="1" applyAlignment="1">
      <alignment vertical="center"/>
      <protection/>
    </xf>
    <xf numFmtId="181" fontId="37" fillId="0" borderId="0" xfId="71" applyFont="1" applyAlignment="1">
      <alignment vertical="center"/>
      <protection/>
    </xf>
    <xf numFmtId="181" fontId="37" fillId="0" borderId="0" xfId="71" applyFont="1" applyAlignment="1">
      <alignment horizontal="center" vertical="center" shrinkToFit="1"/>
      <protection/>
    </xf>
    <xf numFmtId="181" fontId="5" fillId="0" borderId="0" xfId="71" applyFill="1" applyAlignment="1">
      <alignment horizontal="center" vertical="center" wrapText="1"/>
      <protection/>
    </xf>
    <xf numFmtId="181" fontId="48" fillId="0" borderId="0" xfId="71" applyFont="1" applyBorder="1" applyAlignment="1">
      <alignment vertical="center"/>
      <protection/>
    </xf>
    <xf numFmtId="181" fontId="0" fillId="0" borderId="15" xfId="71" applyFont="1" applyFill="1" applyBorder="1">
      <alignment vertical="center"/>
      <protection/>
    </xf>
    <xf numFmtId="3" fontId="1" fillId="0" borderId="0" xfId="71" applyNumberFormat="1" applyFont="1">
      <alignment vertical="center"/>
      <protection/>
    </xf>
    <xf numFmtId="3" fontId="1" fillId="0" borderId="19" xfId="71" applyNumberFormat="1" applyFont="1" applyBorder="1">
      <alignment vertical="center"/>
      <protection/>
    </xf>
    <xf numFmtId="181" fontId="30" fillId="0" borderId="0" xfId="71" applyFont="1" applyBorder="1" applyAlignment="1">
      <alignment vertical="center"/>
      <protection/>
    </xf>
    <xf numFmtId="3" fontId="0" fillId="0" borderId="0" xfId="71" applyNumberFormat="1" applyFont="1" applyFill="1">
      <alignment vertical="center"/>
      <protection/>
    </xf>
    <xf numFmtId="181" fontId="0" fillId="0" borderId="0" xfId="71" applyFont="1" applyFill="1" applyBorder="1">
      <alignment vertical="center"/>
      <protection/>
    </xf>
    <xf numFmtId="181" fontId="30" fillId="0" borderId="0" xfId="71" applyFont="1" applyBorder="1" applyAlignment="1">
      <alignment horizontal="left" vertical="center"/>
      <protection/>
    </xf>
    <xf numFmtId="181" fontId="0" fillId="0" borderId="0" xfId="71" applyFont="1" applyFill="1">
      <alignment vertical="center"/>
      <protection/>
    </xf>
    <xf numFmtId="181" fontId="151" fillId="0" borderId="0" xfId="71" applyFont="1" applyFill="1">
      <alignment vertical="center"/>
      <protection/>
    </xf>
    <xf numFmtId="181" fontId="49" fillId="0" borderId="0" xfId="71" applyFont="1" applyBorder="1" applyAlignment="1">
      <alignment vertical="center"/>
      <protection/>
    </xf>
    <xf numFmtId="181" fontId="2" fillId="0" borderId="0" xfId="71" applyFont="1" applyFill="1" applyBorder="1">
      <alignment vertical="center"/>
      <protection/>
    </xf>
    <xf numFmtId="178" fontId="10" fillId="0" borderId="0" xfId="71" applyNumberFormat="1" applyFont="1" applyFill="1" applyBorder="1" applyAlignment="1">
      <alignment horizontal="right" vertical="center"/>
      <protection/>
    </xf>
    <xf numFmtId="213" fontId="50" fillId="0" borderId="0" xfId="71" applyNumberFormat="1" applyFont="1" applyFill="1" applyBorder="1" applyAlignment="1">
      <alignment horizontal="center"/>
      <protection/>
    </xf>
    <xf numFmtId="215" fontId="2" fillId="0" borderId="17" xfId="71" applyNumberFormat="1" applyFont="1" applyFill="1" applyBorder="1" applyAlignment="1">
      <alignment horizontal="right" vertical="center"/>
      <protection/>
    </xf>
    <xf numFmtId="215" fontId="2" fillId="0" borderId="0" xfId="71" applyNumberFormat="1" applyFont="1" applyFill="1" applyAlignment="1">
      <alignment horizontal="right" vertical="center"/>
      <protection/>
    </xf>
    <xf numFmtId="178" fontId="2" fillId="0" borderId="0" xfId="71" applyNumberFormat="1" applyFont="1" applyFill="1" applyBorder="1" applyAlignment="1">
      <alignment/>
      <protection/>
    </xf>
    <xf numFmtId="181" fontId="10" fillId="0" borderId="0" xfId="71" applyFont="1" applyFill="1" applyAlignment="1">
      <alignment vertical="center"/>
      <protection/>
    </xf>
    <xf numFmtId="181" fontId="10" fillId="0" borderId="0" xfId="71" applyFont="1" applyFill="1" applyBorder="1" applyAlignment="1">
      <alignment vertical="center"/>
      <protection/>
    </xf>
    <xf numFmtId="181" fontId="50" fillId="0" borderId="0" xfId="71" applyFont="1" applyFill="1" applyBorder="1" applyAlignment="1">
      <alignment vertical="center"/>
      <protection/>
    </xf>
    <xf numFmtId="215" fontId="2" fillId="0" borderId="0" xfId="71" applyNumberFormat="1" applyFont="1" applyFill="1" applyBorder="1" applyAlignment="1">
      <alignment horizontal="right" vertical="center"/>
      <protection/>
    </xf>
    <xf numFmtId="215" fontId="2" fillId="0" borderId="0" xfId="71" applyNumberFormat="1" applyFont="1" applyFill="1" applyAlignment="1">
      <alignment/>
      <protection/>
    </xf>
    <xf numFmtId="181" fontId="51" fillId="0" borderId="0" xfId="71" applyFont="1" applyBorder="1" applyAlignment="1">
      <alignment vertical="center"/>
      <protection/>
    </xf>
    <xf numFmtId="215" fontId="14" fillId="0" borderId="0" xfId="71" applyNumberFormat="1" applyFont="1" applyFill="1" applyAlignment="1">
      <alignment/>
      <protection/>
    </xf>
    <xf numFmtId="49" fontId="16" fillId="0" borderId="0" xfId="71" applyNumberFormat="1" applyFont="1" applyFill="1" applyBorder="1" applyAlignment="1">
      <alignment horizontal="right"/>
      <protection/>
    </xf>
    <xf numFmtId="215" fontId="4" fillId="0" borderId="17" xfId="71" applyNumberFormat="1" applyFont="1" applyFill="1" applyBorder="1" applyAlignment="1">
      <alignment horizontal="right" vertical="center"/>
      <protection/>
    </xf>
    <xf numFmtId="215" fontId="4" fillId="0" borderId="0" xfId="71" applyNumberFormat="1" applyFont="1" applyFill="1" applyBorder="1" applyAlignment="1">
      <alignment horizontal="right" vertical="center"/>
      <protection/>
    </xf>
    <xf numFmtId="181" fontId="152" fillId="0" borderId="0" xfId="71" applyFont="1" applyFill="1" applyBorder="1" applyAlignment="1">
      <alignment vertical="center"/>
      <protection/>
    </xf>
    <xf numFmtId="181" fontId="30" fillId="0" borderId="0" xfId="71" applyFont="1" applyFill="1" applyBorder="1" applyAlignment="1">
      <alignment vertical="center"/>
      <protection/>
    </xf>
    <xf numFmtId="181" fontId="52" fillId="0" borderId="0" xfId="71" applyFont="1" applyFill="1" applyAlignment="1">
      <alignment horizontal="center" vertical="center"/>
      <protection/>
    </xf>
    <xf numFmtId="215" fontId="50" fillId="0" borderId="0" xfId="71" applyNumberFormat="1" applyFont="1" applyFill="1" applyAlignment="1">
      <alignment horizontal="center" vertical="center"/>
      <protection/>
    </xf>
    <xf numFmtId="215" fontId="52" fillId="0" borderId="0" xfId="71" applyNumberFormat="1" applyFont="1" applyFill="1">
      <alignment vertical="center"/>
      <protection/>
    </xf>
    <xf numFmtId="181" fontId="52" fillId="0" borderId="0" xfId="71" applyFont="1" applyFill="1">
      <alignment vertical="center"/>
      <protection/>
    </xf>
    <xf numFmtId="213" fontId="10" fillId="0" borderId="0" xfId="71" applyNumberFormat="1" applyFont="1" applyFill="1" applyBorder="1" applyAlignment="1">
      <alignment/>
      <protection/>
    </xf>
    <xf numFmtId="213" fontId="50" fillId="0" borderId="0" xfId="71" applyNumberFormat="1" applyFont="1" applyFill="1" applyBorder="1" applyAlignment="1">
      <alignment/>
      <protection/>
    </xf>
    <xf numFmtId="181" fontId="0" fillId="0" borderId="0" xfId="71" applyFont="1" applyFill="1" applyAlignment="1">
      <alignment horizontal="right"/>
      <protection/>
    </xf>
    <xf numFmtId="181" fontId="54" fillId="0" borderId="0" xfId="71" applyFont="1" applyFill="1">
      <alignment vertical="center"/>
      <protection/>
    </xf>
    <xf numFmtId="213" fontId="2" fillId="0" borderId="13" xfId="71" applyNumberFormat="1" applyFont="1" applyFill="1" applyBorder="1" applyAlignment="1">
      <alignment horizontal="center"/>
      <protection/>
    </xf>
    <xf numFmtId="215" fontId="10" fillId="0" borderId="0" xfId="71" applyNumberFormat="1" applyFont="1" applyFill="1" applyAlignment="1">
      <alignment horizontal="right" vertical="center"/>
      <protection/>
    </xf>
    <xf numFmtId="0" fontId="10" fillId="0" borderId="0" xfId="71" applyNumberFormat="1" applyFont="1" applyFill="1" applyAlignment="1">
      <alignment horizontal="right" vertical="center"/>
      <protection/>
    </xf>
    <xf numFmtId="181" fontId="2" fillId="0" borderId="0" xfId="71" applyFont="1" applyFill="1" applyBorder="1" applyAlignment="1">
      <alignment vertical="center"/>
      <protection/>
    </xf>
    <xf numFmtId="181" fontId="2" fillId="0" borderId="13" xfId="71" applyFont="1" applyFill="1" applyBorder="1" applyAlignment="1">
      <alignment vertical="center"/>
      <protection/>
    </xf>
    <xf numFmtId="181" fontId="10" fillId="0" borderId="0" xfId="54" applyNumberFormat="1" applyFont="1" applyFill="1" applyBorder="1" applyAlignment="1">
      <alignment horizontal="right" vertical="center"/>
      <protection/>
    </xf>
    <xf numFmtId="0" fontId="10" fillId="0" borderId="0" xfId="54" applyNumberFormat="1" applyFont="1" applyFill="1" applyBorder="1" applyAlignment="1">
      <alignment horizontal="right" vertical="center"/>
      <protection/>
    </xf>
    <xf numFmtId="175" fontId="10" fillId="0" borderId="0" xfId="54" applyNumberFormat="1" applyFont="1" applyFill="1" applyBorder="1" applyAlignment="1">
      <alignment horizontal="right" vertical="center"/>
      <protection/>
    </xf>
    <xf numFmtId="175" fontId="10" fillId="0" borderId="0" xfId="71" applyNumberFormat="1" applyFont="1" applyFill="1" applyAlignment="1">
      <alignment horizontal="right" vertical="center"/>
      <protection/>
    </xf>
    <xf numFmtId="181" fontId="10" fillId="0" borderId="0" xfId="71" applyFont="1" applyFill="1" applyAlignment="1" quotePrefix="1">
      <alignment horizontal="right"/>
      <protection/>
    </xf>
    <xf numFmtId="49" fontId="4" fillId="0" borderId="0" xfId="71" applyNumberFormat="1" applyFont="1" applyFill="1" applyBorder="1" applyAlignment="1">
      <alignment horizontal="right"/>
      <protection/>
    </xf>
    <xf numFmtId="49" fontId="4" fillId="0" borderId="13" xfId="71" applyNumberFormat="1" applyFont="1" applyFill="1" applyBorder="1" applyAlignment="1">
      <alignment horizontal="right"/>
      <protection/>
    </xf>
    <xf numFmtId="215" fontId="41" fillId="0" borderId="0" xfId="71" applyNumberFormat="1" applyFont="1" applyFill="1" applyAlignment="1">
      <alignment horizontal="right" vertical="center"/>
      <protection/>
    </xf>
    <xf numFmtId="181" fontId="41" fillId="0" borderId="0" xfId="71" applyFont="1" applyFill="1">
      <alignment vertical="center"/>
      <protection/>
    </xf>
    <xf numFmtId="215" fontId="56" fillId="0" borderId="0" xfId="71" applyNumberFormat="1" applyFont="1" applyFill="1" applyBorder="1" applyAlignment="1">
      <alignment horizontal="right" vertical="center"/>
      <protection/>
    </xf>
    <xf numFmtId="181" fontId="0" fillId="0" borderId="0" xfId="71" applyFont="1" applyAlignment="1">
      <alignment horizontal="left" vertical="center"/>
      <protection/>
    </xf>
    <xf numFmtId="215" fontId="56" fillId="0" borderId="0" xfId="71" applyNumberFormat="1" applyFont="1" applyFill="1" applyBorder="1" applyAlignment="1">
      <alignment horizontal="center" vertical="center" wrapText="1"/>
      <protection/>
    </xf>
    <xf numFmtId="181" fontId="0" fillId="0" borderId="0" xfId="71" applyFont="1" applyAlignment="1">
      <alignment horizontal="center" vertical="center"/>
      <protection/>
    </xf>
    <xf numFmtId="181" fontId="0" fillId="0" borderId="0" xfId="74" applyFont="1">
      <alignment vertical="center"/>
      <protection/>
    </xf>
    <xf numFmtId="181" fontId="2" fillId="0" borderId="0" xfId="74" applyFont="1" applyBorder="1" applyAlignment="1">
      <alignment vertical="center"/>
      <protection/>
    </xf>
    <xf numFmtId="181" fontId="2" fillId="0" borderId="0" xfId="74" applyFont="1">
      <alignment vertical="center"/>
      <protection/>
    </xf>
    <xf numFmtId="181" fontId="2" fillId="0" borderId="0" xfId="74" applyFont="1" applyBorder="1" applyAlignment="1">
      <alignment horizontal="center" vertical="center"/>
      <protection/>
    </xf>
    <xf numFmtId="213" fontId="2" fillId="0" borderId="0" xfId="71" applyNumberFormat="1" applyFont="1" applyBorder="1" applyAlignment="1">
      <alignment horizontal="center"/>
      <protection/>
    </xf>
    <xf numFmtId="213" fontId="2" fillId="0" borderId="13" xfId="71" applyNumberFormat="1" applyFont="1" applyBorder="1" applyAlignment="1">
      <alignment horizontal="center"/>
      <protection/>
    </xf>
    <xf numFmtId="215" fontId="10" fillId="0" borderId="0" xfId="71" applyNumberFormat="1" applyFont="1" applyFill="1" applyBorder="1" applyAlignment="1">
      <alignment horizontal="right" vertical="center"/>
      <protection/>
    </xf>
    <xf numFmtId="215" fontId="10" fillId="0" borderId="0" xfId="71" applyNumberFormat="1" applyFont="1" applyAlignment="1">
      <alignment horizontal="right" vertical="center"/>
      <protection/>
    </xf>
    <xf numFmtId="215" fontId="10" fillId="0" borderId="0" xfId="71" applyNumberFormat="1" applyFont="1" applyFill="1">
      <alignment vertical="center"/>
      <protection/>
    </xf>
    <xf numFmtId="181" fontId="2" fillId="0" borderId="0" xfId="71" applyFont="1" applyAlignment="1">
      <alignment vertical="center"/>
      <protection/>
    </xf>
    <xf numFmtId="213" fontId="2" fillId="0" borderId="0" xfId="71" applyNumberFormat="1" applyFont="1" applyBorder="1" applyAlignment="1">
      <alignment/>
      <protection/>
    </xf>
    <xf numFmtId="213" fontId="2" fillId="0" borderId="13" xfId="71" applyNumberFormat="1" applyFont="1" applyBorder="1" applyAlignment="1">
      <alignment/>
      <protection/>
    </xf>
    <xf numFmtId="181" fontId="10" fillId="0" borderId="0" xfId="71" applyFont="1">
      <alignment vertical="center"/>
      <protection/>
    </xf>
    <xf numFmtId="181" fontId="0" fillId="0" borderId="0" xfId="71" applyFont="1" applyAlignment="1">
      <alignment vertical="center"/>
      <protection/>
    </xf>
    <xf numFmtId="181" fontId="0" fillId="0" borderId="0" xfId="71" applyFont="1" applyFill="1" applyBorder="1" applyAlignment="1">
      <alignment vertical="center"/>
      <protection/>
    </xf>
    <xf numFmtId="181" fontId="0" fillId="0" borderId="13" xfId="71" applyFont="1" applyFill="1" applyBorder="1" applyAlignment="1">
      <alignment vertical="center"/>
      <protection/>
    </xf>
    <xf numFmtId="181" fontId="2" fillId="0" borderId="0" xfId="71" applyNumberFormat="1" applyFont="1" applyFill="1" applyAlignment="1">
      <alignment horizontal="right"/>
      <protection/>
    </xf>
    <xf numFmtId="215" fontId="10" fillId="0" borderId="0" xfId="71" applyNumberFormat="1" applyFont="1">
      <alignment vertical="center"/>
      <protection/>
    </xf>
    <xf numFmtId="215" fontId="147" fillId="0" borderId="0" xfId="71" applyNumberFormat="1" applyFont="1" applyFill="1" applyBorder="1" applyAlignment="1">
      <alignment horizontal="right" vertical="center"/>
      <protection/>
    </xf>
    <xf numFmtId="181" fontId="10" fillId="0" borderId="0" xfId="71" applyNumberFormat="1" applyFont="1">
      <alignment vertical="center"/>
      <protection/>
    </xf>
    <xf numFmtId="181" fontId="10" fillId="0" borderId="0" xfId="71" applyNumberFormat="1" applyFont="1" applyFill="1">
      <alignment vertical="center"/>
      <protection/>
    </xf>
    <xf numFmtId="181" fontId="0" fillId="0" borderId="0" xfId="71" applyFont="1" applyBorder="1" applyAlignment="1">
      <alignment vertical="center"/>
      <protection/>
    </xf>
    <xf numFmtId="181" fontId="0" fillId="0" borderId="13" xfId="71" applyFont="1" applyBorder="1" applyAlignment="1">
      <alignment vertical="center"/>
      <protection/>
    </xf>
    <xf numFmtId="215" fontId="2" fillId="0" borderId="0" xfId="71" applyNumberFormat="1" applyFont="1" applyAlignment="1">
      <alignment horizontal="right" vertical="center"/>
      <protection/>
    </xf>
    <xf numFmtId="214" fontId="2" fillId="0" borderId="0" xfId="71" applyNumberFormat="1" applyFont="1" applyAlignment="1">
      <alignment/>
      <protection/>
    </xf>
    <xf numFmtId="215" fontId="4" fillId="0" borderId="0" xfId="71" applyNumberFormat="1" applyFont="1" applyFill="1" applyAlignment="1">
      <alignment horizontal="right" vertical="center"/>
      <protection/>
    </xf>
    <xf numFmtId="215" fontId="41" fillId="0" borderId="0" xfId="71" applyNumberFormat="1" applyFont="1" applyAlignment="1">
      <alignment horizontal="right" vertical="center"/>
      <protection/>
    </xf>
    <xf numFmtId="181" fontId="41" fillId="0" borderId="0" xfId="71" applyNumberFormat="1" applyFont="1">
      <alignment vertical="center"/>
      <protection/>
    </xf>
    <xf numFmtId="215" fontId="2" fillId="0" borderId="0" xfId="71" applyNumberFormat="1" applyFont="1" applyFill="1" applyBorder="1">
      <alignment vertical="center"/>
      <protection/>
    </xf>
    <xf numFmtId="49" fontId="41" fillId="0" borderId="13" xfId="71" applyNumberFormat="1" applyFont="1" applyFill="1" applyBorder="1" applyAlignment="1">
      <alignment horizontal="right"/>
      <protection/>
    </xf>
    <xf numFmtId="181" fontId="32" fillId="0" borderId="0" xfId="71" applyFont="1">
      <alignment vertical="center"/>
      <protection/>
    </xf>
    <xf numFmtId="215" fontId="10" fillId="0" borderId="0" xfId="71" applyNumberFormat="1" applyFont="1" applyFill="1" applyBorder="1">
      <alignment vertical="center"/>
      <protection/>
    </xf>
    <xf numFmtId="215" fontId="41" fillId="0" borderId="0" xfId="54" applyNumberFormat="1" applyFont="1" applyFill="1" applyAlignment="1">
      <alignment horizontal="right" vertical="center"/>
      <protection/>
    </xf>
    <xf numFmtId="215" fontId="41" fillId="0" borderId="0" xfId="71" applyNumberFormat="1" applyFont="1" applyFill="1">
      <alignment vertical="center"/>
      <protection/>
    </xf>
    <xf numFmtId="181" fontId="2" fillId="0" borderId="0" xfId="71" applyFont="1" applyBorder="1" applyAlignment="1">
      <alignment vertical="center"/>
      <protection/>
    </xf>
    <xf numFmtId="181" fontId="2" fillId="0" borderId="0" xfId="71" applyNumberFormat="1" applyFont="1" applyFill="1" applyAlignment="1">
      <alignment horizontal="right" vertical="center"/>
      <protection/>
    </xf>
    <xf numFmtId="181" fontId="0" fillId="0" borderId="0" xfId="71" applyFont="1" applyAlignment="1">
      <alignment/>
      <protection/>
    </xf>
    <xf numFmtId="181" fontId="2" fillId="0" borderId="0" xfId="74" applyFont="1" applyBorder="1">
      <alignment vertical="center"/>
      <protection/>
    </xf>
    <xf numFmtId="181" fontId="153" fillId="0" borderId="0" xfId="74" applyFont="1" applyFill="1" applyBorder="1" applyAlignment="1">
      <alignment horizontal="center" vertical="center" wrapText="1"/>
      <protection/>
    </xf>
    <xf numFmtId="181" fontId="154" fillId="0" borderId="0" xfId="71" applyFont="1" applyFill="1" applyAlignment="1">
      <alignment horizontal="center" vertical="center" wrapText="1"/>
      <protection/>
    </xf>
    <xf numFmtId="181" fontId="5" fillId="0" borderId="0" xfId="71">
      <alignment vertical="center"/>
      <protection/>
    </xf>
    <xf numFmtId="181" fontId="0" fillId="0" borderId="11" xfId="71" applyFont="1" applyBorder="1">
      <alignment vertical="center"/>
      <protection/>
    </xf>
    <xf numFmtId="181" fontId="4" fillId="0" borderId="0" xfId="71" applyFont="1" applyAlignment="1">
      <alignment horizontal="center" vertical="center"/>
      <protection/>
    </xf>
    <xf numFmtId="181" fontId="4" fillId="0" borderId="0" xfId="71" applyFont="1" applyBorder="1">
      <alignment vertical="center"/>
      <protection/>
    </xf>
    <xf numFmtId="215" fontId="2" fillId="0" borderId="17" xfId="71" applyNumberFormat="1" applyFont="1" applyFill="1" applyBorder="1" applyAlignment="1">
      <alignment horizontal="right"/>
      <protection/>
    </xf>
    <xf numFmtId="181" fontId="2" fillId="0" borderId="0" xfId="71" applyNumberFormat="1" applyFont="1" applyAlignment="1">
      <alignment/>
      <protection/>
    </xf>
    <xf numFmtId="181" fontId="152" fillId="0" borderId="0" xfId="71" applyFont="1" applyFill="1" applyAlignment="1">
      <alignment horizontal="center" vertical="center"/>
      <protection/>
    </xf>
    <xf numFmtId="181" fontId="155" fillId="0" borderId="0" xfId="71" applyFont="1" applyFill="1" applyAlignment="1">
      <alignment horizontal="center" vertical="center"/>
      <protection/>
    </xf>
    <xf numFmtId="181" fontId="2" fillId="0" borderId="0" xfId="71" applyFont="1" applyBorder="1">
      <alignment vertical="center"/>
      <protection/>
    </xf>
    <xf numFmtId="181" fontId="2" fillId="0" borderId="0" xfId="71" applyFont="1" applyAlignment="1">
      <alignment/>
      <protection/>
    </xf>
    <xf numFmtId="181" fontId="4" fillId="0" borderId="0" xfId="48" applyNumberFormat="1" applyFont="1">
      <alignment vertical="center"/>
      <protection/>
    </xf>
    <xf numFmtId="49" fontId="4" fillId="0" borderId="0" xfId="71" applyNumberFormat="1" applyFont="1" applyBorder="1" applyAlignment="1">
      <alignment horizontal="right"/>
      <protection/>
    </xf>
    <xf numFmtId="49" fontId="4" fillId="0" borderId="13" xfId="71" applyNumberFormat="1" applyFont="1" applyBorder="1" applyAlignment="1">
      <alignment horizontal="right"/>
      <protection/>
    </xf>
    <xf numFmtId="181" fontId="4" fillId="0" borderId="0" xfId="71" applyNumberFormat="1" applyFont="1" applyAlignment="1">
      <alignment/>
      <protection/>
    </xf>
    <xf numFmtId="215" fontId="41" fillId="0" borderId="0" xfId="71" applyNumberFormat="1" applyFont="1" applyAlignment="1">
      <alignment vertical="center"/>
      <protection/>
    </xf>
    <xf numFmtId="181" fontId="0" fillId="0" borderId="0" xfId="71" applyFont="1" applyBorder="1" applyAlignment="1">
      <alignment horizontal="center" vertical="center"/>
      <protection/>
    </xf>
    <xf numFmtId="181" fontId="0" fillId="0" borderId="0" xfId="71" applyFont="1" applyFill="1" applyBorder="1" applyAlignment="1">
      <alignment horizontal="center" vertical="center"/>
      <protection/>
    </xf>
    <xf numFmtId="181" fontId="0" fillId="0" borderId="0" xfId="71" applyFont="1" applyFill="1" applyAlignment="1">
      <alignment horizontal="center" vertical="center"/>
      <protection/>
    </xf>
    <xf numFmtId="215" fontId="4" fillId="0" borderId="17" xfId="71" applyNumberFormat="1" applyFont="1" applyFill="1" applyBorder="1" applyAlignment="1">
      <alignment/>
      <protection/>
    </xf>
    <xf numFmtId="215" fontId="4" fillId="0" borderId="0" xfId="71" applyNumberFormat="1" applyFont="1" applyFill="1" applyAlignment="1">
      <alignment/>
      <protection/>
    </xf>
    <xf numFmtId="215" fontId="4" fillId="0" borderId="0" xfId="71" applyNumberFormat="1" applyFont="1" applyFill="1" applyBorder="1">
      <alignment vertical="center"/>
      <protection/>
    </xf>
    <xf numFmtId="215" fontId="4" fillId="0" borderId="0" xfId="71" applyNumberFormat="1" applyFont="1" applyFill="1">
      <alignment vertical="center"/>
      <protection/>
    </xf>
    <xf numFmtId="215" fontId="139" fillId="0" borderId="0" xfId="71" applyNumberFormat="1" applyFont="1" applyFill="1" applyBorder="1" applyAlignment="1">
      <alignment horizontal="center" vertical="center" wrapText="1"/>
      <protection/>
    </xf>
    <xf numFmtId="181" fontId="156" fillId="0" borderId="0" xfId="71" applyFont="1" applyFill="1" applyAlignment="1">
      <alignment horizontal="center" vertical="center" wrapText="1"/>
      <protection/>
    </xf>
    <xf numFmtId="181" fontId="1" fillId="0" borderId="0" xfId="71" applyFont="1" applyFill="1" applyBorder="1" applyAlignment="1">
      <alignment horizontal="center"/>
      <protection/>
    </xf>
    <xf numFmtId="181" fontId="157" fillId="0" borderId="0" xfId="71" applyFont="1">
      <alignment vertical="center"/>
      <protection/>
    </xf>
    <xf numFmtId="180" fontId="2" fillId="0" borderId="0" xfId="71" applyNumberFormat="1" applyFont="1" applyBorder="1" applyAlignment="1">
      <alignment/>
      <protection/>
    </xf>
    <xf numFmtId="181" fontId="2" fillId="0" borderId="0" xfId="71" applyNumberFormat="1" applyFont="1" applyBorder="1" applyAlignment="1">
      <alignment/>
      <protection/>
    </xf>
    <xf numFmtId="181" fontId="4" fillId="0" borderId="0" xfId="71" applyNumberFormat="1" applyFont="1" applyBorder="1" applyAlignment="1">
      <alignment/>
      <protection/>
    </xf>
    <xf numFmtId="181" fontId="30" fillId="0" borderId="0" xfId="71" applyFont="1">
      <alignment vertical="center"/>
      <protection/>
    </xf>
    <xf numFmtId="181" fontId="148" fillId="0" borderId="0" xfId="71" applyFont="1" applyBorder="1">
      <alignment vertical="center"/>
      <protection/>
    </xf>
    <xf numFmtId="180" fontId="2" fillId="0" borderId="0" xfId="71" applyNumberFormat="1" applyFont="1" applyBorder="1" applyAlignment="1">
      <alignment vertical="center"/>
      <protection/>
    </xf>
    <xf numFmtId="178" fontId="2" fillId="0" borderId="0" xfId="71" applyNumberFormat="1" applyFont="1" applyFill="1" applyBorder="1" applyAlignment="1">
      <alignment horizontal="right"/>
      <protection/>
    </xf>
    <xf numFmtId="181" fontId="148" fillId="0" borderId="0" xfId="71" applyNumberFormat="1" applyFont="1" applyBorder="1">
      <alignment vertical="center"/>
      <protection/>
    </xf>
    <xf numFmtId="180" fontId="2" fillId="0" borderId="0" xfId="71" applyNumberFormat="1" applyFont="1" applyBorder="1" applyAlignment="1">
      <alignment horizontal="left" vertical="center"/>
      <protection/>
    </xf>
    <xf numFmtId="181" fontId="148" fillId="0" borderId="0" xfId="48" applyNumberFormat="1" applyFont="1" applyBorder="1">
      <alignment vertical="center"/>
      <protection/>
    </xf>
    <xf numFmtId="178" fontId="2" fillId="0" borderId="0" xfId="54" applyNumberFormat="1" applyFont="1" applyFill="1" applyBorder="1" applyAlignment="1">
      <alignment horizontal="right" vertical="center"/>
      <protection/>
    </xf>
    <xf numFmtId="0" fontId="4" fillId="0" borderId="0" xfId="71" applyNumberFormat="1" applyFont="1" applyBorder="1" applyAlignment="1">
      <alignment horizontal="right" vertical="center"/>
      <protection/>
    </xf>
    <xf numFmtId="181" fontId="4" fillId="0" borderId="0" xfId="48" applyNumberFormat="1" applyFont="1" applyBorder="1">
      <alignment vertical="center"/>
      <protection/>
    </xf>
    <xf numFmtId="181" fontId="4" fillId="0" borderId="0" xfId="71" applyNumberFormat="1" applyFont="1" applyFill="1" applyBorder="1" applyAlignment="1">
      <alignment/>
      <protection/>
    </xf>
    <xf numFmtId="181" fontId="14" fillId="0" borderId="0" xfId="71" applyFont="1" applyFill="1" applyBorder="1">
      <alignment vertical="center"/>
      <protection/>
    </xf>
    <xf numFmtId="172" fontId="2" fillId="0" borderId="0" xfId="71" applyNumberFormat="1" applyFont="1" applyFill="1" applyBorder="1">
      <alignment vertical="center"/>
      <protection/>
    </xf>
    <xf numFmtId="181" fontId="14" fillId="0" borderId="0" xfId="71" applyFont="1" applyFill="1">
      <alignment vertical="center"/>
      <protection/>
    </xf>
    <xf numFmtId="172" fontId="2" fillId="0" borderId="0" xfId="71" applyNumberFormat="1" applyFont="1" applyFill="1">
      <alignment vertical="center"/>
      <protection/>
    </xf>
    <xf numFmtId="181" fontId="139" fillId="0" borderId="0" xfId="71" applyFont="1" applyFill="1" applyAlignment="1">
      <alignment horizontal="center" vertical="center"/>
      <protection/>
    </xf>
    <xf numFmtId="215" fontId="2" fillId="0" borderId="0" xfId="71" applyNumberFormat="1" applyFont="1" applyFill="1">
      <alignment vertical="center"/>
      <protection/>
    </xf>
    <xf numFmtId="172" fontId="2" fillId="0" borderId="0" xfId="71" applyNumberFormat="1" applyFont="1" applyFill="1" applyAlignment="1" quotePrefix="1">
      <alignment horizontal="right"/>
      <protection/>
    </xf>
    <xf numFmtId="181" fontId="2" fillId="0" borderId="0" xfId="71" applyFont="1" applyFill="1" applyAlignment="1" quotePrefix="1">
      <alignment horizontal="right"/>
      <protection/>
    </xf>
    <xf numFmtId="215" fontId="2" fillId="0" borderId="0" xfId="71" applyNumberFormat="1" applyFont="1" applyFill="1" applyAlignment="1" quotePrefix="1">
      <alignment horizontal="right"/>
      <protection/>
    </xf>
    <xf numFmtId="181" fontId="2" fillId="0" borderId="0" xfId="71" applyFont="1" applyFill="1">
      <alignment vertical="center"/>
      <protection/>
    </xf>
    <xf numFmtId="181" fontId="4" fillId="0" borderId="0" xfId="71" applyFont="1" applyFill="1" applyAlignment="1">
      <alignment horizontal="right"/>
      <protection/>
    </xf>
    <xf numFmtId="181" fontId="1" fillId="0" borderId="0" xfId="71" applyFont="1">
      <alignment vertical="center"/>
      <protection/>
    </xf>
    <xf numFmtId="181" fontId="0" fillId="0" borderId="18" xfId="71" applyFont="1" applyBorder="1" applyAlignment="1">
      <alignment horizontal="center" vertical="center" wrapText="1"/>
      <protection/>
    </xf>
    <xf numFmtId="181" fontId="0" fillId="0" borderId="19" xfId="71" applyFont="1" applyBorder="1" applyAlignment="1">
      <alignment horizontal="center" vertical="center" wrapText="1"/>
      <protection/>
    </xf>
    <xf numFmtId="181" fontId="36" fillId="0" borderId="0" xfId="71" applyFont="1">
      <alignment vertical="center"/>
      <protection/>
    </xf>
    <xf numFmtId="180" fontId="57" fillId="0" borderId="0" xfId="71" applyNumberFormat="1" applyFont="1" applyBorder="1" applyAlignment="1">
      <alignment horizontal="center" vertical="top" wrapText="1"/>
      <protection/>
    </xf>
    <xf numFmtId="180" fontId="57" fillId="0" borderId="0" xfId="71" applyNumberFormat="1" applyFont="1" applyAlignment="1">
      <alignment horizontal="center" vertical="top" wrapText="1"/>
      <protection/>
    </xf>
    <xf numFmtId="181" fontId="57" fillId="0" borderId="0" xfId="71" applyFont="1">
      <alignment vertical="center"/>
      <protection/>
    </xf>
    <xf numFmtId="217" fontId="58" fillId="0" borderId="0" xfId="71" applyNumberFormat="1" applyFont="1" applyAlignment="1" quotePrefix="1">
      <alignment horizontal="right" vertical="center"/>
      <protection/>
    </xf>
    <xf numFmtId="217" fontId="58" fillId="0" borderId="0" xfId="71" applyNumberFormat="1" applyFont="1" applyAlignment="1">
      <alignment horizontal="right" vertical="center"/>
      <protection/>
    </xf>
    <xf numFmtId="181" fontId="57" fillId="0" borderId="0" xfId="71" applyFont="1" applyAlignment="1" quotePrefix="1">
      <alignment horizontal="right" vertical="center"/>
      <protection/>
    </xf>
    <xf numFmtId="218" fontId="57" fillId="0" borderId="0" xfId="71" applyNumberFormat="1" applyFont="1" applyBorder="1" applyAlignment="1">
      <alignment horizontal="left" vertical="top" wrapText="1"/>
      <protection/>
    </xf>
    <xf numFmtId="181" fontId="0" fillId="0" borderId="24" xfId="71" applyFont="1" applyBorder="1" applyAlignment="1">
      <alignment horizontal="center" vertical="center"/>
      <protection/>
    </xf>
    <xf numFmtId="181" fontId="0" fillId="0" borderId="10" xfId="71" applyFont="1" applyBorder="1" applyAlignment="1">
      <alignment horizontal="center" vertical="center" wrapText="1"/>
      <protection/>
    </xf>
    <xf numFmtId="181" fontId="0" fillId="0" borderId="0" xfId="71" applyFont="1" applyAlignment="1">
      <alignment horizontal="center" vertical="center" wrapText="1"/>
      <protection/>
    </xf>
    <xf numFmtId="181" fontId="0" fillId="0" borderId="11" xfId="71" applyFont="1" applyBorder="1" applyAlignment="1">
      <alignment horizontal="center" vertical="center"/>
      <protection/>
    </xf>
    <xf numFmtId="180" fontId="57" fillId="0" borderId="0" xfId="71" applyNumberFormat="1" applyFont="1" applyBorder="1" applyAlignment="1">
      <alignment horizontal="left" vertical="top" wrapText="1"/>
      <protection/>
    </xf>
    <xf numFmtId="181" fontId="25" fillId="0" borderId="0" xfId="71" applyFont="1" applyBorder="1" applyAlignment="1">
      <alignment horizontal="center" vertical="center"/>
      <protection/>
    </xf>
    <xf numFmtId="181" fontId="57" fillId="0" borderId="0" xfId="71" applyFont="1" applyAlignment="1">
      <alignment horizontal="center" vertical="center" wrapText="1"/>
      <protection/>
    </xf>
    <xf numFmtId="181" fontId="57" fillId="0" borderId="0" xfId="71" applyFont="1" applyBorder="1" applyAlignment="1">
      <alignment horizontal="center" vertical="center"/>
      <protection/>
    </xf>
    <xf numFmtId="181" fontId="57" fillId="0" borderId="0" xfId="71" applyFont="1" applyBorder="1" applyAlignment="1">
      <alignment horizontal="center" vertical="center" wrapText="1"/>
      <protection/>
    </xf>
    <xf numFmtId="181" fontId="58" fillId="0" borderId="0" xfId="71" applyFont="1" applyBorder="1">
      <alignment vertical="center"/>
      <protection/>
    </xf>
    <xf numFmtId="217" fontId="58" fillId="0" borderId="0" xfId="71" applyNumberFormat="1" applyFont="1" applyFill="1" applyAlignment="1">
      <alignment horizontal="right" vertical="center"/>
      <protection/>
    </xf>
    <xf numFmtId="217" fontId="58" fillId="0" borderId="0" xfId="71" applyNumberFormat="1" applyFont="1" applyAlignment="1">
      <alignment vertical="center"/>
      <protection/>
    </xf>
    <xf numFmtId="181" fontId="48" fillId="0" borderId="13" xfId="71" applyFont="1" applyBorder="1" applyAlignment="1">
      <alignment horizontal="center" vertical="top"/>
      <protection/>
    </xf>
    <xf numFmtId="219" fontId="0" fillId="0" borderId="0" xfId="71" applyNumberFormat="1" applyFont="1">
      <alignment vertical="center"/>
      <protection/>
    </xf>
    <xf numFmtId="181" fontId="30" fillId="0" borderId="0" xfId="71" applyFont="1" applyAlignment="1" quotePrefix="1">
      <alignment horizontal="right" vertical="center"/>
      <protection/>
    </xf>
    <xf numFmtId="181" fontId="60" fillId="0" borderId="0" xfId="71" applyFont="1">
      <alignment vertical="center"/>
      <protection/>
    </xf>
    <xf numFmtId="218" fontId="48" fillId="0" borderId="0" xfId="71" applyNumberFormat="1" applyFont="1" applyBorder="1" applyAlignment="1">
      <alignment horizontal="left" vertical="top" wrapText="1"/>
      <protection/>
    </xf>
    <xf numFmtId="175" fontId="48" fillId="0" borderId="0" xfId="71" applyNumberFormat="1" applyFont="1" applyAlignment="1">
      <alignment horizontal="right" vertical="center"/>
      <protection/>
    </xf>
    <xf numFmtId="180" fontId="48" fillId="0" borderId="0" xfId="71" applyNumberFormat="1" applyFont="1" applyBorder="1" applyAlignment="1">
      <alignment horizontal="center" vertical="top" wrapText="1"/>
      <protection/>
    </xf>
    <xf numFmtId="174" fontId="48" fillId="0" borderId="13" xfId="71" applyNumberFormat="1" applyFont="1" applyBorder="1" applyAlignment="1">
      <alignment horizontal="centerContinuous" vertical="top"/>
      <protection/>
    </xf>
    <xf numFmtId="180" fontId="48" fillId="0" borderId="0" xfId="71" applyNumberFormat="1" applyFont="1" applyBorder="1" applyAlignment="1">
      <alignment horizontal="left" vertical="top" wrapText="1"/>
      <protection/>
    </xf>
    <xf numFmtId="180" fontId="48" fillId="0" borderId="0" xfId="71" applyNumberFormat="1" applyFont="1" applyAlignment="1">
      <alignment horizontal="center" vertical="top" wrapText="1"/>
      <protection/>
    </xf>
    <xf numFmtId="181" fontId="48" fillId="0" borderId="0" xfId="71" applyFont="1">
      <alignment vertical="center"/>
      <protection/>
    </xf>
    <xf numFmtId="181" fontId="48" fillId="0" borderId="13" xfId="71" applyFont="1" applyBorder="1" applyAlignment="1">
      <alignment horizontal="centerContinuous" vertical="top"/>
      <protection/>
    </xf>
    <xf numFmtId="180" fontId="48" fillId="0" borderId="0" xfId="71" applyNumberFormat="1" applyFont="1" applyAlignment="1">
      <alignment horizontal="left" vertical="top" wrapText="1"/>
      <protection/>
    </xf>
    <xf numFmtId="181" fontId="28" fillId="0" borderId="0" xfId="71" applyFont="1">
      <alignment vertical="center"/>
      <protection/>
    </xf>
    <xf numFmtId="217" fontId="61" fillId="0" borderId="0" xfId="71" applyNumberFormat="1" applyFont="1" applyAlignment="1" quotePrefix="1">
      <alignment horizontal="right" vertical="center"/>
      <protection/>
    </xf>
    <xf numFmtId="217" fontId="61" fillId="0" borderId="0" xfId="71" applyNumberFormat="1" applyFont="1" applyAlignment="1">
      <alignment horizontal="right" vertical="center"/>
      <protection/>
    </xf>
    <xf numFmtId="181" fontId="29" fillId="0" borderId="0" xfId="71" applyFont="1">
      <alignment vertical="center"/>
      <protection/>
    </xf>
    <xf numFmtId="181" fontId="1" fillId="0" borderId="0" xfId="71" applyFont="1" applyFill="1" applyAlignment="1">
      <alignment vertical="center"/>
      <protection/>
    </xf>
    <xf numFmtId="219" fontId="1" fillId="0" borderId="0" xfId="71" applyNumberFormat="1" applyFont="1">
      <alignment vertical="center"/>
      <protection/>
    </xf>
    <xf numFmtId="0" fontId="28" fillId="0" borderId="0" xfId="71" applyNumberFormat="1" applyFont="1" applyAlignment="1">
      <alignment vertical="center" wrapText="1"/>
      <protection/>
    </xf>
    <xf numFmtId="180" fontId="62" fillId="0" borderId="0" xfId="71" applyNumberFormat="1" applyFont="1" applyBorder="1" applyAlignment="1">
      <alignment horizontal="left" vertical="top" wrapText="1"/>
      <protection/>
    </xf>
    <xf numFmtId="181" fontId="62" fillId="0" borderId="0" xfId="71" applyFont="1" applyBorder="1" applyAlignment="1">
      <alignment horizontal="centerContinuous" vertical="top"/>
      <protection/>
    </xf>
    <xf numFmtId="181" fontId="62" fillId="0" borderId="0" xfId="71" applyFont="1" applyBorder="1">
      <alignment vertical="center"/>
      <protection/>
    </xf>
    <xf numFmtId="217" fontId="63" fillId="0" borderId="0" xfId="71" applyNumberFormat="1" applyFont="1" applyAlignment="1">
      <alignment horizontal="right" vertical="top"/>
      <protection/>
    </xf>
    <xf numFmtId="192" fontId="62" fillId="0" borderId="0" xfId="71" applyNumberFormat="1" applyFont="1" applyAlignment="1">
      <alignment horizontal="right" vertical="top"/>
      <protection/>
    </xf>
    <xf numFmtId="181" fontId="62" fillId="0" borderId="0" xfId="71" applyFont="1">
      <alignment vertical="center"/>
      <protection/>
    </xf>
    <xf numFmtId="181" fontId="28" fillId="0" borderId="0" xfId="71" applyFont="1" applyAlignment="1">
      <alignment vertical="center"/>
      <protection/>
    </xf>
    <xf numFmtId="180" fontId="62" fillId="0" borderId="0" xfId="71" applyNumberFormat="1" applyFont="1" applyBorder="1" applyAlignment="1">
      <alignment horizontal="center" vertical="top" wrapText="1"/>
      <protection/>
    </xf>
    <xf numFmtId="174" fontId="62" fillId="0" borderId="0" xfId="71" applyNumberFormat="1" applyFont="1" applyBorder="1" applyAlignment="1">
      <alignment horizontal="centerContinuous" vertical="top"/>
      <protection/>
    </xf>
    <xf numFmtId="181" fontId="57" fillId="0" borderId="0" xfId="71" applyFont="1" applyAlignment="1">
      <alignment horizontal="left" vertical="center"/>
      <protection/>
    </xf>
    <xf numFmtId="217" fontId="58" fillId="0" borderId="0" xfId="71" applyNumberFormat="1" applyFont="1" applyAlignment="1">
      <alignment horizontal="right" vertical="top"/>
      <protection/>
    </xf>
    <xf numFmtId="181" fontId="48" fillId="0" borderId="13" xfId="71" applyFont="1" applyBorder="1" applyAlignment="1">
      <alignment horizontal="center" vertical="center"/>
      <protection/>
    </xf>
    <xf numFmtId="180" fontId="57" fillId="0" borderId="0" xfId="71" applyNumberFormat="1" applyFont="1" applyAlignment="1">
      <alignment vertical="top" wrapText="1"/>
      <protection/>
    </xf>
    <xf numFmtId="180" fontId="57" fillId="0" borderId="0" xfId="71" applyNumberFormat="1" applyFont="1" applyAlignment="1">
      <alignment vertical="center" wrapText="1"/>
      <protection/>
    </xf>
    <xf numFmtId="188" fontId="58" fillId="0" borderId="0" xfId="71" applyNumberFormat="1" applyFont="1" applyAlignment="1" quotePrefix="1">
      <alignment horizontal="right" vertical="center"/>
      <protection/>
    </xf>
    <xf numFmtId="217" fontId="57" fillId="0" borderId="0" xfId="71" applyNumberFormat="1" applyFont="1" applyFill="1" applyBorder="1" applyAlignment="1">
      <alignment horizontal="right" vertical="center"/>
      <protection/>
    </xf>
    <xf numFmtId="180" fontId="57" fillId="0" borderId="0" xfId="71" applyNumberFormat="1" applyFont="1" applyBorder="1" applyAlignment="1">
      <alignment vertical="top" wrapText="1"/>
      <protection/>
    </xf>
    <xf numFmtId="180" fontId="57" fillId="0" borderId="0" xfId="71" applyNumberFormat="1" applyFont="1" applyAlignment="1">
      <alignment horizontal="left" vertical="top" wrapText="1"/>
      <protection/>
    </xf>
    <xf numFmtId="181" fontId="27" fillId="0" borderId="0" xfId="71" applyFont="1">
      <alignment vertical="center"/>
      <protection/>
    </xf>
    <xf numFmtId="218" fontId="48" fillId="0" borderId="0" xfId="71" applyNumberFormat="1" applyFont="1" applyBorder="1" applyAlignment="1">
      <alignment horizontal="left" vertical="center" wrapText="1"/>
      <protection/>
    </xf>
    <xf numFmtId="180" fontId="48" fillId="0" borderId="0" xfId="71" applyNumberFormat="1" applyFont="1" applyAlignment="1">
      <alignment vertical="center" wrapText="1"/>
      <protection/>
    </xf>
    <xf numFmtId="180" fontId="48" fillId="0" borderId="13" xfId="71" applyNumberFormat="1" applyFont="1" applyBorder="1" applyAlignment="1">
      <alignment horizontal="center" vertical="top" wrapText="1"/>
      <protection/>
    </xf>
    <xf numFmtId="180" fontId="48" fillId="0" borderId="0" xfId="71" applyNumberFormat="1" applyFont="1" applyBorder="1" applyAlignment="1">
      <alignment vertical="center" wrapText="1"/>
      <protection/>
    </xf>
    <xf numFmtId="175" fontId="0" fillId="0" borderId="0" xfId="71" applyNumberFormat="1" applyFont="1" applyAlignment="1">
      <alignment horizontal="right" vertical="center"/>
      <protection/>
    </xf>
    <xf numFmtId="175" fontId="0" fillId="0" borderId="0" xfId="71" applyNumberFormat="1" applyFont="1" applyBorder="1" applyAlignment="1">
      <alignment vertical="center"/>
      <protection/>
    </xf>
    <xf numFmtId="175" fontId="0" fillId="0" borderId="0" xfId="71" applyNumberFormat="1" applyFont="1">
      <alignment vertical="center"/>
      <protection/>
    </xf>
    <xf numFmtId="181" fontId="48" fillId="0" borderId="0" xfId="71" applyFont="1" applyAlignment="1">
      <alignment vertical="center"/>
      <protection/>
    </xf>
    <xf numFmtId="181" fontId="27" fillId="0" borderId="13" xfId="71" applyFont="1" applyBorder="1">
      <alignment vertical="center"/>
      <protection/>
    </xf>
    <xf numFmtId="219" fontId="27" fillId="0" borderId="0" xfId="71" applyNumberFormat="1" applyFont="1" applyAlignment="1">
      <alignment horizontal="right" vertical="top"/>
      <protection/>
    </xf>
    <xf numFmtId="175" fontId="1" fillId="0" borderId="0" xfId="71" applyNumberFormat="1" applyFont="1">
      <alignment vertical="center"/>
      <protection/>
    </xf>
    <xf numFmtId="218" fontId="27" fillId="0" borderId="0" xfId="71" applyNumberFormat="1" applyFont="1" applyBorder="1" applyAlignment="1">
      <alignment horizontal="right" vertical="top" wrapText="1"/>
      <protection/>
    </xf>
    <xf numFmtId="181" fontId="64" fillId="0" borderId="0" xfId="71" applyFont="1" applyBorder="1" applyAlignment="1">
      <alignment horizontal="center" vertical="center"/>
      <protection/>
    </xf>
    <xf numFmtId="181" fontId="62" fillId="0" borderId="0" xfId="71" applyFont="1" applyAlignment="1">
      <alignment horizontal="left" vertical="center"/>
      <protection/>
    </xf>
    <xf numFmtId="181" fontId="58" fillId="0" borderId="0" xfId="71" applyFont="1">
      <alignment vertical="center"/>
      <protection/>
    </xf>
    <xf numFmtId="217" fontId="61" fillId="0" borderId="0" xfId="71" applyNumberFormat="1" applyFont="1" applyAlignment="1">
      <alignment horizontal="right" vertical="top"/>
      <protection/>
    </xf>
    <xf numFmtId="220" fontId="0" fillId="0" borderId="0" xfId="71" applyNumberFormat="1" applyFont="1" applyFill="1" applyAlignment="1">
      <alignment horizontal="right" vertical="center"/>
      <protection/>
    </xf>
    <xf numFmtId="181" fontId="48" fillId="0" borderId="0" xfId="71" applyFont="1" applyAlignment="1">
      <alignment horizontal="center" vertical="center" wrapText="1"/>
      <protection/>
    </xf>
    <xf numFmtId="175" fontId="48" fillId="0" borderId="0" xfId="71" applyNumberFormat="1" applyFont="1" applyAlignment="1">
      <alignment vertical="center"/>
      <protection/>
    </xf>
    <xf numFmtId="219" fontId="65" fillId="0" borderId="0" xfId="71" applyNumberFormat="1" applyFont="1" applyAlignment="1">
      <alignment horizontal="right" vertical="center"/>
      <protection/>
    </xf>
    <xf numFmtId="181" fontId="28" fillId="0" borderId="0" xfId="71" applyFont="1" applyAlignment="1">
      <alignment horizontal="left" vertical="center"/>
      <protection/>
    </xf>
    <xf numFmtId="175" fontId="27" fillId="0" borderId="0" xfId="71" applyNumberFormat="1" applyFont="1" applyAlignment="1">
      <alignment vertical="center"/>
      <protection/>
    </xf>
    <xf numFmtId="181" fontId="48" fillId="0" borderId="0" xfId="71" applyFont="1" applyAlignment="1">
      <alignment horizontal="left" vertical="center"/>
      <protection/>
    </xf>
    <xf numFmtId="219" fontId="66" fillId="0" borderId="0" xfId="71" applyNumberFormat="1" applyFont="1">
      <alignment vertical="center"/>
      <protection/>
    </xf>
    <xf numFmtId="181" fontId="28" fillId="0" borderId="0" xfId="71" applyFont="1" applyAlignment="1">
      <alignment horizontal="right" vertical="center"/>
      <protection/>
    </xf>
    <xf numFmtId="172" fontId="58" fillId="0" borderId="0" xfId="71" applyNumberFormat="1" applyFont="1" applyAlignment="1">
      <alignment horizontal="right" vertical="center"/>
      <protection/>
    </xf>
    <xf numFmtId="181" fontId="27" fillId="0" borderId="0" xfId="71" applyFont="1" applyAlignment="1">
      <alignment horizontal="right" vertical="center"/>
      <protection/>
    </xf>
    <xf numFmtId="220" fontId="1" fillId="0" borderId="0" xfId="71" applyNumberFormat="1" applyFont="1" applyFill="1" applyAlignment="1">
      <alignment horizontal="right" vertical="center"/>
      <protection/>
    </xf>
    <xf numFmtId="188" fontId="61" fillId="0" borderId="0" xfId="71" applyNumberFormat="1" applyFont="1" applyAlignment="1" quotePrefix="1">
      <alignment horizontal="right" vertical="center"/>
      <protection/>
    </xf>
    <xf numFmtId="181" fontId="63" fillId="0" borderId="0" xfId="71" applyFont="1">
      <alignment vertical="center"/>
      <protection/>
    </xf>
    <xf numFmtId="217" fontId="67" fillId="0" borderId="0" xfId="71" applyNumberFormat="1" applyFont="1" applyAlignment="1">
      <alignment horizontal="right" vertical="top"/>
      <protection/>
    </xf>
    <xf numFmtId="181" fontId="25" fillId="0" borderId="0" xfId="71" applyFont="1" applyAlignment="1">
      <alignment horizontal="center" vertical="center"/>
      <protection/>
    </xf>
    <xf numFmtId="188" fontId="69" fillId="0" borderId="0" xfId="71" applyNumberFormat="1" applyFont="1">
      <alignment vertical="center"/>
      <protection/>
    </xf>
    <xf numFmtId="181" fontId="5" fillId="0" borderId="0" xfId="71" applyFont="1" applyBorder="1" applyAlignment="1">
      <alignment horizontal="center" vertical="center"/>
      <protection/>
    </xf>
    <xf numFmtId="188" fontId="5" fillId="0" borderId="0" xfId="71" applyNumberFormat="1" applyFont="1" applyBorder="1">
      <alignment vertical="center"/>
      <protection/>
    </xf>
    <xf numFmtId="181" fontId="5" fillId="0" borderId="0" xfId="71" applyFont="1" applyBorder="1">
      <alignment vertical="center"/>
      <protection/>
    </xf>
    <xf numFmtId="181" fontId="28" fillId="0" borderId="0" xfId="71" applyFont="1" applyBorder="1">
      <alignment vertical="center"/>
      <protection/>
    </xf>
    <xf numFmtId="188" fontId="5" fillId="0" borderId="0" xfId="71" applyNumberFormat="1" applyFont="1">
      <alignment vertical="center"/>
      <protection/>
    </xf>
    <xf numFmtId="181" fontId="5" fillId="0" borderId="0" xfId="71" applyFont="1" applyBorder="1" applyAlignment="1">
      <alignment horizontal="centerContinuous" vertical="center"/>
      <protection/>
    </xf>
    <xf numFmtId="181" fontId="5" fillId="0" borderId="0" xfId="71" applyFont="1">
      <alignment vertical="center"/>
      <protection/>
    </xf>
    <xf numFmtId="188" fontId="69" fillId="0" borderId="0" xfId="71" applyNumberFormat="1" applyFont="1" applyBorder="1">
      <alignment vertical="center"/>
      <protection/>
    </xf>
    <xf numFmtId="181" fontId="69" fillId="0" borderId="0" xfId="71" applyFont="1" applyBorder="1">
      <alignment vertical="center"/>
      <protection/>
    </xf>
    <xf numFmtId="181" fontId="5" fillId="0" borderId="0" xfId="71" applyFont="1" applyBorder="1" applyAlignment="1" quotePrefix="1">
      <alignment horizontal="center" vertical="center" wrapText="1"/>
      <protection/>
    </xf>
    <xf numFmtId="181" fontId="5" fillId="0" borderId="0" xfId="71" applyFont="1" applyAlignment="1">
      <alignment horizontal="center" vertical="center"/>
      <protection/>
    </xf>
    <xf numFmtId="181" fontId="36" fillId="0" borderId="15" xfId="71" applyFont="1" applyBorder="1" applyAlignment="1">
      <alignment horizontal="center" vertical="center"/>
      <protection/>
    </xf>
    <xf numFmtId="181" fontId="36" fillId="0" borderId="16" xfId="71" applyFont="1" applyBorder="1" applyAlignment="1">
      <alignment horizontal="center" vertical="center"/>
      <protection/>
    </xf>
    <xf numFmtId="1" fontId="5" fillId="0" borderId="0" xfId="71" applyNumberFormat="1" applyFont="1" applyBorder="1" applyAlignment="1">
      <alignment horizontal="centerContinuous" vertical="center"/>
      <protection/>
    </xf>
    <xf numFmtId="181" fontId="5" fillId="0" borderId="0" xfId="71" applyFont="1" applyFill="1" applyBorder="1">
      <alignment vertical="center"/>
      <protection/>
    </xf>
    <xf numFmtId="181" fontId="57" fillId="0" borderId="13" xfId="71" applyFont="1" applyBorder="1" applyAlignment="1">
      <alignment vertical="center"/>
      <protection/>
    </xf>
    <xf numFmtId="181" fontId="36" fillId="0" borderId="0" xfId="71" applyFont="1" applyFill="1" applyBorder="1" applyAlignment="1">
      <alignment horizontal="center" vertical="center"/>
      <protection/>
    </xf>
    <xf numFmtId="181" fontId="5" fillId="0" borderId="0" xfId="71" applyFont="1" applyFill="1" applyBorder="1" applyAlignment="1">
      <alignment horizontal="center" vertical="center"/>
      <protection/>
    </xf>
    <xf numFmtId="174" fontId="22" fillId="0" borderId="0" xfId="71" applyNumberFormat="1" applyFont="1" applyBorder="1" applyAlignment="1">
      <alignment horizontal="centerContinuous" vertical="center"/>
      <protection/>
    </xf>
    <xf numFmtId="174" fontId="28" fillId="0" borderId="0" xfId="71" applyNumberFormat="1" applyFont="1" applyBorder="1" applyAlignment="1">
      <alignment horizontal="centerContinuous" vertical="center"/>
      <protection/>
    </xf>
    <xf numFmtId="174" fontId="28" fillId="0" borderId="13" xfId="71" applyNumberFormat="1" applyFont="1" applyBorder="1" applyAlignment="1">
      <alignment vertical="center"/>
      <protection/>
    </xf>
    <xf numFmtId="221" fontId="69" fillId="0" borderId="0" xfId="71" applyNumberFormat="1" applyFont="1" applyFill="1">
      <alignment vertical="center"/>
      <protection/>
    </xf>
    <xf numFmtId="222" fontId="5" fillId="0" borderId="0" xfId="71" applyNumberFormat="1" applyFont="1">
      <alignment vertical="center"/>
      <protection/>
    </xf>
    <xf numFmtId="181" fontId="1" fillId="0" borderId="0" xfId="71" applyFont="1" applyBorder="1" applyAlignment="1">
      <alignment horizontal="center" vertical="center" wrapText="1"/>
      <protection/>
    </xf>
    <xf numFmtId="181" fontId="69" fillId="0" borderId="0" xfId="71" applyFont="1" applyBorder="1" applyAlignment="1">
      <alignment horizontal="center" vertical="center"/>
      <protection/>
    </xf>
    <xf numFmtId="181" fontId="69" fillId="0" borderId="0" xfId="71" applyFont="1" applyAlignment="1">
      <alignment horizontal="center" vertical="center"/>
      <protection/>
    </xf>
    <xf numFmtId="174" fontId="57" fillId="0" borderId="13" xfId="71" applyNumberFormat="1" applyFont="1" applyBorder="1" applyAlignment="1">
      <alignment vertical="center"/>
      <protection/>
    </xf>
    <xf numFmtId="181" fontId="72" fillId="0" borderId="0" xfId="71" applyFont="1" applyBorder="1" applyAlignment="1">
      <alignment horizontal="center" vertical="center"/>
      <protection/>
    </xf>
    <xf numFmtId="181" fontId="48" fillId="0" borderId="0" xfId="71" applyFont="1" applyBorder="1" applyAlignment="1">
      <alignment horizontal="center" vertical="center"/>
      <protection/>
    </xf>
    <xf numFmtId="181" fontId="1" fillId="0" borderId="0" xfId="71" applyFont="1" applyBorder="1" applyAlignment="1">
      <alignment horizontal="center" vertical="center"/>
      <protection/>
    </xf>
    <xf numFmtId="174" fontId="36" fillId="0" borderId="0" xfId="71" applyNumberFormat="1" applyFont="1" applyAlignment="1">
      <alignment horizontal="centerContinuous" vertical="center"/>
      <protection/>
    </xf>
    <xf numFmtId="181" fontId="36" fillId="0" borderId="0" xfId="71" applyFont="1" applyAlignment="1">
      <alignment horizontal="centerContinuous" vertical="center"/>
      <protection/>
    </xf>
    <xf numFmtId="181" fontId="5" fillId="0" borderId="0" xfId="71" applyFont="1" applyBorder="1" applyAlignment="1">
      <alignment vertical="center"/>
      <protection/>
    </xf>
    <xf numFmtId="181" fontId="72" fillId="0" borderId="0" xfId="71" applyFont="1" applyFill="1" applyBorder="1" applyAlignment="1">
      <alignment horizontal="center" vertical="center"/>
      <protection/>
    </xf>
    <xf numFmtId="174" fontId="69" fillId="0" borderId="0" xfId="71" applyNumberFormat="1" applyFont="1" applyBorder="1" applyAlignment="1">
      <alignment vertical="center"/>
      <protection/>
    </xf>
    <xf numFmtId="181" fontId="69" fillId="0" borderId="0" xfId="71" applyFont="1" applyBorder="1" applyAlignment="1">
      <alignment horizontal="right" vertical="center"/>
      <protection/>
    </xf>
    <xf numFmtId="193" fontId="73" fillId="0" borderId="0" xfId="71" applyNumberFormat="1" applyFont="1" applyBorder="1" applyAlignment="1">
      <alignment horizontal="right" vertical="center"/>
      <protection/>
    </xf>
    <xf numFmtId="181" fontId="69" fillId="0" borderId="0" xfId="71" applyFont="1" applyBorder="1" applyAlignment="1">
      <alignment vertical="center"/>
      <protection/>
    </xf>
    <xf numFmtId="208" fontId="69" fillId="0" borderId="0" xfId="71" applyNumberFormat="1" applyFont="1" applyBorder="1" applyAlignment="1">
      <alignment vertical="center"/>
      <protection/>
    </xf>
    <xf numFmtId="193" fontId="73" fillId="0" borderId="0" xfId="19" applyFont="1" applyBorder="1" applyAlignment="1">
      <alignment horizontal="right" vertical="center"/>
      <protection/>
    </xf>
    <xf numFmtId="1" fontId="72" fillId="0" borderId="0" xfId="71" applyNumberFormat="1" applyFont="1" applyBorder="1" applyAlignment="1" quotePrefix="1">
      <alignment horizontal="right" vertical="center"/>
      <protection/>
    </xf>
    <xf numFmtId="181" fontId="72" fillId="0" borderId="0" xfId="71" applyFont="1" applyBorder="1" applyAlignment="1">
      <alignment vertical="center"/>
      <protection/>
    </xf>
    <xf numFmtId="1" fontId="72" fillId="0" borderId="0" xfId="71" applyNumberFormat="1" applyFont="1" applyBorder="1" applyAlignment="1">
      <alignment horizontal="right" vertical="center"/>
      <protection/>
    </xf>
    <xf numFmtId="1" fontId="72" fillId="0" borderId="0" xfId="71" applyNumberFormat="1" applyFont="1" applyBorder="1" applyAlignment="1">
      <alignment horizontal="right"/>
      <protection/>
    </xf>
    <xf numFmtId="188" fontId="69" fillId="0" borderId="0" xfId="71" applyNumberFormat="1" applyFont="1" applyBorder="1" applyAlignment="1">
      <alignment vertical="center"/>
      <protection/>
    </xf>
    <xf numFmtId="181" fontId="5" fillId="0" borderId="0" xfId="71" applyFont="1" applyBorder="1" applyAlignment="1">
      <alignment horizontal="left" vertical="top"/>
      <protection/>
    </xf>
    <xf numFmtId="174" fontId="5" fillId="0" borderId="0" xfId="71" applyNumberFormat="1" applyFont="1" applyBorder="1" applyAlignment="1">
      <alignment vertical="center"/>
      <protection/>
    </xf>
    <xf numFmtId="181" fontId="5" fillId="0" borderId="0" xfId="71" applyFont="1" applyBorder="1" applyAlignment="1">
      <alignment horizontal="right" vertical="center"/>
      <protection/>
    </xf>
    <xf numFmtId="193" fontId="26" fillId="0" borderId="0" xfId="71" applyNumberFormat="1" applyFont="1" applyBorder="1" applyAlignment="1">
      <alignment horizontal="right" vertical="center"/>
      <protection/>
    </xf>
    <xf numFmtId="188" fontId="5" fillId="0" borderId="0" xfId="71" applyNumberFormat="1" applyFont="1" applyFill="1" applyBorder="1" applyAlignment="1">
      <alignment horizontal="right" vertical="center"/>
      <protection/>
    </xf>
    <xf numFmtId="188" fontId="72" fillId="0" borderId="0" xfId="71" applyNumberFormat="1" applyFont="1" applyBorder="1">
      <alignment vertical="center"/>
      <protection/>
    </xf>
    <xf numFmtId="188" fontId="5" fillId="0" borderId="0" xfId="71" applyNumberFormat="1" applyFont="1" applyBorder="1" applyAlignment="1">
      <alignment horizontal="right"/>
      <protection/>
    </xf>
    <xf numFmtId="1" fontId="5" fillId="0" borderId="0" xfId="71" applyNumberFormat="1" applyFont="1" applyBorder="1" applyAlignment="1">
      <alignment horizontal="right"/>
      <protection/>
    </xf>
    <xf numFmtId="193" fontId="26" fillId="0" borderId="0" xfId="71" applyNumberFormat="1" applyFont="1" applyBorder="1">
      <alignment vertical="center"/>
      <protection/>
    </xf>
    <xf numFmtId="188" fontId="26" fillId="0" borderId="0" xfId="71" applyNumberFormat="1" applyFont="1" applyFill="1" applyBorder="1" applyAlignment="1" quotePrefix="1">
      <alignment horizontal="right" vertical="center"/>
      <protection/>
    </xf>
    <xf numFmtId="188" fontId="26" fillId="0" borderId="0" xfId="19" applyNumberFormat="1" applyFont="1" applyBorder="1">
      <alignment vertical="center"/>
      <protection/>
    </xf>
    <xf numFmtId="223" fontId="5" fillId="0" borderId="0" xfId="71" applyNumberFormat="1" applyFont="1" applyFill="1" applyBorder="1" applyAlignment="1">
      <alignment horizontal="right" vertical="top" wrapText="1"/>
      <protection/>
    </xf>
    <xf numFmtId="224" fontId="5" fillId="0" borderId="0" xfId="71" applyNumberFormat="1" applyFont="1" applyFill="1" applyBorder="1" applyAlignment="1">
      <alignment horizontal="right" vertical="top" wrapText="1"/>
      <protection/>
    </xf>
    <xf numFmtId="181" fontId="5" fillId="0" borderId="0" xfId="71" applyFont="1" applyFill="1" applyBorder="1" applyAlignment="1" quotePrefix="1">
      <alignment horizontal="right" vertical="top" wrapText="1"/>
      <protection/>
    </xf>
    <xf numFmtId="174" fontId="57" fillId="0" borderId="0" xfId="71" applyNumberFormat="1" applyFont="1" applyAlignment="1">
      <alignment horizontal="centerContinuous" vertical="center"/>
      <protection/>
    </xf>
    <xf numFmtId="174" fontId="57" fillId="0" borderId="0" xfId="71" applyNumberFormat="1" applyFont="1" applyBorder="1" applyAlignment="1">
      <alignment horizontal="centerContinuous" vertical="center"/>
      <protection/>
    </xf>
    <xf numFmtId="181" fontId="5" fillId="0" borderId="0" xfId="71" applyFont="1" applyAlignment="1">
      <alignment/>
      <protection/>
    </xf>
    <xf numFmtId="193" fontId="5" fillId="0" borderId="0" xfId="71" applyNumberFormat="1" applyFont="1" applyBorder="1">
      <alignment vertical="center"/>
      <protection/>
    </xf>
    <xf numFmtId="188" fontId="26" fillId="0" borderId="0" xfId="71" applyNumberFormat="1" applyFont="1" applyFill="1" applyBorder="1" applyAlignment="1">
      <alignment horizontal="right" vertical="center"/>
      <protection/>
    </xf>
    <xf numFmtId="188" fontId="5" fillId="0" borderId="0" xfId="71" applyNumberFormat="1" applyFont="1" applyFill="1" applyBorder="1">
      <alignment vertical="center"/>
      <protection/>
    </xf>
    <xf numFmtId="174" fontId="5" fillId="0" borderId="0" xfId="71" applyNumberFormat="1" applyFont="1" applyBorder="1" applyAlignment="1">
      <alignment horizontal="centerContinuous" vertical="center"/>
      <protection/>
    </xf>
    <xf numFmtId="193" fontId="26" fillId="0" borderId="0" xfId="19" applyFont="1" applyBorder="1">
      <alignment vertical="center"/>
      <protection/>
    </xf>
    <xf numFmtId="1" fontId="74" fillId="0" borderId="0" xfId="71" applyNumberFormat="1" applyFont="1" applyFill="1" applyBorder="1" applyAlignment="1">
      <alignment horizontal="right" vertical="center"/>
      <protection/>
    </xf>
    <xf numFmtId="193" fontId="74" fillId="0" borderId="0" xfId="19" applyFont="1" applyBorder="1" applyAlignment="1">
      <alignment horizontal="left" vertical="center"/>
      <protection/>
    </xf>
    <xf numFmtId="188" fontId="73" fillId="0" borderId="0" xfId="19" applyNumberFormat="1" applyFont="1" applyBorder="1">
      <alignment vertical="center"/>
      <protection/>
    </xf>
    <xf numFmtId="193" fontId="73" fillId="0" borderId="0" xfId="71" applyNumberFormat="1" applyFont="1" applyBorder="1" applyAlignment="1">
      <alignment vertical="center"/>
      <protection/>
    </xf>
    <xf numFmtId="1" fontId="72" fillId="0" borderId="0" xfId="71" applyNumberFormat="1" applyFont="1" applyFill="1" applyBorder="1" applyAlignment="1">
      <alignment horizontal="right" vertical="top" wrapText="1"/>
      <protection/>
    </xf>
    <xf numFmtId="10" fontId="5" fillId="0" borderId="0" xfId="71" applyNumberFormat="1" applyFont="1" applyFill="1" applyBorder="1" applyAlignment="1">
      <alignment horizontal="right" vertical="top" wrapText="1"/>
      <protection/>
    </xf>
    <xf numFmtId="1" fontId="72" fillId="0" borderId="0" xfId="71" applyNumberFormat="1" applyFont="1" applyBorder="1">
      <alignment vertical="center"/>
      <protection/>
    </xf>
    <xf numFmtId="193" fontId="73" fillId="0" borderId="0" xfId="19" applyFont="1" applyBorder="1">
      <alignment vertical="center"/>
      <protection/>
    </xf>
    <xf numFmtId="188" fontId="72" fillId="0" borderId="0" xfId="71" applyNumberFormat="1" applyFont="1" applyFill="1" applyBorder="1" applyAlignment="1">
      <alignment horizontal="right" vertical="top" wrapText="1"/>
      <protection/>
    </xf>
    <xf numFmtId="10" fontId="5" fillId="0" borderId="0" xfId="71" applyNumberFormat="1" applyFont="1" applyFill="1" applyBorder="1">
      <alignment vertical="center"/>
      <protection/>
    </xf>
    <xf numFmtId="188" fontId="72" fillId="0" borderId="0" xfId="71" applyNumberFormat="1" applyFont="1" applyFill="1" applyBorder="1">
      <alignment vertical="center"/>
      <protection/>
    </xf>
    <xf numFmtId="224" fontId="5" fillId="0" borderId="0" xfId="71" applyNumberFormat="1" applyFont="1" applyFill="1" applyBorder="1">
      <alignment vertical="center"/>
      <protection/>
    </xf>
    <xf numFmtId="1" fontId="74" fillId="0" borderId="0" xfId="71" applyNumberFormat="1" applyFont="1" applyFill="1" applyBorder="1">
      <alignment vertical="center"/>
      <protection/>
    </xf>
    <xf numFmtId="188" fontId="74" fillId="0" borderId="0" xfId="71" applyNumberFormat="1" applyFont="1" applyFill="1" applyBorder="1">
      <alignment vertical="center"/>
      <protection/>
    </xf>
    <xf numFmtId="188" fontId="5" fillId="0" borderId="0" xfId="71" applyNumberFormat="1" applyFont="1" applyFill="1" applyBorder="1" applyAlignment="1">
      <alignment horizontal="left" vertical="top" wrapText="1"/>
      <protection/>
    </xf>
    <xf numFmtId="181" fontId="5" fillId="0" borderId="0" xfId="71" applyFont="1" applyFill="1" applyBorder="1" applyAlignment="1">
      <alignment horizontal="right" vertical="top" wrapText="1"/>
      <protection/>
    </xf>
    <xf numFmtId="188" fontId="72" fillId="0" borderId="0" xfId="71" applyNumberFormat="1" applyFont="1" applyFill="1" applyBorder="1" applyAlignment="1">
      <alignment horizontal="left" vertical="top" wrapText="1"/>
      <protection/>
    </xf>
    <xf numFmtId="221" fontId="72" fillId="0" borderId="0" xfId="71" applyNumberFormat="1" applyFont="1" applyBorder="1" applyAlignment="1" quotePrefix="1">
      <alignment horizontal="right"/>
      <protection/>
    </xf>
    <xf numFmtId="188" fontId="72" fillId="0" borderId="0" xfId="71" applyNumberFormat="1" applyFont="1" applyBorder="1" applyAlignment="1">
      <alignment horizontal="left"/>
      <protection/>
    </xf>
    <xf numFmtId="181" fontId="72" fillId="0" borderId="0" xfId="71" applyFont="1" applyBorder="1" applyAlignment="1" quotePrefix="1">
      <alignment horizontal="right" vertical="center"/>
      <protection/>
    </xf>
    <xf numFmtId="188" fontId="72" fillId="0" borderId="0" xfId="71" applyNumberFormat="1" applyFont="1" applyBorder="1" applyAlignment="1">
      <alignment horizontal="left" vertical="center"/>
      <protection/>
    </xf>
    <xf numFmtId="2" fontId="5" fillId="0" borderId="0" xfId="71" applyNumberFormat="1" applyFont="1">
      <alignment vertical="center"/>
      <protection/>
    </xf>
    <xf numFmtId="188" fontId="72" fillId="0" borderId="0" xfId="71" applyNumberFormat="1" applyFont="1" applyFill="1" applyBorder="1" applyAlignment="1">
      <alignment horizontal="right" vertical="center"/>
      <protection/>
    </xf>
    <xf numFmtId="181" fontId="5" fillId="0" borderId="0" xfId="71" applyFont="1" applyFill="1" applyBorder="1" applyAlignment="1">
      <alignment horizontal="right" vertical="center"/>
      <protection/>
    </xf>
    <xf numFmtId="224" fontId="5" fillId="0" borderId="0" xfId="71" applyNumberFormat="1" applyFont="1" applyFill="1" applyBorder="1" applyAlignment="1">
      <alignment horizontal="right" vertical="center"/>
      <protection/>
    </xf>
    <xf numFmtId="188" fontId="72" fillId="0" borderId="0" xfId="71" applyNumberFormat="1" applyFont="1" applyBorder="1" applyAlignment="1" quotePrefix="1">
      <alignment horizontal="right" vertical="center"/>
      <protection/>
    </xf>
    <xf numFmtId="181" fontId="72" fillId="0" borderId="0" xfId="71" applyFont="1" applyBorder="1" applyAlignment="1">
      <alignment horizontal="left" vertical="center"/>
      <protection/>
    </xf>
    <xf numFmtId="222" fontId="72" fillId="0" borderId="0" xfId="71" applyNumberFormat="1" applyFont="1" applyBorder="1">
      <alignment vertical="center"/>
      <protection/>
    </xf>
    <xf numFmtId="188" fontId="5" fillId="0" borderId="0" xfId="71" applyNumberFormat="1" applyFont="1" applyFill="1" applyBorder="1" applyAlignment="1">
      <alignment horizontal="right" vertical="top" wrapText="1"/>
      <protection/>
    </xf>
    <xf numFmtId="174" fontId="57" fillId="0" borderId="0" xfId="71" applyNumberFormat="1" applyFont="1" applyBorder="1" applyAlignment="1">
      <alignment vertical="center"/>
      <protection/>
    </xf>
    <xf numFmtId="225" fontId="57" fillId="0" borderId="0" xfId="71" applyNumberFormat="1" applyFont="1" applyAlignment="1">
      <alignment horizontal="right" vertical="center"/>
      <protection/>
    </xf>
    <xf numFmtId="221" fontId="57" fillId="0" borderId="0" xfId="71" applyNumberFormat="1" applyFont="1" applyAlignment="1">
      <alignment horizontal="right" vertical="center"/>
      <protection/>
    </xf>
    <xf numFmtId="221" fontId="5" fillId="0" borderId="0" xfId="71" applyNumberFormat="1" applyFont="1" applyAlignment="1">
      <alignment horizontal="right" vertical="center"/>
      <protection/>
    </xf>
    <xf numFmtId="181" fontId="57" fillId="0" borderId="0" xfId="71" applyFont="1" applyBorder="1" applyAlignment="1">
      <alignment/>
      <protection/>
    </xf>
    <xf numFmtId="181" fontId="57" fillId="0" borderId="0" xfId="71" applyFont="1" applyAlignment="1">
      <alignment/>
      <protection/>
    </xf>
    <xf numFmtId="181" fontId="57" fillId="0" borderId="0" xfId="71" applyFont="1" applyAlignment="1">
      <alignment horizontal="right"/>
      <protection/>
    </xf>
    <xf numFmtId="221" fontId="57" fillId="0" borderId="0" xfId="71" applyNumberFormat="1" applyFont="1" applyAlignment="1">
      <alignment horizontal="right"/>
      <protection/>
    </xf>
    <xf numFmtId="226" fontId="57" fillId="0" borderId="0" xfId="71" applyNumberFormat="1" applyFont="1" applyAlignment="1">
      <alignment horizontal="right"/>
      <protection/>
    </xf>
    <xf numFmtId="221" fontId="28" fillId="0" borderId="0" xfId="71" applyNumberFormat="1" applyFont="1" applyAlignment="1">
      <alignment horizontal="right"/>
      <protection/>
    </xf>
    <xf numFmtId="221" fontId="69" fillId="0" borderId="0" xfId="71" applyNumberFormat="1" applyFont="1" applyAlignment="1">
      <alignment horizontal="right"/>
      <protection/>
    </xf>
    <xf numFmtId="181" fontId="5" fillId="0" borderId="0" xfId="71" applyFont="1" applyBorder="1" applyAlignment="1">
      <alignment/>
      <protection/>
    </xf>
    <xf numFmtId="181" fontId="5" fillId="0" borderId="0" xfId="71" applyFont="1" applyBorder="1" applyAlignment="1">
      <alignment horizontal="right"/>
      <protection/>
    </xf>
    <xf numFmtId="221" fontId="5" fillId="0" borderId="0" xfId="71" applyNumberFormat="1" applyFont="1" applyBorder="1" applyAlignment="1">
      <alignment horizontal="right"/>
      <protection/>
    </xf>
    <xf numFmtId="226" fontId="5" fillId="0" borderId="0" xfId="71" applyNumberFormat="1" applyFont="1" applyBorder="1" applyAlignment="1">
      <alignment horizontal="right"/>
      <protection/>
    </xf>
    <xf numFmtId="193" fontId="5" fillId="0" borderId="0" xfId="71" applyNumberFormat="1" applyFont="1" applyBorder="1" applyAlignment="1">
      <alignment horizontal="right"/>
      <protection/>
    </xf>
    <xf numFmtId="221" fontId="69" fillId="0" borderId="0" xfId="71" applyNumberFormat="1" applyFont="1" applyBorder="1" applyAlignment="1">
      <alignment horizontal="right"/>
      <protection/>
    </xf>
    <xf numFmtId="188" fontId="5" fillId="0" borderId="0" xfId="71" applyNumberFormat="1" applyFont="1" applyBorder="1" applyAlignment="1">
      <alignment/>
      <protection/>
    </xf>
    <xf numFmtId="227" fontId="26" fillId="0" borderId="0" xfId="47" applyNumberFormat="1" applyFont="1">
      <alignment vertical="center"/>
      <protection/>
    </xf>
    <xf numFmtId="181" fontId="158" fillId="0" borderId="0" xfId="71" applyFont="1">
      <alignment vertical="center"/>
      <protection/>
    </xf>
    <xf numFmtId="181" fontId="5" fillId="0" borderId="0" xfId="71" applyFont="1" applyBorder="1" applyAlignment="1">
      <alignment horizontal="justify" vertical="distributed"/>
      <protection/>
    </xf>
    <xf numFmtId="181" fontId="72" fillId="0" borderId="0" xfId="71" applyFont="1" applyBorder="1">
      <alignment vertical="center"/>
      <protection/>
    </xf>
    <xf numFmtId="181" fontId="159" fillId="0" borderId="0" xfId="71" applyFont="1">
      <alignment vertical="center"/>
      <protection/>
    </xf>
    <xf numFmtId="181" fontId="5" fillId="0" borderId="0" xfId="71" applyFont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71" fillId="0" borderId="0" xfId="0" applyFont="1" applyAlignment="1">
      <alignment/>
    </xf>
    <xf numFmtId="174" fontId="0" fillId="0" borderId="0" xfId="0" applyNumberFormat="1" applyFont="1" applyAlignment="1">
      <alignment horizontal="center"/>
    </xf>
    <xf numFmtId="0" fontId="71" fillId="0" borderId="0" xfId="0" applyFont="1" applyAlignment="1">
      <alignment horizontal="left"/>
    </xf>
    <xf numFmtId="0" fontId="60" fillId="0" borderId="0" xfId="0" applyFont="1" applyAlignment="1">
      <alignment/>
    </xf>
    <xf numFmtId="0" fontId="29" fillId="0" borderId="0" xfId="0" applyFont="1" applyAlignment="1">
      <alignment horizontal="left"/>
    </xf>
    <xf numFmtId="174" fontId="76" fillId="0" borderId="0" xfId="0" applyNumberFormat="1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174" fontId="66" fillId="0" borderId="0" xfId="0" applyNumberFormat="1" applyFont="1" applyAlignment="1">
      <alignment horizontal="left"/>
    </xf>
    <xf numFmtId="0" fontId="1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66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79" fillId="0" borderId="0" xfId="0" applyFont="1" applyAlignment="1">
      <alignment horizontal="left"/>
    </xf>
    <xf numFmtId="174" fontId="77" fillId="0" borderId="0" xfId="0" applyNumberFormat="1" applyFont="1" applyAlignment="1">
      <alignment horizontal="left"/>
    </xf>
    <xf numFmtId="0" fontId="8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" fontId="29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60" fillId="0" borderId="0" xfId="0" applyFont="1" applyAlignment="1">
      <alignment horizontal="center" vertical="center" wrapText="1"/>
    </xf>
    <xf numFmtId="14" fontId="0" fillId="0" borderId="0" xfId="0" applyNumberFormat="1" applyFont="1" applyAlignment="1" quotePrefix="1">
      <alignment/>
    </xf>
    <xf numFmtId="174" fontId="0" fillId="0" borderId="0" xfId="0" applyNumberFormat="1" applyFont="1" applyAlignment="1">
      <alignment horizontal="left"/>
    </xf>
    <xf numFmtId="0" fontId="151" fillId="0" borderId="0" xfId="0" applyFont="1" applyAlignment="1">
      <alignment/>
    </xf>
    <xf numFmtId="0" fontId="29" fillId="0" borderId="0" xfId="0" applyFont="1" applyAlignment="1">
      <alignment/>
    </xf>
    <xf numFmtId="174" fontId="6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81" fontId="0" fillId="0" borderId="0" xfId="73" applyFont="1" applyAlignment="1">
      <alignment horizontal="left" vertical="center"/>
      <protection/>
    </xf>
    <xf numFmtId="0" fontId="60" fillId="0" borderId="0" xfId="0" applyFont="1" applyAlignment="1" quotePrefix="1">
      <alignment/>
    </xf>
    <xf numFmtId="0" fontId="60" fillId="0" borderId="0" xfId="0" applyFont="1" applyAlignment="1">
      <alignment horizontal="left" vertical="center"/>
    </xf>
    <xf numFmtId="174" fontId="60" fillId="0" borderId="0" xfId="0" applyNumberFormat="1" applyFont="1" applyAlignment="1">
      <alignment/>
    </xf>
    <xf numFmtId="181" fontId="151" fillId="0" borderId="0" xfId="73" applyFont="1" applyAlignment="1">
      <alignment horizontal="left" vertical="center"/>
      <protection/>
    </xf>
    <xf numFmtId="181" fontId="0" fillId="0" borderId="0" xfId="73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66" fillId="0" borderId="0" xfId="0" applyFont="1" applyAlignment="1">
      <alignment horizontal="left" vertical="center"/>
    </xf>
    <xf numFmtId="174" fontId="77" fillId="0" borderId="0" xfId="0" applyNumberFormat="1" applyFont="1" applyAlignment="1">
      <alignment horizontal="center"/>
    </xf>
    <xf numFmtId="0" fontId="1" fillId="0" borderId="0" xfId="72" applyFont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1" fontId="0" fillId="0" borderId="0" xfId="87" applyFont="1" applyAlignment="1">
      <alignment horizontal="left" vertical="center"/>
      <protection/>
    </xf>
    <xf numFmtId="1" fontId="1" fillId="0" borderId="0" xfId="87" applyFont="1" applyAlignment="1">
      <alignment horizontal="left" vertical="center"/>
      <protection/>
    </xf>
    <xf numFmtId="0" fontId="0" fillId="0" borderId="0" xfId="0" applyAlignment="1" quotePrefix="1">
      <alignment/>
    </xf>
    <xf numFmtId="0" fontId="2" fillId="0" borderId="0" xfId="0" applyFont="1" applyAlignment="1">
      <alignment vertical="top"/>
    </xf>
    <xf numFmtId="180" fontId="36" fillId="0" borderId="0" xfId="73" applyNumberFormat="1" applyFont="1" applyFill="1" applyBorder="1" applyAlignment="1">
      <alignment horizontal="center"/>
      <protection/>
    </xf>
    <xf numFmtId="217" fontId="66" fillId="0" borderId="0" xfId="71" applyNumberFormat="1" applyFont="1" applyFill="1" applyBorder="1" applyAlignment="1">
      <alignment horizontal="right" vertical="center"/>
      <protection/>
    </xf>
    <xf numFmtId="181" fontId="23" fillId="0" borderId="0" xfId="71" applyFont="1">
      <alignment vertical="center"/>
      <protection/>
    </xf>
    <xf numFmtId="217" fontId="66" fillId="0" borderId="0" xfId="71" applyNumberFormat="1" applyFont="1" applyFill="1" applyAlignment="1">
      <alignment horizontal="right" vertical="center"/>
      <protection/>
    </xf>
    <xf numFmtId="219" fontId="66" fillId="0" borderId="0" xfId="71" applyNumberFormat="1" applyFont="1" applyAlignment="1">
      <alignment horizontal="right" vertical="center"/>
      <protection/>
    </xf>
    <xf numFmtId="219" fontId="31" fillId="0" borderId="0" xfId="71" applyNumberFormat="1" applyFont="1" applyAlignment="1">
      <alignment horizontal="right" vertical="top"/>
      <protection/>
    </xf>
    <xf numFmtId="217" fontId="31" fillId="0" borderId="0" xfId="71" applyNumberFormat="1" applyFont="1" applyFill="1" applyBorder="1" applyAlignment="1">
      <alignment horizontal="right" vertical="center"/>
      <protection/>
    </xf>
    <xf numFmtId="217" fontId="66" fillId="0" borderId="0" xfId="71" applyNumberFormat="1" applyFont="1" applyFill="1" applyAlignment="1">
      <alignment vertical="center"/>
      <protection/>
    </xf>
    <xf numFmtId="219" fontId="31" fillId="0" borderId="0" xfId="71" applyNumberFormat="1" applyFont="1">
      <alignment vertical="center"/>
      <protection/>
    </xf>
    <xf numFmtId="217" fontId="31" fillId="0" borderId="0" xfId="71" applyNumberFormat="1" applyFont="1" applyFill="1" applyAlignment="1">
      <alignment vertical="center"/>
      <protection/>
    </xf>
    <xf numFmtId="193" fontId="28" fillId="0" borderId="0" xfId="71" applyNumberFormat="1" applyFont="1" applyAlignment="1">
      <alignment horizontal="right" vertical="center"/>
      <protection/>
    </xf>
    <xf numFmtId="193" fontId="57" fillId="0" borderId="0" xfId="71" applyNumberFormat="1" applyFont="1">
      <alignment vertical="center"/>
      <protection/>
    </xf>
    <xf numFmtId="174" fontId="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71" fillId="0" borderId="0" xfId="0" applyFont="1" applyAlignment="1">
      <alignment horizontal="left"/>
    </xf>
    <xf numFmtId="174" fontId="76" fillId="0" borderId="0" xfId="0" applyNumberFormat="1" applyFont="1" applyAlignment="1">
      <alignment horizontal="center"/>
    </xf>
    <xf numFmtId="0" fontId="76" fillId="0" borderId="0" xfId="0" applyFont="1" applyAlignment="1">
      <alignment horizontal="left"/>
    </xf>
    <xf numFmtId="174" fontId="66" fillId="0" borderId="0" xfId="0" applyNumberFormat="1" applyFont="1" applyAlignment="1">
      <alignment horizontal="left"/>
    </xf>
    <xf numFmtId="174" fontId="66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left"/>
    </xf>
    <xf numFmtId="0" fontId="160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174" fontId="66" fillId="0" borderId="0" xfId="0" applyNumberFormat="1" applyFont="1" applyAlignment="1" quotePrefix="1">
      <alignment horizontal="center"/>
    </xf>
    <xf numFmtId="174" fontId="60" fillId="0" borderId="0" xfId="0" applyNumberFormat="1" applyFont="1" applyAlignment="1">
      <alignment horizontal="left"/>
    </xf>
    <xf numFmtId="0" fontId="71" fillId="0" borderId="0" xfId="0" applyFont="1" applyFill="1" applyAlignment="1">
      <alignment horizontal="left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2" fillId="0" borderId="17" xfId="73" applyNumberFormat="1" applyFont="1" applyFill="1" applyBorder="1" applyAlignment="1">
      <alignment horizontal="center" vertical="center"/>
      <protection/>
    </xf>
    <xf numFmtId="180" fontId="2" fillId="0" borderId="0" xfId="73" applyNumberFormat="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180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180" fontId="2" fillId="0" borderId="17" xfId="73" applyNumberFormat="1" applyFont="1" applyFill="1" applyBorder="1" applyAlignment="1">
      <alignment horizontal="center"/>
      <protection/>
    </xf>
    <xf numFmtId="180" fontId="2" fillId="0" borderId="0" xfId="73" applyNumberFormat="1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justify" vertical="top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74" fontId="2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174" fontId="2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175" fontId="2" fillId="0" borderId="17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5" fontId="4" fillId="0" borderId="17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9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0" xfId="73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180" fontId="0" fillId="0" borderId="0" xfId="73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left"/>
    </xf>
    <xf numFmtId="181" fontId="46" fillId="0" borderId="0" xfId="71" applyFont="1" applyAlignment="1">
      <alignment vertical="center"/>
      <protection/>
    </xf>
    <xf numFmtId="181" fontId="46" fillId="0" borderId="0" xfId="71" applyFont="1" applyAlignment="1">
      <alignment horizontal="left" vertical="center"/>
      <protection/>
    </xf>
    <xf numFmtId="181" fontId="37" fillId="0" borderId="0" xfId="71" applyFont="1" applyFill="1" applyAlignment="1">
      <alignment horizontal="center" vertical="center" wrapText="1"/>
      <protection/>
    </xf>
    <xf numFmtId="181" fontId="5" fillId="0" borderId="0" xfId="71" applyFill="1" applyAlignment="1">
      <alignment horizontal="center" vertical="center" wrapText="1"/>
      <protection/>
    </xf>
    <xf numFmtId="0" fontId="22" fillId="0" borderId="0" xfId="71" applyNumberFormat="1" applyFont="1" applyAlignment="1" quotePrefix="1">
      <alignment horizontal="center"/>
      <protection/>
    </xf>
    <xf numFmtId="213" fontId="4" fillId="0" borderId="0" xfId="71" applyNumberFormat="1" applyFont="1" applyAlignment="1">
      <alignment/>
      <protection/>
    </xf>
    <xf numFmtId="181" fontId="22" fillId="0" borderId="0" xfId="71" applyFont="1" applyAlignment="1">
      <alignment horizontal="center"/>
      <protection/>
    </xf>
    <xf numFmtId="181" fontId="2" fillId="0" borderId="21" xfId="71" applyFont="1" applyBorder="1" applyAlignment="1">
      <alignment horizontal="center" vertical="center" wrapText="1"/>
      <protection/>
    </xf>
    <xf numFmtId="181" fontId="2" fillId="0" borderId="23" xfId="71" applyFont="1" applyBorder="1" applyAlignment="1">
      <alignment horizontal="center" vertical="center" wrapText="1"/>
      <protection/>
    </xf>
    <xf numFmtId="181" fontId="2" fillId="0" borderId="22" xfId="71" applyFont="1" applyBorder="1" applyAlignment="1">
      <alignment horizontal="center" vertical="center" wrapText="1"/>
      <protection/>
    </xf>
    <xf numFmtId="181" fontId="2" fillId="0" borderId="23" xfId="71" applyFont="1" applyBorder="1" applyAlignment="1">
      <alignment/>
      <protection/>
    </xf>
    <xf numFmtId="181" fontId="2" fillId="0" borderId="22" xfId="71" applyFont="1" applyBorder="1" applyAlignment="1">
      <alignment/>
      <protection/>
    </xf>
    <xf numFmtId="181" fontId="1" fillId="0" borderId="0" xfId="71" applyFont="1" applyAlignment="1">
      <alignment horizontal="center"/>
      <protection/>
    </xf>
    <xf numFmtId="181" fontId="2" fillId="0" borderId="11" xfId="71" applyFont="1" applyBorder="1" applyAlignment="1">
      <alignment horizontal="center" vertical="center"/>
      <protection/>
    </xf>
    <xf numFmtId="181" fontId="2" fillId="0" borderId="12" xfId="71" applyFont="1" applyBorder="1" applyAlignment="1">
      <alignment horizontal="center" vertical="center"/>
      <protection/>
    </xf>
    <xf numFmtId="181" fontId="2" fillId="0" borderId="0" xfId="71" applyFont="1" applyBorder="1" applyAlignment="1">
      <alignment horizontal="center" vertical="center"/>
      <protection/>
    </xf>
    <xf numFmtId="181" fontId="2" fillId="0" borderId="13" xfId="71" applyFont="1" applyBorder="1" applyAlignment="1">
      <alignment horizontal="center" vertical="center"/>
      <protection/>
    </xf>
    <xf numFmtId="181" fontId="2" fillId="0" borderId="15" xfId="71" applyFont="1" applyBorder="1" applyAlignment="1">
      <alignment horizontal="center" vertical="center"/>
      <protection/>
    </xf>
    <xf numFmtId="181" fontId="2" fillId="0" borderId="16" xfId="71" applyFont="1" applyBorder="1" applyAlignment="1">
      <alignment horizontal="center" vertical="center"/>
      <protection/>
    </xf>
    <xf numFmtId="181" fontId="2" fillId="0" borderId="21" xfId="71" applyFont="1" applyBorder="1" applyAlignment="1">
      <alignment horizontal="center" vertical="center"/>
      <protection/>
    </xf>
    <xf numFmtId="181" fontId="2" fillId="0" borderId="23" xfId="71" applyFont="1" applyBorder="1" applyAlignment="1">
      <alignment horizontal="center" vertical="center"/>
      <protection/>
    </xf>
    <xf numFmtId="181" fontId="2" fillId="0" borderId="22" xfId="71" applyFont="1" applyBorder="1" applyAlignment="1">
      <alignment horizontal="center" vertical="center"/>
      <protection/>
    </xf>
    <xf numFmtId="181" fontId="2" fillId="0" borderId="18" xfId="71" applyFont="1" applyBorder="1" applyAlignment="1">
      <alignment horizontal="center" vertical="center"/>
      <protection/>
    </xf>
    <xf numFmtId="181" fontId="2" fillId="0" borderId="19" xfId="71" applyFont="1" applyBorder="1" applyAlignment="1">
      <alignment horizontal="center" vertical="center"/>
      <protection/>
    </xf>
    <xf numFmtId="181" fontId="2" fillId="0" borderId="20" xfId="71" applyFont="1" applyBorder="1" applyAlignment="1">
      <alignment horizontal="center" vertical="center"/>
      <protection/>
    </xf>
    <xf numFmtId="181" fontId="2" fillId="0" borderId="14" xfId="71" applyFont="1" applyBorder="1" applyAlignment="1">
      <alignment horizontal="center" vertical="center" wrapText="1"/>
      <protection/>
    </xf>
    <xf numFmtId="181" fontId="2" fillId="0" borderId="17" xfId="71" applyFont="1" applyBorder="1" applyAlignment="1">
      <alignment horizontal="center" vertical="center" wrapText="1"/>
      <protection/>
    </xf>
    <xf numFmtId="181" fontId="2" fillId="0" borderId="24" xfId="71" applyFont="1" applyBorder="1" applyAlignment="1">
      <alignment horizontal="center" vertical="center" wrapText="1"/>
      <protection/>
    </xf>
    <xf numFmtId="213" fontId="2" fillId="0" borderId="0" xfId="71" applyNumberFormat="1" applyFont="1" applyFill="1" applyBorder="1" applyAlignment="1">
      <alignment horizontal="center"/>
      <protection/>
    </xf>
    <xf numFmtId="49" fontId="4" fillId="0" borderId="0" xfId="71" applyNumberFormat="1" applyFont="1" applyFill="1" applyBorder="1" applyAlignment="1">
      <alignment horizontal="right"/>
      <protection/>
    </xf>
    <xf numFmtId="181" fontId="3" fillId="0" borderId="0" xfId="71" applyFont="1" applyFill="1" applyAlignment="1">
      <alignment horizontal="left" vertical="top" wrapText="1"/>
      <protection/>
    </xf>
    <xf numFmtId="181" fontId="5" fillId="0" borderId="0" xfId="71" applyAlignment="1">
      <alignment horizontal="left" vertical="top" wrapText="1"/>
      <protection/>
    </xf>
    <xf numFmtId="181" fontId="22" fillId="0" borderId="0" xfId="71" applyFont="1" applyFill="1" applyAlignment="1">
      <alignment horizontal="center" vertical="center"/>
      <protection/>
    </xf>
    <xf numFmtId="213" fontId="10" fillId="0" borderId="0" xfId="71" applyNumberFormat="1" applyFont="1" applyFill="1" applyBorder="1" applyAlignment="1">
      <alignment horizontal="center"/>
      <protection/>
    </xf>
    <xf numFmtId="49" fontId="41" fillId="0" borderId="0" xfId="71" applyNumberFormat="1" applyFont="1" applyFill="1" applyBorder="1" applyAlignment="1">
      <alignment horizontal="right"/>
      <protection/>
    </xf>
    <xf numFmtId="181" fontId="53" fillId="0" borderId="0" xfId="71" applyFont="1" applyFill="1" applyAlignment="1">
      <alignment horizontal="center" vertical="center"/>
      <protection/>
    </xf>
    <xf numFmtId="181" fontId="1" fillId="0" borderId="0" xfId="71" applyFont="1" applyFill="1" applyAlignment="1">
      <alignment horizontal="center" vertical="center"/>
      <protection/>
    </xf>
    <xf numFmtId="181" fontId="2" fillId="0" borderId="11" xfId="71" applyFont="1" applyFill="1" applyBorder="1" applyAlignment="1">
      <alignment horizontal="center" vertical="center" wrapText="1"/>
      <protection/>
    </xf>
    <xf numFmtId="181" fontId="5" fillId="0" borderId="11" xfId="71" applyBorder="1" applyAlignment="1">
      <alignment horizontal="center" vertical="center"/>
      <protection/>
    </xf>
    <xf numFmtId="181" fontId="5" fillId="0" borderId="12" xfId="71" applyBorder="1" applyAlignment="1">
      <alignment horizontal="center" vertical="center"/>
      <protection/>
    </xf>
    <xf numFmtId="181" fontId="5" fillId="0" borderId="0" xfId="71" applyAlignment="1">
      <alignment horizontal="center" vertical="center"/>
      <protection/>
    </xf>
    <xf numFmtId="181" fontId="5" fillId="0" borderId="13" xfId="71" applyBorder="1" applyAlignment="1">
      <alignment horizontal="center" vertical="center"/>
      <protection/>
    </xf>
    <xf numFmtId="181" fontId="5" fillId="0" borderId="15" xfId="71" applyBorder="1" applyAlignment="1">
      <alignment horizontal="center" vertical="center"/>
      <protection/>
    </xf>
    <xf numFmtId="181" fontId="5" fillId="0" borderId="16" xfId="71" applyBorder="1" applyAlignment="1">
      <alignment horizontal="center" vertical="center"/>
      <protection/>
    </xf>
    <xf numFmtId="181" fontId="2" fillId="0" borderId="18" xfId="71" applyFont="1" applyFill="1" applyBorder="1" applyAlignment="1">
      <alignment horizontal="center" vertical="center"/>
      <protection/>
    </xf>
    <xf numFmtId="181" fontId="2" fillId="0" borderId="19" xfId="71" applyFont="1" applyFill="1" applyBorder="1" applyAlignment="1">
      <alignment horizontal="center" vertical="center"/>
      <protection/>
    </xf>
    <xf numFmtId="181" fontId="2" fillId="0" borderId="17" xfId="71" applyFont="1" applyFill="1" applyBorder="1" applyAlignment="1">
      <alignment horizontal="center" vertical="center"/>
      <protection/>
    </xf>
    <xf numFmtId="181" fontId="2" fillId="0" borderId="24" xfId="71" applyFont="1" applyFill="1" applyBorder="1" applyAlignment="1">
      <alignment horizontal="center" vertical="center"/>
      <protection/>
    </xf>
    <xf numFmtId="181" fontId="30" fillId="0" borderId="18" xfId="71" applyFont="1" applyBorder="1" applyAlignment="1">
      <alignment horizontal="center" vertical="center"/>
      <protection/>
    </xf>
    <xf numFmtId="181" fontId="30" fillId="0" borderId="19" xfId="71" applyFont="1" applyBorder="1" applyAlignment="1">
      <alignment horizontal="center" vertical="center"/>
      <protection/>
    </xf>
    <xf numFmtId="181" fontId="2" fillId="0" borderId="21" xfId="71" applyFont="1" applyFill="1" applyBorder="1" applyAlignment="1">
      <alignment horizontal="center" vertical="center" wrapText="1"/>
      <protection/>
    </xf>
    <xf numFmtId="181" fontId="5" fillId="0" borderId="23" xfId="71" applyBorder="1" applyAlignment="1">
      <alignment horizontal="center" vertical="center" wrapText="1"/>
      <protection/>
    </xf>
    <xf numFmtId="181" fontId="5" fillId="0" borderId="22" xfId="71" applyBorder="1" applyAlignment="1">
      <alignment horizontal="center" vertical="center" wrapText="1"/>
      <protection/>
    </xf>
    <xf numFmtId="181" fontId="2" fillId="0" borderId="15" xfId="71" applyFont="1" applyFill="1" applyBorder="1" applyAlignment="1">
      <alignment horizontal="center" vertical="center"/>
      <protection/>
    </xf>
    <xf numFmtId="213" fontId="2" fillId="0" borderId="0" xfId="71" applyNumberFormat="1" applyFont="1" applyBorder="1" applyAlignment="1">
      <alignment horizontal="center"/>
      <protection/>
    </xf>
    <xf numFmtId="181" fontId="3" fillId="0" borderId="0" xfId="73" applyFont="1" applyFill="1" applyBorder="1" applyAlignment="1">
      <alignment horizontal="justify" vertical="distributed"/>
      <protection/>
    </xf>
    <xf numFmtId="181" fontId="53" fillId="0" borderId="0" xfId="71" applyFont="1" applyAlignment="1">
      <alignment horizontal="center" vertical="center"/>
      <protection/>
    </xf>
    <xf numFmtId="181" fontId="22" fillId="0" borderId="0" xfId="71" applyFont="1" applyAlignment="1">
      <alignment horizontal="center" vertical="center"/>
      <protection/>
    </xf>
    <xf numFmtId="181" fontId="0" fillId="0" borderId="0" xfId="71" applyFont="1" applyAlignment="1">
      <alignment horizontal="center" vertical="center"/>
      <protection/>
    </xf>
    <xf numFmtId="181" fontId="2" fillId="0" borderId="11" xfId="71" applyFont="1" applyBorder="1" applyAlignment="1">
      <alignment horizontal="center" vertical="center" wrapText="1"/>
      <protection/>
    </xf>
    <xf numFmtId="181" fontId="5" fillId="0" borderId="11" xfId="71" applyBorder="1" applyAlignment="1">
      <alignment vertical="center"/>
      <protection/>
    </xf>
    <xf numFmtId="181" fontId="5" fillId="0" borderId="12" xfId="71" applyBorder="1" applyAlignment="1">
      <alignment vertical="center"/>
      <protection/>
    </xf>
    <xf numFmtId="181" fontId="2" fillId="0" borderId="0" xfId="71" applyFont="1" applyBorder="1" applyAlignment="1">
      <alignment horizontal="center" vertical="center" wrapText="1"/>
      <protection/>
    </xf>
    <xf numFmtId="181" fontId="5" fillId="0" borderId="0" xfId="71" applyBorder="1" applyAlignment="1">
      <alignment vertical="center"/>
      <protection/>
    </xf>
    <xf numFmtId="181" fontId="5" fillId="0" borderId="13" xfId="71" applyBorder="1" applyAlignment="1">
      <alignment vertical="center"/>
      <protection/>
    </xf>
    <xf numFmtId="181" fontId="5" fillId="0" borderId="15" xfId="71" applyBorder="1" applyAlignment="1">
      <alignment vertical="center"/>
      <protection/>
    </xf>
    <xf numFmtId="181" fontId="5" fillId="0" borderId="16" xfId="71" applyBorder="1" applyAlignment="1">
      <alignment vertical="center"/>
      <protection/>
    </xf>
    <xf numFmtId="181" fontId="0" fillId="0" borderId="12" xfId="71" applyFont="1" applyBorder="1" applyAlignment="1">
      <alignment horizontal="center" vertical="center" wrapText="1"/>
      <protection/>
    </xf>
    <xf numFmtId="181" fontId="0" fillId="0" borderId="17" xfId="71" applyFont="1" applyBorder="1" applyAlignment="1">
      <alignment horizontal="center" vertical="center" wrapText="1"/>
      <protection/>
    </xf>
    <xf numFmtId="181" fontId="0" fillId="0" borderId="13" xfId="71" applyFont="1" applyBorder="1" applyAlignment="1">
      <alignment horizontal="center" vertical="center" wrapText="1"/>
      <protection/>
    </xf>
    <xf numFmtId="180" fontId="2" fillId="0" borderId="0" xfId="71" applyNumberFormat="1" applyFont="1" applyBorder="1" applyAlignment="1">
      <alignment vertical="center"/>
      <protection/>
    </xf>
    <xf numFmtId="180" fontId="2" fillId="0" borderId="0" xfId="71" applyNumberFormat="1" applyFont="1" applyBorder="1" applyAlignment="1">
      <alignment horizontal="left" vertical="center"/>
      <protection/>
    </xf>
    <xf numFmtId="0" fontId="2" fillId="0" borderId="0" xfId="71" applyNumberFormat="1" applyFont="1" applyBorder="1" applyAlignment="1">
      <alignment horizontal="left" vertical="center"/>
      <protection/>
    </xf>
    <xf numFmtId="0" fontId="2" fillId="0" borderId="0" xfId="71" applyNumberFormat="1" applyFont="1" applyBorder="1" applyAlignment="1">
      <alignment horizontal="left"/>
      <protection/>
    </xf>
    <xf numFmtId="181" fontId="2" fillId="0" borderId="0" xfId="71" applyFont="1" applyFill="1" applyBorder="1" applyAlignment="1">
      <alignment horizontal="center" vertical="center" wrapText="1"/>
      <protection/>
    </xf>
    <xf numFmtId="181" fontId="2" fillId="0" borderId="0" xfId="71" applyFont="1" applyFill="1" applyBorder="1" applyAlignment="1">
      <alignment horizontal="center" vertical="center"/>
      <protection/>
    </xf>
    <xf numFmtId="180" fontId="2" fillId="0" borderId="0" xfId="71" applyNumberFormat="1" applyFont="1" applyBorder="1" applyAlignment="1">
      <alignment/>
      <protection/>
    </xf>
    <xf numFmtId="181" fontId="4" fillId="0" borderId="0" xfId="71" applyFont="1" applyAlignment="1">
      <alignment horizontal="center" vertical="center"/>
      <protection/>
    </xf>
    <xf numFmtId="181" fontId="1" fillId="0" borderId="0" xfId="71" applyFont="1" applyBorder="1" applyAlignment="1">
      <alignment horizontal="center"/>
      <protection/>
    </xf>
    <xf numFmtId="181" fontId="5" fillId="0" borderId="0" xfId="71" applyBorder="1" applyAlignment="1">
      <alignment horizontal="center" vertical="center" wrapText="1"/>
      <protection/>
    </xf>
    <xf numFmtId="181" fontId="161" fillId="0" borderId="0" xfId="71" applyFont="1" applyAlignment="1">
      <alignment horizontal="center"/>
      <protection/>
    </xf>
    <xf numFmtId="181" fontId="5" fillId="0" borderId="11" xfId="71" applyBorder="1" applyAlignment="1">
      <alignment horizontal="center" vertical="center" wrapText="1"/>
      <protection/>
    </xf>
    <xf numFmtId="181" fontId="5" fillId="0" borderId="12" xfId="71" applyBorder="1" applyAlignment="1">
      <alignment horizontal="center" vertical="center" wrapText="1"/>
      <protection/>
    </xf>
    <xf numFmtId="181" fontId="5" fillId="0" borderId="0" xfId="71" applyAlignment="1">
      <alignment horizontal="center" vertical="center" wrapText="1"/>
      <protection/>
    </xf>
    <xf numFmtId="181" fontId="5" fillId="0" borderId="13" xfId="71" applyBorder="1" applyAlignment="1">
      <alignment horizontal="center" vertical="center" wrapText="1"/>
      <protection/>
    </xf>
    <xf numFmtId="181" fontId="5" fillId="0" borderId="15" xfId="71" applyBorder="1" applyAlignment="1">
      <alignment horizontal="center" vertical="center" wrapText="1"/>
      <protection/>
    </xf>
    <xf numFmtId="181" fontId="5" fillId="0" borderId="16" xfId="71" applyBorder="1" applyAlignment="1">
      <alignment horizontal="center" vertical="center" wrapText="1"/>
      <protection/>
    </xf>
    <xf numFmtId="180" fontId="48" fillId="0" borderId="0" xfId="71" applyNumberFormat="1" applyFont="1" applyAlignment="1">
      <alignment horizontal="center" vertical="top" wrapText="1"/>
      <protection/>
    </xf>
    <xf numFmtId="180" fontId="48" fillId="0" borderId="0" xfId="71" applyNumberFormat="1" applyFont="1" applyAlignment="1">
      <alignment horizontal="left" vertical="top" wrapText="1"/>
      <protection/>
    </xf>
    <xf numFmtId="0" fontId="48" fillId="0" borderId="0" xfId="71" applyNumberFormat="1" applyFont="1" applyAlignment="1">
      <alignment horizontal="justify" vertical="top"/>
      <protection/>
    </xf>
    <xf numFmtId="181" fontId="48" fillId="0" borderId="0" xfId="71" applyFont="1" applyAlignment="1">
      <alignment vertical="center"/>
      <protection/>
    </xf>
    <xf numFmtId="181" fontId="27" fillId="0" borderId="0" xfId="71" applyFont="1" applyAlignment="1">
      <alignment horizontal="center" vertical="center"/>
      <protection/>
    </xf>
    <xf numFmtId="180" fontId="48" fillId="0" borderId="0" xfId="71" applyNumberFormat="1" applyFont="1" applyBorder="1" applyAlignment="1">
      <alignment horizontal="left" vertical="top"/>
      <protection/>
    </xf>
    <xf numFmtId="180" fontId="48" fillId="0" borderId="0" xfId="71" applyNumberFormat="1" applyFont="1" applyBorder="1" applyAlignment="1">
      <alignment horizontal="center" vertical="top" wrapText="1"/>
      <protection/>
    </xf>
    <xf numFmtId="180" fontId="48" fillId="0" borderId="0" xfId="71" applyNumberFormat="1" applyFont="1" applyAlignment="1">
      <alignment horizontal="center" vertical="top"/>
      <protection/>
    </xf>
    <xf numFmtId="218" fontId="48" fillId="0" borderId="0" xfId="71" applyNumberFormat="1" applyFont="1" applyBorder="1" applyAlignment="1">
      <alignment horizontal="left" vertical="top" wrapText="1"/>
      <protection/>
    </xf>
    <xf numFmtId="0" fontId="27" fillId="0" borderId="0" xfId="71" applyNumberFormat="1" applyFont="1" applyAlignment="1">
      <alignment horizontal="right" vertical="top" wrapText="1"/>
      <protection/>
    </xf>
    <xf numFmtId="180" fontId="48" fillId="0" borderId="0" xfId="71" applyNumberFormat="1" applyFont="1" applyAlignment="1">
      <alignment horizontal="center" vertical="center" wrapText="1"/>
      <protection/>
    </xf>
    <xf numFmtId="0" fontId="28" fillId="0" borderId="0" xfId="71" applyNumberFormat="1" applyFont="1" applyAlignment="1">
      <alignment horizontal="right" vertical="center" wrapText="1"/>
      <protection/>
    </xf>
    <xf numFmtId="181" fontId="27" fillId="0" borderId="0" xfId="71" applyFont="1" applyBorder="1" applyAlignment="1">
      <alignment horizontal="center" vertical="center"/>
      <protection/>
    </xf>
    <xf numFmtId="181" fontId="29" fillId="0" borderId="0" xfId="71" applyFont="1" applyAlignment="1">
      <alignment horizontal="center" vertical="center"/>
      <protection/>
    </xf>
    <xf numFmtId="181" fontId="0" fillId="0" borderId="11" xfId="71" applyFont="1" applyBorder="1" applyAlignment="1">
      <alignment horizontal="center" vertical="center" wrapText="1"/>
      <protection/>
    </xf>
    <xf numFmtId="181" fontId="0" fillId="0" borderId="0" xfId="71" applyFont="1" applyBorder="1" applyAlignment="1">
      <alignment horizontal="center" vertical="center" wrapText="1"/>
      <protection/>
    </xf>
    <xf numFmtId="181" fontId="0" fillId="0" borderId="15" xfId="71" applyFont="1" applyBorder="1" applyAlignment="1">
      <alignment horizontal="center" vertical="center" wrapText="1"/>
      <protection/>
    </xf>
    <xf numFmtId="181" fontId="0" fillId="0" borderId="16" xfId="71" applyFont="1" applyBorder="1" applyAlignment="1">
      <alignment horizontal="center" vertical="center" wrapText="1"/>
      <protection/>
    </xf>
    <xf numFmtId="181" fontId="0" fillId="0" borderId="14" xfId="71" applyFont="1" applyBorder="1" applyAlignment="1">
      <alignment horizontal="center" vertical="center" wrapText="1"/>
      <protection/>
    </xf>
    <xf numFmtId="181" fontId="0" fillId="0" borderId="24" xfId="71" applyFont="1" applyBorder="1" applyAlignment="1">
      <alignment horizontal="center" vertical="center" wrapText="1"/>
      <protection/>
    </xf>
    <xf numFmtId="181" fontId="0" fillId="0" borderId="18" xfId="71" applyFont="1" applyBorder="1" applyAlignment="1">
      <alignment horizontal="center" vertical="center" wrapText="1"/>
      <protection/>
    </xf>
    <xf numFmtId="181" fontId="0" fillId="0" borderId="19" xfId="71" applyFont="1" applyBorder="1" applyAlignment="1">
      <alignment horizontal="center" vertical="center" wrapText="1"/>
      <protection/>
    </xf>
    <xf numFmtId="181" fontId="0" fillId="0" borderId="20" xfId="71" applyFont="1" applyBorder="1" applyAlignment="1">
      <alignment horizontal="center" vertical="center" wrapText="1"/>
      <protection/>
    </xf>
    <xf numFmtId="174" fontId="5" fillId="0" borderId="0" xfId="71" applyNumberFormat="1" applyFont="1" applyBorder="1" applyAlignment="1">
      <alignment horizontal="left" vertical="center"/>
      <protection/>
    </xf>
    <xf numFmtId="181" fontId="36" fillId="0" borderId="0" xfId="71" applyFont="1" applyBorder="1" applyAlignment="1">
      <alignment horizontal="justify" vertical="top"/>
      <protection/>
    </xf>
    <xf numFmtId="181" fontId="5" fillId="0" borderId="0" xfId="71" applyFont="1" applyBorder="1" applyAlignment="1">
      <alignment horizontal="justify" vertical="distributed"/>
      <protection/>
    </xf>
    <xf numFmtId="180" fontId="57" fillId="0" borderId="0" xfId="71" applyNumberFormat="1" applyFont="1" applyAlignment="1">
      <alignment horizontal="left" vertical="center"/>
      <protection/>
    </xf>
    <xf numFmtId="174" fontId="69" fillId="0" borderId="0" xfId="71" applyNumberFormat="1" applyFont="1" applyBorder="1" applyAlignment="1">
      <alignment horizontal="left" vertical="center"/>
      <protection/>
    </xf>
    <xf numFmtId="174" fontId="5" fillId="0" borderId="0" xfId="71" applyNumberFormat="1" applyFont="1" applyBorder="1" applyAlignment="1">
      <alignment horizontal="left"/>
      <protection/>
    </xf>
    <xf numFmtId="180" fontId="57" fillId="0" borderId="0" xfId="71" applyNumberFormat="1" applyFont="1" applyAlignment="1">
      <alignment horizontal="center" vertical="center"/>
      <protection/>
    </xf>
    <xf numFmtId="1" fontId="5" fillId="0" borderId="0" xfId="71" applyNumberFormat="1" applyFont="1" applyBorder="1" applyAlignment="1">
      <alignment horizontal="center" vertical="center"/>
      <protection/>
    </xf>
    <xf numFmtId="181" fontId="5" fillId="0" borderId="0" xfId="71" applyFont="1" applyBorder="1" applyAlignment="1">
      <alignment horizontal="center" vertical="center" wrapText="1"/>
      <protection/>
    </xf>
    <xf numFmtId="181" fontId="5" fillId="0" borderId="0" xfId="71" applyFont="1" applyBorder="1" applyAlignment="1">
      <alignment horizontal="center" vertical="center"/>
      <protection/>
    </xf>
    <xf numFmtId="181" fontId="71" fillId="0" borderId="0" xfId="71" applyFont="1" applyBorder="1" applyAlignment="1">
      <alignment horizontal="left" vertical="center" wrapText="1"/>
      <protection/>
    </xf>
    <xf numFmtId="181" fontId="71" fillId="0" borderId="0" xfId="71" applyFont="1" applyBorder="1" applyAlignment="1">
      <alignment/>
      <protection/>
    </xf>
    <xf numFmtId="181" fontId="1" fillId="0" borderId="0" xfId="71" applyFont="1" applyBorder="1" applyAlignment="1">
      <alignment horizontal="center" vertical="center" wrapText="1"/>
      <protection/>
    </xf>
    <xf numFmtId="1" fontId="36" fillId="0" borderId="21" xfId="71" applyNumberFormat="1" applyFont="1" applyBorder="1" applyAlignment="1">
      <alignment horizontal="center" vertical="center"/>
      <protection/>
    </xf>
    <xf numFmtId="1" fontId="36" fillId="0" borderId="22" xfId="71" applyNumberFormat="1" applyFont="1" applyBorder="1" applyAlignment="1">
      <alignment horizontal="center" vertical="center"/>
      <protection/>
    </xf>
    <xf numFmtId="181" fontId="36" fillId="0" borderId="21" xfId="71" applyFont="1" applyBorder="1" applyAlignment="1">
      <alignment horizontal="center" vertical="center" wrapText="1"/>
      <protection/>
    </xf>
    <xf numFmtId="181" fontId="36" fillId="0" borderId="22" xfId="71" applyFont="1" applyBorder="1" applyAlignment="1">
      <alignment horizontal="center" vertical="center"/>
      <protection/>
    </xf>
    <xf numFmtId="0" fontId="5" fillId="0" borderId="0" xfId="71" applyNumberFormat="1" applyFont="1" applyBorder="1" applyAlignment="1">
      <alignment horizontal="center" vertical="center"/>
      <protection/>
    </xf>
    <xf numFmtId="181" fontId="5" fillId="0" borderId="0" xfId="71" applyFont="1" applyBorder="1" applyAlignment="1" quotePrefix="1">
      <alignment horizontal="center" vertical="center" wrapText="1"/>
      <protection/>
    </xf>
    <xf numFmtId="181" fontId="1" fillId="0" borderId="0" xfId="71" applyFont="1" applyAlignment="1">
      <alignment horizontal="center" vertical="center"/>
      <protection/>
    </xf>
    <xf numFmtId="181" fontId="30" fillId="0" borderId="0" xfId="71" applyFont="1" applyBorder="1" applyAlignment="1">
      <alignment horizontal="left" vertical="center"/>
      <protection/>
    </xf>
    <xf numFmtId="181" fontId="36" fillId="0" borderId="0" xfId="71" applyFont="1" applyBorder="1" applyAlignment="1" quotePrefix="1">
      <alignment horizontal="center" vertical="center"/>
      <protection/>
    </xf>
    <xf numFmtId="181" fontId="36" fillId="0" borderId="11" xfId="71" applyFont="1" applyBorder="1" applyAlignment="1">
      <alignment horizontal="center" vertical="center" wrapText="1"/>
      <protection/>
    </xf>
    <xf numFmtId="181" fontId="36" fillId="0" borderId="11" xfId="71" applyFont="1" applyBorder="1" applyAlignment="1">
      <alignment horizontal="center" vertical="center"/>
      <protection/>
    </xf>
    <xf numFmtId="181" fontId="36" fillId="0" borderId="12" xfId="71" applyFont="1" applyBorder="1" applyAlignment="1">
      <alignment horizontal="center" vertical="center"/>
      <protection/>
    </xf>
    <xf numFmtId="181" fontId="36" fillId="0" borderId="0" xfId="71" applyFont="1" applyBorder="1" applyAlignment="1">
      <alignment horizontal="center" vertical="center"/>
      <protection/>
    </xf>
    <xf numFmtId="181" fontId="36" fillId="0" borderId="13" xfId="71" applyFont="1" applyBorder="1" applyAlignment="1">
      <alignment horizontal="center" vertical="center"/>
      <protection/>
    </xf>
    <xf numFmtId="181" fontId="36" fillId="0" borderId="15" xfId="71" applyFont="1" applyBorder="1" applyAlignment="1">
      <alignment horizontal="center" vertical="center"/>
      <protection/>
    </xf>
    <xf numFmtId="181" fontId="36" fillId="0" borderId="16" xfId="71" applyFont="1" applyBorder="1" applyAlignment="1">
      <alignment horizontal="center" vertical="center"/>
      <protection/>
    </xf>
    <xf numFmtId="181" fontId="57" fillId="0" borderId="18" xfId="71" applyFont="1" applyBorder="1" applyAlignment="1">
      <alignment horizontal="center" vertical="center"/>
      <protection/>
    </xf>
    <xf numFmtId="181" fontId="57" fillId="0" borderId="19" xfId="71" applyFont="1" applyBorder="1" applyAlignment="1">
      <alignment horizontal="center" vertical="center"/>
      <protection/>
    </xf>
    <xf numFmtId="181" fontId="25" fillId="0" borderId="0" xfId="71" applyFont="1" applyBorder="1" applyAlignment="1">
      <alignment horizontal="center" vertical="center"/>
      <protection/>
    </xf>
    <xf numFmtId="0" fontId="36" fillId="0" borderId="18" xfId="71" applyNumberFormat="1" applyFont="1" applyBorder="1" applyAlignment="1">
      <alignment horizontal="center" vertical="center"/>
      <protection/>
    </xf>
    <xf numFmtId="0" fontId="36" fillId="0" borderId="20" xfId="71" applyNumberFormat="1" applyFont="1" applyBorder="1" applyAlignment="1">
      <alignment horizontal="center" vertical="center"/>
      <protection/>
    </xf>
    <xf numFmtId="181" fontId="57" fillId="0" borderId="14" xfId="71" applyFont="1" applyBorder="1" applyAlignment="1" quotePrefix="1">
      <alignment horizontal="center" vertical="center" wrapText="1"/>
      <protection/>
    </xf>
    <xf numFmtId="181" fontId="57" fillId="0" borderId="17" xfId="71" applyFont="1" applyBorder="1" applyAlignment="1">
      <alignment horizontal="center" vertical="center"/>
      <protection/>
    </xf>
    <xf numFmtId="181" fontId="57" fillId="0" borderId="24" xfId="71" applyFont="1" applyBorder="1" applyAlignment="1">
      <alignment horizontal="center" vertical="center"/>
      <protection/>
    </xf>
    <xf numFmtId="181" fontId="5" fillId="0" borderId="0" xfId="71" applyFont="1" applyBorder="1" applyAlignment="1" quotePrefix="1">
      <alignment horizontal="center" vertical="center"/>
      <protection/>
    </xf>
  </cellXfs>
  <cellStyles count="82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Followed Hyperlink" xfId="49"/>
    <cellStyle name="Comma [0]" xfId="50"/>
    <cellStyle name="Eingabe" xfId="51"/>
    <cellStyle name="Ergebnis" xfId="52"/>
    <cellStyle name="Erklärender Text" xfId="53"/>
    <cellStyle name="Geheimhaltung" xfId="54"/>
    <cellStyle name="Geheimhaltung 2" xfId="55"/>
    <cellStyle name="Geheimhaltung 3" xfId="56"/>
    <cellStyle name="geschätztes E. Dezimal" xfId="57"/>
    <cellStyle name="geschätztes E. ganzzahlig" xfId="58"/>
    <cellStyle name="Gut" xfId="59"/>
    <cellStyle name="Hyperlink" xfId="60"/>
    <cellStyle name="in Millionen" xfId="61"/>
    <cellStyle name="in Tausend" xfId="62"/>
    <cellStyle name="Comma" xfId="63"/>
    <cellStyle name="Leerzeile" xfId="64"/>
    <cellStyle name="Neutral" xfId="65"/>
    <cellStyle name="Notiz" xfId="66"/>
    <cellStyle name="Percent" xfId="67"/>
    <cellStyle name="Schlecht" xfId="68"/>
    <cellStyle name="Standard 2" xfId="69"/>
    <cellStyle name="Standard 3" xfId="70"/>
    <cellStyle name="Standard 4" xfId="71"/>
    <cellStyle name="Standard_Bauabfälle TAB" xfId="72"/>
    <cellStyle name="Standard_jahrbuch1" xfId="73"/>
    <cellStyle name="Standard_s397e" xfId="74"/>
    <cellStyle name="Standard_Tabelle1" xfId="75"/>
    <cellStyle name="Standard_Tabelle7" xfId="76"/>
    <cellStyle name="Stichprobenfehler Dezimal" xfId="77"/>
    <cellStyle name="Stichprobenfehler ganzzahlig" xfId="78"/>
    <cellStyle name="Tabellenfach gesperrt X" xfId="79"/>
    <cellStyle name="Text mit Füllzeichen" xfId="80"/>
    <cellStyle name="Überschrift" xfId="81"/>
    <cellStyle name="Überschrift 1" xfId="82"/>
    <cellStyle name="Überschrift 2" xfId="83"/>
    <cellStyle name="Überschrift 3" xfId="84"/>
    <cellStyle name="Überschrift 4" xfId="85"/>
    <cellStyle name="Ü-Haupt[I,II]" xfId="86"/>
    <cellStyle name="Ü-Tabellen[1.,2.]" xfId="87"/>
    <cellStyle name="Ü-Zwischen[A,B]" xfId="88"/>
    <cellStyle name="Verknüpfte Zelle" xfId="89"/>
    <cellStyle name="vorläufiges E. Dezimal" xfId="90"/>
    <cellStyle name="vorläufiges E. ganzzahlig" xfId="91"/>
    <cellStyle name="Currency" xfId="92"/>
    <cellStyle name="Currency [0]" xfId="93"/>
    <cellStyle name="Warnender Text" xfId="94"/>
    <cellStyle name="Zelle überprüfen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41</xdr:row>
      <xdr:rowOff>19050</xdr:rowOff>
    </xdr:from>
    <xdr:to>
      <xdr:col>7</xdr:col>
      <xdr:colOff>238125</xdr:colOff>
      <xdr:row>42</xdr:row>
      <xdr:rowOff>76200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800350" y="9001125"/>
          <a:ext cx="438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114300</xdr:rowOff>
    </xdr:from>
    <xdr:to>
      <xdr:col>7</xdr:col>
      <xdr:colOff>200025</xdr:colOff>
      <xdr:row>56</xdr:row>
      <xdr:rowOff>19050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552700" y="9296400"/>
          <a:ext cx="647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44</xdr:row>
      <xdr:rowOff>28575</xdr:rowOff>
    </xdr:from>
    <xdr:to>
      <xdr:col>7</xdr:col>
      <xdr:colOff>266700</xdr:colOff>
      <xdr:row>45</xdr:row>
      <xdr:rowOff>114300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628900" y="9058275"/>
          <a:ext cx="638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9525</xdr:colOff>
      <xdr:row>43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715000" cy="697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34175" y="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397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15100" y="6000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515100" y="6000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38100</xdr:colOff>
      <xdr:row>5</xdr:row>
      <xdr:rowOff>28575</xdr:rowOff>
    </xdr:from>
    <xdr:to>
      <xdr:col>8</xdr:col>
      <xdr:colOff>0</xdr:colOff>
      <xdr:row>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553200" y="752475"/>
          <a:ext cx="10382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Bauholz, -glas und 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
</a:t>
          </a: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9622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2962275" y="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mobil/semi-mobil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391025" y="0"/>
          <a:ext cx="723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mobilen/semi-mobilen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stationären</a:t>
          </a:r>
        </a:p>
      </xdr:txBody>
    </xdr:sp>
    <xdr:clientData/>
  </xdr:twoCellAnchor>
  <xdr:twoCellAnchor>
    <xdr:from>
      <xdr:col>3</xdr:col>
      <xdr:colOff>657225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8" name="Text 20"/>
        <xdr:cNvSpPr txBox="1">
          <a:spLocks noChangeArrowheads="1"/>
        </xdr:cNvSpPr>
      </xdr:nvSpPr>
      <xdr:spPr>
        <a:xfrm>
          <a:off x="2962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" name="Text 24"/>
        <xdr:cNvSpPr txBox="1">
          <a:spLocks noChangeArrowheads="1"/>
        </xdr:cNvSpPr>
      </xdr:nvSpPr>
      <xdr:spPr>
        <a:xfrm>
          <a:off x="2962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7</xdr:row>
      <xdr:rowOff>142875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5895975" y="695325"/>
          <a:ext cx="0" cy="5810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31</xdr:row>
      <xdr:rowOff>9525</xdr:rowOff>
    </xdr:from>
    <xdr:to>
      <xdr:col>9</xdr:col>
      <xdr:colOff>0</xdr:colOff>
      <xdr:row>58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33925"/>
          <a:ext cx="64579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9525</xdr:rowOff>
    </xdr:from>
    <xdr:to>
      <xdr:col>9</xdr:col>
      <xdr:colOff>0</xdr:colOff>
      <xdr:row>58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33925"/>
          <a:ext cx="64579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361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180975</xdr:colOff>
      <xdr:row>1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36195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396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8677275" y="4953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s396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74</xdr:row>
      <xdr:rowOff>0</xdr:rowOff>
    </xdr:from>
    <xdr:to>
      <xdr:col>4</xdr:col>
      <xdr:colOff>38100</xdr:colOff>
      <xdr:row>74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3867150" y="113347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714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0</xdr:rowOff>
    </xdr:from>
    <xdr:to>
      <xdr:col>17</xdr:col>
      <xdr:colOff>38100</xdr:colOff>
      <xdr:row>76</xdr:row>
      <xdr:rowOff>0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12353925" y="118014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tabSelected="1" workbookViewId="0" topLeftCell="A1">
      <selection activeCell="H62" sqref="H62"/>
    </sheetView>
  </sheetViews>
  <sheetFormatPr defaultColWidth="11.421875" defaultRowHeight="12.75"/>
  <cols>
    <col min="1" max="1" width="0.85546875" style="0" customWidth="1"/>
    <col min="2" max="2" width="0.9921875" style="0" customWidth="1"/>
    <col min="3" max="3" width="5.00390625" style="0" customWidth="1"/>
    <col min="4" max="4" width="3.421875" style="0" customWidth="1"/>
    <col min="5" max="5" width="1.8515625" style="0" customWidth="1"/>
    <col min="6" max="6" width="21.421875" style="0" customWidth="1"/>
    <col min="8" max="8" width="37.140625" style="0" customWidth="1"/>
    <col min="9" max="9" width="0.71875" style="828" hidden="1" customWidth="1"/>
    <col min="10" max="10" width="1.8515625" style="0" hidden="1" customWidth="1"/>
    <col min="11" max="11" width="4.421875" style="15" customWidth="1"/>
  </cols>
  <sheetData>
    <row r="1" ht="10.5" customHeight="1"/>
    <row r="2" ht="18">
      <c r="A2" s="829" t="s">
        <v>787</v>
      </c>
    </row>
    <row r="3" ht="8.25" customHeight="1">
      <c r="K3" s="828"/>
    </row>
    <row r="4" ht="9.75" customHeight="1"/>
    <row r="5" spans="1:11" ht="12.75">
      <c r="A5" s="886" t="s">
        <v>788</v>
      </c>
      <c r="B5" s="886"/>
      <c r="C5" s="886"/>
      <c r="D5" s="886"/>
      <c r="E5" s="886"/>
      <c r="F5" s="886"/>
      <c r="G5" s="886"/>
      <c r="H5" s="886"/>
      <c r="I5" s="886"/>
      <c r="J5" s="886"/>
      <c r="K5" s="15">
        <v>7</v>
      </c>
    </row>
    <row r="6" spans="1:10" ht="7.5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1" ht="12.75">
      <c r="A7" s="886" t="s">
        <v>789</v>
      </c>
      <c r="B7" s="886"/>
      <c r="C7" s="886"/>
      <c r="D7" s="886"/>
      <c r="E7" s="886"/>
      <c r="F7" s="886"/>
      <c r="G7" s="886"/>
      <c r="H7" s="886"/>
      <c r="I7" s="886"/>
      <c r="J7" s="886"/>
      <c r="K7" s="15">
        <v>8</v>
      </c>
    </row>
    <row r="8" spans="1:10" ht="7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1" ht="12.75">
      <c r="A9" s="887" t="s">
        <v>790</v>
      </c>
      <c r="B9" s="887"/>
      <c r="C9" s="887"/>
      <c r="D9" s="887"/>
      <c r="E9" s="887"/>
      <c r="F9" s="887"/>
      <c r="G9" s="887"/>
      <c r="H9" s="887"/>
      <c r="K9" s="15">
        <v>13</v>
      </c>
    </row>
    <row r="10" spans="1:10" ht="7.5" customHeight="1">
      <c r="A10" s="830"/>
      <c r="B10" s="830"/>
      <c r="C10" s="830"/>
      <c r="D10" s="830"/>
      <c r="E10" s="830"/>
      <c r="F10" s="830"/>
      <c r="G10" s="830"/>
      <c r="H10" s="830"/>
      <c r="I10" s="830"/>
      <c r="J10" s="830"/>
    </row>
    <row r="11" spans="1:11" ht="12.75" customHeight="1">
      <c r="A11" s="886" t="s">
        <v>791</v>
      </c>
      <c r="B11" s="886"/>
      <c r="C11" s="886"/>
      <c r="D11" s="886"/>
      <c r="E11" s="886"/>
      <c r="F11" s="886"/>
      <c r="G11" s="886"/>
      <c r="H11" s="886"/>
      <c r="I11" s="886"/>
      <c r="J11" s="886"/>
      <c r="K11" s="15">
        <v>14</v>
      </c>
    </row>
    <row r="12" ht="12.75" customHeight="1">
      <c r="I12"/>
    </row>
    <row r="13" spans="1:11" s="832" customFormat="1" ht="18">
      <c r="A13" s="888" t="s">
        <v>792</v>
      </c>
      <c r="B13" s="888"/>
      <c r="C13" s="888"/>
      <c r="D13" s="888"/>
      <c r="E13" s="888"/>
      <c r="F13" s="888"/>
      <c r="G13" s="888"/>
      <c r="H13" s="888"/>
      <c r="I13" s="888"/>
      <c r="J13" s="888"/>
      <c r="K13" s="15"/>
    </row>
    <row r="14" spans="1:11" s="832" customFormat="1" ht="11.25" customHeight="1">
      <c r="A14" s="833"/>
      <c r="B14" s="833"/>
      <c r="C14" s="833"/>
      <c r="D14" s="833"/>
      <c r="E14" s="833"/>
      <c r="F14" s="833"/>
      <c r="G14" s="833"/>
      <c r="H14" s="833"/>
      <c r="I14" s="833"/>
      <c r="J14" s="833"/>
      <c r="K14" s="15"/>
    </row>
    <row r="15" spans="1:11" s="835" customFormat="1" ht="15">
      <c r="A15" s="889" t="s">
        <v>793</v>
      </c>
      <c r="B15" s="889"/>
      <c r="C15" s="889"/>
      <c r="D15" s="889"/>
      <c r="E15" s="889"/>
      <c r="F15" s="889"/>
      <c r="G15" s="889"/>
      <c r="H15" s="889"/>
      <c r="I15" s="834"/>
      <c r="J15" s="834"/>
      <c r="K15" s="15">
        <v>16</v>
      </c>
    </row>
    <row r="16" spans="1:11" s="835" customFormat="1" ht="12.75" customHeight="1">
      <c r="A16" s="833"/>
      <c r="B16" s="833"/>
      <c r="C16" s="833"/>
      <c r="D16" s="833"/>
      <c r="E16" s="833"/>
      <c r="F16" s="833"/>
      <c r="G16" s="833"/>
      <c r="H16" s="833"/>
      <c r="I16" s="833"/>
      <c r="J16" s="833"/>
      <c r="K16" s="15"/>
    </row>
    <row r="17" spans="1:11" s="835" customFormat="1" ht="15">
      <c r="A17" s="890" t="s">
        <v>794</v>
      </c>
      <c r="B17" s="890"/>
      <c r="C17" s="890"/>
      <c r="D17" s="890"/>
      <c r="E17" s="890"/>
      <c r="F17" s="890"/>
      <c r="G17" s="890"/>
      <c r="H17" s="890"/>
      <c r="I17" s="890"/>
      <c r="J17" s="890"/>
      <c r="K17" s="890"/>
    </row>
    <row r="18" spans="1:11" s="835" customFormat="1" ht="9.75" customHeight="1">
      <c r="A18" s="836"/>
      <c r="B18" s="837"/>
      <c r="C18" s="837"/>
      <c r="D18" s="836"/>
      <c r="E18" s="836"/>
      <c r="F18" s="836"/>
      <c r="G18" s="836"/>
      <c r="H18" s="836"/>
      <c r="I18" s="836"/>
      <c r="J18" s="836"/>
      <c r="K18" s="15"/>
    </row>
    <row r="19" spans="1:13" s="835" customFormat="1" ht="18">
      <c r="A19" s="838" t="s">
        <v>795</v>
      </c>
      <c r="B19" s="837"/>
      <c r="C19" s="837"/>
      <c r="D19" s="891" t="s">
        <v>796</v>
      </c>
      <c r="E19" s="891"/>
      <c r="F19" s="891"/>
      <c r="G19" s="891"/>
      <c r="H19" s="891"/>
      <c r="I19" s="891"/>
      <c r="J19" s="891"/>
      <c r="K19" s="15">
        <v>18</v>
      </c>
      <c r="M19" s="840"/>
    </row>
    <row r="20" spans="1:13" s="835" customFormat="1" ht="6" customHeight="1">
      <c r="A20" s="837"/>
      <c r="B20" s="837"/>
      <c r="C20" s="837"/>
      <c r="D20" s="839"/>
      <c r="E20" s="839"/>
      <c r="F20" s="839"/>
      <c r="G20" s="839"/>
      <c r="H20" s="839"/>
      <c r="I20" s="839"/>
      <c r="J20" s="839"/>
      <c r="K20" s="15"/>
      <c r="M20" s="841"/>
    </row>
    <row r="21" spans="1:13" s="835" customFormat="1" ht="15">
      <c r="A21" s="838" t="s">
        <v>797</v>
      </c>
      <c r="B21" s="837"/>
      <c r="C21" s="837"/>
      <c r="D21" s="891" t="s">
        <v>798</v>
      </c>
      <c r="E21" s="891"/>
      <c r="F21" s="891"/>
      <c r="G21" s="891"/>
      <c r="H21" s="891"/>
      <c r="I21" s="891"/>
      <c r="J21" s="891"/>
      <c r="K21" s="15">
        <v>18</v>
      </c>
      <c r="M21" s="841"/>
    </row>
    <row r="22" spans="1:13" s="835" customFormat="1" ht="6" customHeight="1">
      <c r="A22" s="837"/>
      <c r="B22" s="837"/>
      <c r="C22" s="837"/>
      <c r="D22" s="839"/>
      <c r="E22" s="839"/>
      <c r="F22" s="839"/>
      <c r="G22" s="839"/>
      <c r="H22" s="839"/>
      <c r="I22" s="839"/>
      <c r="J22" s="839"/>
      <c r="K22" s="15"/>
      <c r="M22" s="841"/>
    </row>
    <row r="23" spans="1:13" s="835" customFormat="1" ht="15">
      <c r="A23" s="838" t="s">
        <v>799</v>
      </c>
      <c r="B23" s="837"/>
      <c r="C23" s="837"/>
      <c r="D23" s="892" t="s">
        <v>800</v>
      </c>
      <c r="E23" s="892"/>
      <c r="F23" s="892"/>
      <c r="G23" s="892"/>
      <c r="H23" s="892"/>
      <c r="I23" s="892"/>
      <c r="J23" s="892"/>
      <c r="K23" s="15">
        <v>18</v>
      </c>
      <c r="M23" s="841"/>
    </row>
    <row r="24" spans="1:13" ht="6" customHeight="1">
      <c r="A24" s="837"/>
      <c r="B24" s="837"/>
      <c r="C24" s="837"/>
      <c r="D24" s="839"/>
      <c r="E24" s="839"/>
      <c r="F24" s="839"/>
      <c r="G24" s="839"/>
      <c r="H24" s="839"/>
      <c r="I24" s="839"/>
      <c r="J24" s="839"/>
      <c r="M24" s="841"/>
    </row>
    <row r="25" spans="1:13" ht="15" customHeight="1">
      <c r="A25" s="838" t="s">
        <v>801</v>
      </c>
      <c r="B25" s="837"/>
      <c r="C25" s="837"/>
      <c r="D25" s="843" t="s">
        <v>802</v>
      </c>
      <c r="E25" s="839"/>
      <c r="F25" s="839"/>
      <c r="G25" s="839"/>
      <c r="H25" s="839"/>
      <c r="I25" s="839"/>
      <c r="J25" s="839"/>
      <c r="M25" s="841"/>
    </row>
    <row r="26" spans="1:13" ht="15" customHeight="1">
      <c r="A26" s="837"/>
      <c r="B26" s="837"/>
      <c r="C26" s="837"/>
      <c r="D26" s="891" t="s">
        <v>803</v>
      </c>
      <c r="E26" s="891"/>
      <c r="F26" s="891"/>
      <c r="G26" s="891"/>
      <c r="H26" s="891"/>
      <c r="I26" s="891"/>
      <c r="J26" s="891"/>
      <c r="K26" s="15">
        <v>19</v>
      </c>
      <c r="M26" s="841"/>
    </row>
    <row r="27" spans="1:13" ht="6" customHeight="1">
      <c r="A27" s="837"/>
      <c r="B27" s="837"/>
      <c r="C27" s="837"/>
      <c r="D27" s="839"/>
      <c r="E27" s="839"/>
      <c r="F27" s="839"/>
      <c r="G27" s="839"/>
      <c r="H27" s="839"/>
      <c r="I27" s="839"/>
      <c r="J27" s="839"/>
      <c r="M27" s="841"/>
    </row>
    <row r="28" spans="1:13" ht="15" customHeight="1">
      <c r="A28" s="838" t="s">
        <v>804</v>
      </c>
      <c r="B28" s="837"/>
      <c r="C28" s="837"/>
      <c r="D28" s="843" t="s">
        <v>805</v>
      </c>
      <c r="E28" s="839"/>
      <c r="F28" s="839"/>
      <c r="G28" s="839"/>
      <c r="H28" s="839"/>
      <c r="I28" s="839"/>
      <c r="J28" s="839"/>
      <c r="M28" s="841"/>
    </row>
    <row r="29" spans="1:13" ht="15" customHeight="1">
      <c r="A29" s="837"/>
      <c r="B29" s="837"/>
      <c r="C29" s="837"/>
      <c r="D29" s="891" t="s">
        <v>806</v>
      </c>
      <c r="E29" s="891"/>
      <c r="F29" s="891"/>
      <c r="G29" s="891"/>
      <c r="H29" s="891"/>
      <c r="I29" s="891"/>
      <c r="J29" s="891"/>
      <c r="K29" s="15">
        <v>20</v>
      </c>
      <c r="M29" s="841"/>
    </row>
    <row r="30" spans="1:13" ht="6" customHeight="1">
      <c r="A30" s="837"/>
      <c r="B30" s="837"/>
      <c r="C30" s="837"/>
      <c r="D30" s="839"/>
      <c r="E30" s="839"/>
      <c r="F30" s="839"/>
      <c r="G30" s="839"/>
      <c r="H30" s="839"/>
      <c r="I30" s="839"/>
      <c r="J30" s="839"/>
      <c r="M30" s="841"/>
    </row>
    <row r="31" spans="1:13" s="1" customFormat="1" ht="12.75">
      <c r="A31" s="838" t="s">
        <v>807</v>
      </c>
      <c r="B31" s="837"/>
      <c r="C31" s="837"/>
      <c r="D31" s="843" t="s">
        <v>808</v>
      </c>
      <c r="E31" s="843"/>
      <c r="F31" s="843"/>
      <c r="G31" s="843"/>
      <c r="H31" s="843"/>
      <c r="I31" s="843"/>
      <c r="J31" s="843"/>
      <c r="M31" s="841"/>
    </row>
    <row r="32" spans="1:13" s="1" customFormat="1" ht="12.75">
      <c r="A32" s="837"/>
      <c r="B32" s="837"/>
      <c r="C32" s="837"/>
      <c r="D32" s="891" t="s">
        <v>809</v>
      </c>
      <c r="E32" s="891"/>
      <c r="F32" s="891"/>
      <c r="G32" s="891"/>
      <c r="H32" s="891"/>
      <c r="I32" s="891"/>
      <c r="J32" s="891"/>
      <c r="K32" s="15">
        <v>21</v>
      </c>
      <c r="M32" s="841"/>
    </row>
    <row r="33" spans="1:13" s="1" customFormat="1" ht="5.25" customHeight="1">
      <c r="A33" s="837"/>
      <c r="B33" s="837"/>
      <c r="C33" s="837"/>
      <c r="D33" s="839"/>
      <c r="E33" s="839"/>
      <c r="F33" s="839"/>
      <c r="G33" s="839"/>
      <c r="H33" s="839"/>
      <c r="I33" s="839"/>
      <c r="J33" s="839"/>
      <c r="K33" s="15"/>
      <c r="M33" s="841"/>
    </row>
    <row r="34" spans="1:13" s="1" customFormat="1" ht="12.75">
      <c r="A34" s="838" t="s">
        <v>810</v>
      </c>
      <c r="B34" s="837"/>
      <c r="C34" s="837"/>
      <c r="D34" s="891" t="s">
        <v>811</v>
      </c>
      <c r="E34" s="891"/>
      <c r="F34" s="891"/>
      <c r="G34" s="891"/>
      <c r="H34" s="891"/>
      <c r="I34" s="891"/>
      <c r="J34" s="891"/>
      <c r="K34" s="15">
        <v>22</v>
      </c>
      <c r="M34" s="841"/>
    </row>
    <row r="35" spans="1:13" s="1" customFormat="1" ht="6" customHeight="1">
      <c r="A35" s="837"/>
      <c r="B35" s="837"/>
      <c r="C35" s="837"/>
      <c r="D35" s="839"/>
      <c r="E35" s="839"/>
      <c r="F35" s="839"/>
      <c r="G35" s="839"/>
      <c r="H35" s="839"/>
      <c r="I35" s="839"/>
      <c r="J35" s="839"/>
      <c r="K35" s="15"/>
      <c r="M35" s="841"/>
    </row>
    <row r="36" spans="1:13" s="1" customFormat="1" ht="12.75">
      <c r="A36" s="838" t="s">
        <v>812</v>
      </c>
      <c r="B36" s="837"/>
      <c r="C36" s="837"/>
      <c r="D36" s="891" t="s">
        <v>813</v>
      </c>
      <c r="E36" s="891"/>
      <c r="F36" s="891"/>
      <c r="G36" s="891"/>
      <c r="H36" s="891"/>
      <c r="I36" s="891"/>
      <c r="J36" s="891"/>
      <c r="K36" s="15">
        <v>23</v>
      </c>
      <c r="M36" s="841"/>
    </row>
    <row r="37" spans="1:11" s="1" customFormat="1" ht="12.75" customHeight="1">
      <c r="A37" s="844"/>
      <c r="B37" s="836"/>
      <c r="C37" s="836"/>
      <c r="D37" s="845"/>
      <c r="E37" s="845"/>
      <c r="F37" s="845"/>
      <c r="G37" s="845"/>
      <c r="H37" s="845"/>
      <c r="I37" s="845"/>
      <c r="J37" s="845"/>
      <c r="K37" s="15"/>
    </row>
    <row r="38" spans="1:11" ht="21.75" customHeight="1">
      <c r="A38" s="890" t="s">
        <v>814</v>
      </c>
      <c r="B38" s="890"/>
      <c r="C38" s="890"/>
      <c r="D38" s="890"/>
      <c r="E38" s="890"/>
      <c r="F38" s="890"/>
      <c r="G38" s="890"/>
      <c r="H38" s="890"/>
      <c r="I38" s="890"/>
      <c r="J38" s="890"/>
      <c r="K38" s="890"/>
    </row>
    <row r="39" spans="1:11" ht="7.5" customHeight="1">
      <c r="A39" s="846"/>
      <c r="B39" s="846"/>
      <c r="C39" s="846"/>
      <c r="D39" s="846"/>
      <c r="E39" s="846"/>
      <c r="F39" s="846"/>
      <c r="G39" s="846"/>
      <c r="H39" s="846"/>
      <c r="I39" s="846"/>
      <c r="J39" s="846"/>
      <c r="K39" s="847"/>
    </row>
    <row r="40" spans="1:10" ht="15.75">
      <c r="A40" s="1"/>
      <c r="B40" s="848" t="s">
        <v>815</v>
      </c>
      <c r="C40" s="848"/>
      <c r="D40" s="1"/>
      <c r="E40" s="1"/>
      <c r="F40" s="1"/>
      <c r="G40" s="1"/>
      <c r="H40" s="1"/>
      <c r="I40" s="1"/>
      <c r="J40" s="1"/>
    </row>
    <row r="41" spans="1:11" s="2" customFormat="1" ht="9.75" customHeight="1">
      <c r="A41"/>
      <c r="B41"/>
      <c r="C41"/>
      <c r="D41"/>
      <c r="E41"/>
      <c r="F41"/>
      <c r="G41"/>
      <c r="H41"/>
      <c r="I41"/>
      <c r="J41"/>
      <c r="K41" s="15"/>
    </row>
    <row r="42" spans="1:10" ht="12.75">
      <c r="A42" s="15"/>
      <c r="B42" s="15"/>
      <c r="C42" s="849" t="s">
        <v>816</v>
      </c>
      <c r="D42" s="15"/>
      <c r="E42" s="15"/>
      <c r="F42" s="15" t="s">
        <v>817</v>
      </c>
      <c r="G42" s="15"/>
      <c r="H42" s="15"/>
      <c r="I42" s="15"/>
      <c r="J42" s="15"/>
    </row>
    <row r="43" spans="1:10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4" s="832" customFormat="1" ht="18">
      <c r="A44" s="15"/>
      <c r="B44" s="15"/>
      <c r="C44" s="850" t="s">
        <v>818</v>
      </c>
      <c r="D44" s="15"/>
      <c r="E44" s="15"/>
      <c r="F44" s="886" t="s">
        <v>819</v>
      </c>
      <c r="G44" s="886"/>
      <c r="H44" s="886"/>
      <c r="I44" s="886"/>
      <c r="J44" s="886"/>
      <c r="K44" s="15">
        <v>24</v>
      </c>
      <c r="M44" s="840"/>
      <c r="N44" s="851"/>
    </row>
    <row r="45" spans="1:14" s="832" customFormat="1" ht="18">
      <c r="A45" s="15"/>
      <c r="B45" s="15"/>
      <c r="C45" s="15" t="s">
        <v>820</v>
      </c>
      <c r="D45" s="15"/>
      <c r="E45" s="15"/>
      <c r="F45" s="886" t="s">
        <v>821</v>
      </c>
      <c r="G45" s="886"/>
      <c r="H45" s="886"/>
      <c r="I45" s="886"/>
      <c r="J45" s="886"/>
      <c r="K45" s="15">
        <v>24</v>
      </c>
      <c r="M45" s="840"/>
      <c r="N45" s="841"/>
    </row>
    <row r="46" spans="1:14" s="2" customFormat="1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M46" s="840"/>
      <c r="N46" s="841"/>
    </row>
    <row r="47" spans="1:14" s="832" customFormat="1" ht="18">
      <c r="A47" s="15"/>
      <c r="B47" s="15"/>
      <c r="C47" s="850" t="s">
        <v>822</v>
      </c>
      <c r="D47" s="15"/>
      <c r="E47" s="15"/>
      <c r="F47" s="15" t="s">
        <v>823</v>
      </c>
      <c r="G47" s="15"/>
      <c r="H47" s="15"/>
      <c r="I47" s="15"/>
      <c r="J47" s="15"/>
      <c r="K47" s="15"/>
      <c r="M47" s="840"/>
      <c r="N47" s="841"/>
    </row>
    <row r="48" spans="1:14" ht="18">
      <c r="A48" s="15"/>
      <c r="B48" s="15"/>
      <c r="C48" s="15"/>
      <c r="D48" s="15"/>
      <c r="E48" s="15"/>
      <c r="F48" s="886" t="s">
        <v>824</v>
      </c>
      <c r="G48" s="886"/>
      <c r="H48" s="886"/>
      <c r="I48" s="886"/>
      <c r="J48" s="886"/>
      <c r="K48" s="15">
        <v>25</v>
      </c>
      <c r="M48" s="840"/>
      <c r="N48" s="841"/>
    </row>
    <row r="49" spans="1:14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M49" s="840"/>
      <c r="N49" s="841"/>
    </row>
    <row r="50" spans="1:14" ht="18">
      <c r="A50" s="15"/>
      <c r="B50" s="15"/>
      <c r="C50" s="852" t="s">
        <v>825</v>
      </c>
      <c r="D50" s="15"/>
      <c r="E50" s="15"/>
      <c r="F50" s="15" t="s">
        <v>823</v>
      </c>
      <c r="G50" s="853"/>
      <c r="H50" s="853"/>
      <c r="I50" s="853"/>
      <c r="J50" s="853"/>
      <c r="M50" s="840"/>
      <c r="N50" s="841"/>
    </row>
    <row r="51" spans="1:14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N51" s="841"/>
    </row>
    <row r="52" spans="1:14" ht="12.75">
      <c r="A52" s="15"/>
      <c r="B52" s="15"/>
      <c r="C52" s="852" t="s">
        <v>826</v>
      </c>
      <c r="D52" s="15"/>
      <c r="E52" s="15"/>
      <c r="F52" s="886" t="s">
        <v>827</v>
      </c>
      <c r="G52" s="886"/>
      <c r="H52" s="886"/>
      <c r="I52" s="886"/>
      <c r="J52" s="886"/>
      <c r="K52" s="15">
        <v>27</v>
      </c>
      <c r="N52" s="841"/>
    </row>
    <row r="53" spans="1:14" ht="12.75">
      <c r="A53" s="15"/>
      <c r="B53" s="15"/>
      <c r="C53" s="850" t="s">
        <v>828</v>
      </c>
      <c r="D53" s="15"/>
      <c r="E53" s="853"/>
      <c r="F53" s="886" t="s">
        <v>829</v>
      </c>
      <c r="G53" s="886"/>
      <c r="H53" s="886"/>
      <c r="I53" s="886"/>
      <c r="J53" s="886"/>
      <c r="K53" s="15">
        <v>28</v>
      </c>
      <c r="N53" s="841"/>
    </row>
    <row r="54" spans="1:14" ht="9.75" customHeight="1">
      <c r="A54" s="15"/>
      <c r="B54" s="15"/>
      <c r="C54" s="15"/>
      <c r="D54" s="15"/>
      <c r="E54" s="853"/>
      <c r="F54" s="853"/>
      <c r="G54" s="853"/>
      <c r="H54" s="853"/>
      <c r="I54" s="853"/>
      <c r="J54" s="853"/>
      <c r="N54" s="841"/>
    </row>
    <row r="55" spans="1:14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N55" s="841"/>
    </row>
    <row r="56" spans="1:14" s="1" customFormat="1" ht="12.75">
      <c r="A56" s="15"/>
      <c r="B56" s="15"/>
      <c r="C56" s="849" t="s">
        <v>830</v>
      </c>
      <c r="D56" s="15"/>
      <c r="E56" s="15"/>
      <c r="F56" s="15" t="s">
        <v>831</v>
      </c>
      <c r="G56" s="853"/>
      <c r="H56" s="853"/>
      <c r="I56" s="853"/>
      <c r="J56" s="853"/>
      <c r="K56" s="15"/>
      <c r="M56" s="854"/>
      <c r="N56" s="841"/>
    </row>
    <row r="57" spans="1:14" ht="12.75">
      <c r="A57" s="15"/>
      <c r="B57" s="15"/>
      <c r="C57" s="849"/>
      <c r="D57" s="15"/>
      <c r="E57" s="15"/>
      <c r="F57" s="15" t="s">
        <v>832</v>
      </c>
      <c r="G57" s="15"/>
      <c r="H57" s="15"/>
      <c r="I57" s="15"/>
      <c r="J57" s="15"/>
      <c r="N57" s="841"/>
    </row>
    <row r="58" spans="1:14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N58" s="841"/>
    </row>
    <row r="59" spans="1:14" ht="12.75">
      <c r="A59" s="15"/>
      <c r="B59" s="15"/>
      <c r="C59" s="849" t="s">
        <v>833</v>
      </c>
      <c r="D59" s="15"/>
      <c r="E59" s="15"/>
      <c r="F59" s="886" t="s">
        <v>827</v>
      </c>
      <c r="G59" s="886"/>
      <c r="H59" s="886"/>
      <c r="I59" s="886"/>
      <c r="J59" s="886"/>
      <c r="K59" s="15">
        <v>29</v>
      </c>
      <c r="N59" s="841"/>
    </row>
    <row r="60" spans="1:14" ht="12.75">
      <c r="A60" s="15"/>
      <c r="B60" s="15"/>
      <c r="C60" s="15" t="s">
        <v>834</v>
      </c>
      <c r="D60" s="15"/>
      <c r="E60" s="853"/>
      <c r="F60" s="886" t="s">
        <v>829</v>
      </c>
      <c r="G60" s="886"/>
      <c r="H60" s="886"/>
      <c r="I60" s="886"/>
      <c r="J60" s="886"/>
      <c r="K60" s="15">
        <v>32</v>
      </c>
      <c r="N60" s="841"/>
    </row>
    <row r="61" spans="1:14" ht="12.75">
      <c r="A61" s="15"/>
      <c r="B61" s="15"/>
      <c r="C61" s="15" t="s">
        <v>835</v>
      </c>
      <c r="D61" s="15"/>
      <c r="E61" s="853"/>
      <c r="F61" s="886" t="s">
        <v>836</v>
      </c>
      <c r="G61" s="886"/>
      <c r="H61" s="886"/>
      <c r="I61" s="886"/>
      <c r="J61" s="886"/>
      <c r="K61" s="15">
        <v>35</v>
      </c>
      <c r="N61" s="841"/>
    </row>
  </sheetData>
  <sheetProtection/>
  <mergeCells count="24">
    <mergeCell ref="F48:J48"/>
    <mergeCell ref="F52:J52"/>
    <mergeCell ref="F53:J53"/>
    <mergeCell ref="F59:J59"/>
    <mergeCell ref="F60:J60"/>
    <mergeCell ref="F61:J61"/>
    <mergeCell ref="D32:J32"/>
    <mergeCell ref="D34:J34"/>
    <mergeCell ref="D36:J36"/>
    <mergeCell ref="A38:K38"/>
    <mergeCell ref="F44:J44"/>
    <mergeCell ref="F45:J45"/>
    <mergeCell ref="A17:K17"/>
    <mergeCell ref="D19:J19"/>
    <mergeCell ref="D21:J21"/>
    <mergeCell ref="D23:J23"/>
    <mergeCell ref="D26:J26"/>
    <mergeCell ref="D29:J29"/>
    <mergeCell ref="A5:J5"/>
    <mergeCell ref="A7:J7"/>
    <mergeCell ref="A9:H9"/>
    <mergeCell ref="A11:J11"/>
    <mergeCell ref="A13:J13"/>
    <mergeCell ref="A15:H15"/>
  </mergeCells>
  <printOptions/>
  <pageMargins left="0.7874015748031497" right="0.7874015748031497" top="0.5905511811023623" bottom="0.5905511811023623" header="0.5905511811023623" footer="0.7874015748031497"/>
  <pageSetup horizontalDpi="600" verticalDpi="600" orientation="portrait" paperSize="9" r:id="rId1"/>
  <headerFooter alignWithMargins="0">
    <oddFooter>&amp;C&amp;12 &amp;10 &amp;11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L55" sqref="L55"/>
    </sheetView>
  </sheetViews>
  <sheetFormatPr defaultColWidth="11.421875" defaultRowHeight="12.75"/>
  <cols>
    <col min="1" max="1" width="1.421875" style="2" customWidth="1"/>
    <col min="2" max="2" width="4.8515625" style="2" customWidth="1"/>
    <col min="3" max="3" width="17.7109375" style="2" customWidth="1"/>
    <col min="4" max="4" width="0.85546875" style="2" customWidth="1"/>
    <col min="5" max="5" width="7.8515625" style="2" customWidth="1"/>
    <col min="6" max="8" width="10.140625" style="2" customWidth="1"/>
    <col min="9" max="11" width="9.421875" style="2" customWidth="1"/>
    <col min="12" max="12" width="9.28125" style="2" customWidth="1"/>
    <col min="13" max="16384" width="11.421875" style="2" customWidth="1"/>
  </cols>
  <sheetData>
    <row r="1" spans="2:12" s="15" customFormat="1" ht="12.75">
      <c r="B1" s="906" t="s">
        <v>433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</row>
    <row r="2" spans="2:12" s="1" customFormat="1" ht="12.75">
      <c r="B2" s="906" t="s">
        <v>22</v>
      </c>
      <c r="C2" s="906"/>
      <c r="D2" s="906"/>
      <c r="E2" s="906"/>
      <c r="F2" s="906"/>
      <c r="G2" s="906"/>
      <c r="H2" s="906"/>
      <c r="I2" s="906"/>
      <c r="J2" s="906"/>
      <c r="K2" s="906"/>
      <c r="L2" s="906"/>
    </row>
    <row r="3" ht="11.25" customHeight="1"/>
    <row r="4" spans="1:12" ht="11.25" customHeight="1">
      <c r="A4" s="927" t="s">
        <v>434</v>
      </c>
      <c r="B4" s="927"/>
      <c r="C4" s="927"/>
      <c r="D4" s="928"/>
      <c r="E4" s="903" t="s">
        <v>429</v>
      </c>
      <c r="F4" s="903" t="s">
        <v>354</v>
      </c>
      <c r="G4" s="903" t="s">
        <v>435</v>
      </c>
      <c r="H4" s="901" t="s">
        <v>237</v>
      </c>
      <c r="I4" s="902"/>
      <c r="J4" s="902"/>
      <c r="K4" s="902"/>
      <c r="L4" s="902"/>
    </row>
    <row r="5" spans="1:12" ht="11.25" customHeight="1">
      <c r="A5" s="930"/>
      <c r="B5" s="930"/>
      <c r="C5" s="930"/>
      <c r="D5" s="931"/>
      <c r="E5" s="904"/>
      <c r="F5" s="904"/>
      <c r="G5" s="904"/>
      <c r="H5" s="903" t="s">
        <v>436</v>
      </c>
      <c r="I5" s="945" t="s">
        <v>251</v>
      </c>
      <c r="J5" s="946"/>
      <c r="K5" s="946"/>
      <c r="L5" s="946"/>
    </row>
    <row r="6" spans="1:13" ht="12" customHeight="1">
      <c r="A6" s="930"/>
      <c r="B6" s="930"/>
      <c r="C6" s="930"/>
      <c r="D6" s="931"/>
      <c r="E6" s="904"/>
      <c r="F6" s="904"/>
      <c r="G6" s="904"/>
      <c r="H6" s="904"/>
      <c r="I6" s="903" t="s">
        <v>21</v>
      </c>
      <c r="J6" s="913" t="s">
        <v>250</v>
      </c>
      <c r="K6" s="917"/>
      <c r="L6" s="917"/>
      <c r="M6" s="9"/>
    </row>
    <row r="7" spans="1:12" ht="11.25" customHeight="1">
      <c r="A7" s="930"/>
      <c r="B7" s="930"/>
      <c r="C7" s="930"/>
      <c r="D7" s="931"/>
      <c r="E7" s="904"/>
      <c r="F7" s="904"/>
      <c r="G7" s="904"/>
      <c r="H7" s="904"/>
      <c r="I7" s="904"/>
      <c r="J7" s="913" t="s">
        <v>16</v>
      </c>
      <c r="K7" s="903" t="s">
        <v>238</v>
      </c>
      <c r="L7" s="913" t="s">
        <v>239</v>
      </c>
    </row>
    <row r="8" spans="1:12" ht="11.25">
      <c r="A8" s="930"/>
      <c r="B8" s="930"/>
      <c r="C8" s="930"/>
      <c r="D8" s="931"/>
      <c r="E8" s="904"/>
      <c r="F8" s="904"/>
      <c r="G8" s="904"/>
      <c r="H8" s="904"/>
      <c r="I8" s="904"/>
      <c r="J8" s="925"/>
      <c r="K8" s="904"/>
      <c r="L8" s="925"/>
    </row>
    <row r="9" spans="1:12" ht="11.25">
      <c r="A9" s="930"/>
      <c r="B9" s="930"/>
      <c r="C9" s="930"/>
      <c r="D9" s="931"/>
      <c r="E9" s="905"/>
      <c r="F9" s="905"/>
      <c r="G9" s="905"/>
      <c r="H9" s="905"/>
      <c r="I9" s="905"/>
      <c r="J9" s="914"/>
      <c r="K9" s="905"/>
      <c r="L9" s="914"/>
    </row>
    <row r="10" spans="1:12" ht="11.25">
      <c r="A10" s="933"/>
      <c r="B10" s="933"/>
      <c r="C10" s="933"/>
      <c r="D10" s="934"/>
      <c r="E10" s="144" t="s">
        <v>2</v>
      </c>
      <c r="F10" s="901" t="s">
        <v>3</v>
      </c>
      <c r="G10" s="902"/>
      <c r="H10" s="902"/>
      <c r="I10" s="902"/>
      <c r="J10" s="902"/>
      <c r="K10" s="902"/>
      <c r="L10" s="902"/>
    </row>
    <row r="11" spans="2:5" ht="9" customHeight="1">
      <c r="B11" s="145"/>
      <c r="C11" s="9"/>
      <c r="D11" s="7"/>
      <c r="E11" s="9"/>
    </row>
    <row r="12" spans="1:22" ht="12" customHeight="1">
      <c r="A12" s="951" t="s">
        <v>16</v>
      </c>
      <c r="B12" s="951"/>
      <c r="C12" s="951"/>
      <c r="D12" s="11"/>
      <c r="E12" s="147">
        <v>3065</v>
      </c>
      <c r="F12" s="13">
        <v>27869596</v>
      </c>
      <c r="G12" s="48">
        <v>27876804</v>
      </c>
      <c r="H12" s="48">
        <v>6058298</v>
      </c>
      <c r="I12" s="48">
        <v>21818506</v>
      </c>
      <c r="J12" s="48">
        <v>19548398</v>
      </c>
      <c r="K12" s="48">
        <v>1774274</v>
      </c>
      <c r="L12" s="48">
        <v>495834</v>
      </c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13" ht="6" customHeight="1">
      <c r="A13" s="146"/>
      <c r="B13" s="146"/>
      <c r="C13" s="146"/>
      <c r="D13" s="11"/>
      <c r="E13" s="147"/>
      <c r="F13" s="13"/>
      <c r="H13" s="48"/>
      <c r="I13" s="48"/>
      <c r="J13" s="48"/>
      <c r="K13" s="48"/>
      <c r="L13" s="48"/>
      <c r="M13" s="8"/>
    </row>
    <row r="14" spans="1:13" ht="9.75" customHeight="1">
      <c r="A14" s="146"/>
      <c r="B14" s="146"/>
      <c r="C14" s="148" t="s">
        <v>286</v>
      </c>
      <c r="D14" s="11"/>
      <c r="E14" s="108">
        <v>1305</v>
      </c>
      <c r="F14" s="8">
        <v>27798004</v>
      </c>
      <c r="G14" s="38">
        <v>28075070</v>
      </c>
      <c r="H14" s="38">
        <v>631798</v>
      </c>
      <c r="I14" s="38">
        <v>27443273</v>
      </c>
      <c r="J14" s="38">
        <v>27017009</v>
      </c>
      <c r="K14" s="38">
        <v>397700</v>
      </c>
      <c r="L14" s="38">
        <v>28563</v>
      </c>
      <c r="M14" s="8"/>
    </row>
    <row r="15" spans="2:13" ht="6" customHeight="1">
      <c r="B15" s="145"/>
      <c r="E15" s="108"/>
      <c r="F15" s="8"/>
      <c r="H15" s="48"/>
      <c r="I15" s="8"/>
      <c r="J15" s="8"/>
      <c r="K15" s="8"/>
      <c r="L15" s="8"/>
      <c r="M15" s="8"/>
    </row>
    <row r="16" spans="1:17" ht="12" customHeight="1">
      <c r="A16" s="949" t="s">
        <v>9</v>
      </c>
      <c r="B16" s="949"/>
      <c r="C16" s="949"/>
      <c r="D16" s="20"/>
      <c r="E16" s="147">
        <v>800</v>
      </c>
      <c r="F16" s="13">
        <v>9140592</v>
      </c>
      <c r="G16" s="48">
        <v>9204208</v>
      </c>
      <c r="H16" s="48">
        <v>2874767</v>
      </c>
      <c r="I16" s="13">
        <v>6329441</v>
      </c>
      <c r="J16" s="13">
        <v>6073743</v>
      </c>
      <c r="K16" s="13">
        <v>121851</v>
      </c>
      <c r="L16" s="13">
        <v>133848</v>
      </c>
      <c r="M16" s="8"/>
      <c r="N16" s="8"/>
      <c r="O16" s="8"/>
      <c r="P16" s="8"/>
      <c r="Q16" s="8"/>
    </row>
    <row r="17" spans="1:17" ht="6" customHeight="1">
      <c r="A17" s="149"/>
      <c r="B17" s="149"/>
      <c r="C17" s="149"/>
      <c r="D17" s="20"/>
      <c r="E17" s="147"/>
      <c r="F17" s="13"/>
      <c r="H17" s="48"/>
      <c r="I17" s="13"/>
      <c r="J17" s="13"/>
      <c r="K17" s="13"/>
      <c r="L17" s="13"/>
      <c r="M17" s="8"/>
      <c r="N17" s="8"/>
      <c r="O17" s="8"/>
      <c r="P17" s="8"/>
      <c r="Q17" s="8"/>
    </row>
    <row r="18" spans="1:17" ht="9.75" customHeight="1">
      <c r="A18" s="149"/>
      <c r="B18" s="149"/>
      <c r="C18" s="148" t="s">
        <v>286</v>
      </c>
      <c r="D18" s="20"/>
      <c r="E18" s="108">
        <v>545</v>
      </c>
      <c r="F18" s="8">
        <v>13296584</v>
      </c>
      <c r="G18" s="38">
        <v>13988999</v>
      </c>
      <c r="H18" s="100">
        <v>209359</v>
      </c>
      <c r="I18" s="22">
        <v>13779641</v>
      </c>
      <c r="J18" s="22">
        <v>13768740</v>
      </c>
      <c r="K18" s="79" t="s">
        <v>8</v>
      </c>
      <c r="L18" s="22">
        <v>10901</v>
      </c>
      <c r="M18" s="8"/>
      <c r="N18" s="8"/>
      <c r="O18" s="8"/>
      <c r="P18" s="8"/>
      <c r="Q18" s="8"/>
    </row>
    <row r="19" spans="2:12" ht="6" customHeight="1">
      <c r="B19" s="145"/>
      <c r="C19" s="9"/>
      <c r="D19" s="9"/>
      <c r="E19" s="108"/>
      <c r="H19" s="14"/>
      <c r="I19" s="22"/>
      <c r="J19" s="22"/>
      <c r="K19" s="22"/>
      <c r="L19" s="22"/>
    </row>
    <row r="20" spans="1:12" ht="12" customHeight="1">
      <c r="A20" s="145" t="s">
        <v>58</v>
      </c>
      <c r="C20" s="9"/>
      <c r="D20" s="9"/>
      <c r="E20" s="108"/>
      <c r="H20" s="54"/>
      <c r="I20" s="54"/>
      <c r="J20" s="54"/>
      <c r="K20" s="54"/>
      <c r="L20" s="54"/>
    </row>
    <row r="21" spans="2:12" ht="4.5" customHeight="1">
      <c r="B21" s="145"/>
      <c r="C21" s="9"/>
      <c r="D21" s="9"/>
      <c r="E21" s="108"/>
      <c r="H21" s="14"/>
      <c r="I21" s="22"/>
      <c r="J21" s="150"/>
      <c r="K21" s="150"/>
      <c r="L21" s="150"/>
    </row>
    <row r="22" spans="2:13" ht="12" customHeight="1">
      <c r="B22" s="948" t="s">
        <v>156</v>
      </c>
      <c r="C22" s="948"/>
      <c r="D22" s="9"/>
      <c r="E22" s="108">
        <v>24</v>
      </c>
      <c r="F22" s="8">
        <v>272424</v>
      </c>
      <c r="G22" s="38">
        <v>313839</v>
      </c>
      <c r="H22" s="38">
        <v>5110</v>
      </c>
      <c r="I22" s="38">
        <v>308729</v>
      </c>
      <c r="J22" s="38">
        <v>287315</v>
      </c>
      <c r="K22" s="38">
        <v>14905</v>
      </c>
      <c r="L22" s="38">
        <v>6508</v>
      </c>
      <c r="M22" s="8"/>
    </row>
    <row r="23" spans="2:13" ht="12" customHeight="1">
      <c r="B23" s="948" t="s">
        <v>144</v>
      </c>
      <c r="C23" s="948"/>
      <c r="D23" s="9"/>
      <c r="E23" s="108">
        <v>58</v>
      </c>
      <c r="F23" s="8">
        <v>1062109</v>
      </c>
      <c r="G23" s="38">
        <v>1050180</v>
      </c>
      <c r="H23" s="22">
        <v>87011</v>
      </c>
      <c r="I23" s="22">
        <v>963169</v>
      </c>
      <c r="J23" s="22">
        <v>941838</v>
      </c>
      <c r="K23" s="23">
        <v>14135</v>
      </c>
      <c r="L23" s="23">
        <v>7197</v>
      </c>
      <c r="M23" s="8"/>
    </row>
    <row r="24" spans="2:13" ht="12" customHeight="1">
      <c r="B24" s="948" t="s">
        <v>142</v>
      </c>
      <c r="C24" s="948"/>
      <c r="E24" s="108">
        <v>8</v>
      </c>
      <c r="F24" s="8">
        <v>100500</v>
      </c>
      <c r="G24" s="38">
        <v>112259</v>
      </c>
      <c r="H24" s="22">
        <v>4308</v>
      </c>
      <c r="I24" s="22">
        <v>107951</v>
      </c>
      <c r="J24" s="22">
        <v>107706</v>
      </c>
      <c r="K24" s="150" t="s">
        <v>8</v>
      </c>
      <c r="L24" s="54">
        <v>245</v>
      </c>
      <c r="M24" s="8"/>
    </row>
    <row r="25" spans="2:13" ht="6" customHeight="1">
      <c r="B25" s="152"/>
      <c r="C25" s="6"/>
      <c r="E25" s="108"/>
      <c r="F25" s="8"/>
      <c r="G25" s="38"/>
      <c r="H25" s="22"/>
      <c r="I25" s="153"/>
      <c r="J25" s="154"/>
      <c r="K25" s="150"/>
      <c r="L25" s="150"/>
      <c r="M25" s="8"/>
    </row>
    <row r="26" spans="1:13" ht="12" customHeight="1">
      <c r="A26" s="152" t="s">
        <v>51</v>
      </c>
      <c r="C26" s="6"/>
      <c r="E26" s="108"/>
      <c r="F26" s="8"/>
      <c r="G26" s="38"/>
      <c r="H26" s="22"/>
      <c r="I26" s="22"/>
      <c r="J26" s="150"/>
      <c r="K26" s="150"/>
      <c r="L26" s="150"/>
      <c r="M26" s="8"/>
    </row>
    <row r="27" spans="2:13" ht="4.5" customHeight="1">
      <c r="B27" s="152"/>
      <c r="C27" s="6"/>
      <c r="E27" s="108"/>
      <c r="F27" s="8"/>
      <c r="G27" s="38"/>
      <c r="H27" s="22"/>
      <c r="I27" s="22"/>
      <c r="J27" s="150"/>
      <c r="K27" s="150" t="s">
        <v>8</v>
      </c>
      <c r="L27" s="150"/>
      <c r="M27" s="8"/>
    </row>
    <row r="28" spans="2:13" ht="12" customHeight="1">
      <c r="B28" s="948" t="s">
        <v>155</v>
      </c>
      <c r="C28" s="948"/>
      <c r="E28" s="108">
        <v>39</v>
      </c>
      <c r="F28" s="8">
        <v>504597</v>
      </c>
      <c r="G28" s="38">
        <v>548969</v>
      </c>
      <c r="H28" s="22">
        <v>80262</v>
      </c>
      <c r="I28" s="22">
        <v>468707</v>
      </c>
      <c r="J28" s="22">
        <v>459269</v>
      </c>
      <c r="K28" s="150">
        <v>351</v>
      </c>
      <c r="L28" s="22">
        <v>9088</v>
      </c>
      <c r="M28" s="8"/>
    </row>
    <row r="29" spans="2:13" ht="12" customHeight="1">
      <c r="B29" s="948" t="s">
        <v>154</v>
      </c>
      <c r="C29" s="948"/>
      <c r="E29" s="108">
        <v>18</v>
      </c>
      <c r="F29" s="8">
        <v>122652</v>
      </c>
      <c r="G29" s="38">
        <v>69227</v>
      </c>
      <c r="H29" s="142" t="s">
        <v>8</v>
      </c>
      <c r="I29" s="22">
        <v>69227</v>
      </c>
      <c r="J29" s="22">
        <v>50004</v>
      </c>
      <c r="K29" s="150" t="s">
        <v>8</v>
      </c>
      <c r="L29" s="22">
        <v>19223</v>
      </c>
      <c r="M29" s="8"/>
    </row>
    <row r="30" spans="2:13" ht="12" customHeight="1">
      <c r="B30" s="948" t="s">
        <v>373</v>
      </c>
      <c r="C30" s="948"/>
      <c r="E30" s="108">
        <v>26</v>
      </c>
      <c r="F30" s="8">
        <v>79486</v>
      </c>
      <c r="G30" s="38">
        <v>68738</v>
      </c>
      <c r="H30" s="22">
        <v>18592</v>
      </c>
      <c r="I30" s="22">
        <v>50146</v>
      </c>
      <c r="J30" s="22">
        <v>50145</v>
      </c>
      <c r="K30" s="150" t="s">
        <v>8</v>
      </c>
      <c r="L30" s="150">
        <v>1</v>
      </c>
      <c r="M30" s="8"/>
    </row>
    <row r="31" spans="2:13" ht="12" customHeight="1">
      <c r="B31" s="948" t="s">
        <v>153</v>
      </c>
      <c r="C31" s="948"/>
      <c r="E31" s="108">
        <v>21</v>
      </c>
      <c r="F31" s="8">
        <v>218961</v>
      </c>
      <c r="G31" s="38">
        <v>140736</v>
      </c>
      <c r="H31" s="100">
        <v>14119</v>
      </c>
      <c r="I31" s="22">
        <v>126617</v>
      </c>
      <c r="J31" s="22">
        <v>126370</v>
      </c>
      <c r="K31" s="150">
        <v>248</v>
      </c>
      <c r="L31" s="150" t="s">
        <v>8</v>
      </c>
      <c r="M31" s="8"/>
    </row>
    <row r="32" spans="2:13" ht="12" customHeight="1">
      <c r="B32" s="948" t="s">
        <v>152</v>
      </c>
      <c r="C32" s="948"/>
      <c r="E32" s="108">
        <v>47</v>
      </c>
      <c r="F32" s="8">
        <v>234607</v>
      </c>
      <c r="G32" s="38">
        <v>210647</v>
      </c>
      <c r="H32" s="22">
        <v>2563</v>
      </c>
      <c r="I32" s="22">
        <v>208084</v>
      </c>
      <c r="J32" s="22">
        <v>198333</v>
      </c>
      <c r="K32" s="22">
        <v>4220</v>
      </c>
      <c r="L32" s="22">
        <v>5531</v>
      </c>
      <c r="M32" s="8"/>
    </row>
    <row r="33" spans="2:13" ht="12" customHeight="1">
      <c r="B33" s="948" t="s">
        <v>151</v>
      </c>
      <c r="C33" s="948"/>
      <c r="E33" s="108">
        <v>56</v>
      </c>
      <c r="F33" s="8">
        <v>470728</v>
      </c>
      <c r="G33" s="38">
        <v>426161</v>
      </c>
      <c r="H33" s="22">
        <v>71814</v>
      </c>
      <c r="I33" s="22">
        <v>354346</v>
      </c>
      <c r="J33" s="22">
        <v>354346</v>
      </c>
      <c r="K33" s="150" t="s">
        <v>8</v>
      </c>
      <c r="L33" s="150" t="s">
        <v>8</v>
      </c>
      <c r="M33" s="8"/>
    </row>
    <row r="34" spans="2:13" ht="12" customHeight="1">
      <c r="B34" s="948" t="s">
        <v>150</v>
      </c>
      <c r="C34" s="948"/>
      <c r="E34" s="108">
        <v>92</v>
      </c>
      <c r="F34" s="8">
        <v>597764</v>
      </c>
      <c r="G34" s="38">
        <v>646921</v>
      </c>
      <c r="H34" s="22">
        <v>61463</v>
      </c>
      <c r="I34" s="22">
        <v>585458</v>
      </c>
      <c r="J34" s="22">
        <v>580500</v>
      </c>
      <c r="K34" s="22">
        <v>1885</v>
      </c>
      <c r="L34" s="22">
        <v>3073</v>
      </c>
      <c r="M34" s="8"/>
    </row>
    <row r="35" spans="2:13" ht="12" customHeight="1">
      <c r="B35" s="948" t="s">
        <v>149</v>
      </c>
      <c r="C35" s="948"/>
      <c r="E35" s="108">
        <v>44</v>
      </c>
      <c r="F35" s="8">
        <v>281509</v>
      </c>
      <c r="G35" s="38">
        <v>257821</v>
      </c>
      <c r="H35" s="22">
        <v>35622</v>
      </c>
      <c r="I35" s="22">
        <v>222199</v>
      </c>
      <c r="J35" s="22">
        <v>222199</v>
      </c>
      <c r="K35" s="150" t="s">
        <v>8</v>
      </c>
      <c r="L35" s="150" t="s">
        <v>8</v>
      </c>
      <c r="M35" s="8"/>
    </row>
    <row r="36" spans="2:13" ht="12" customHeight="1">
      <c r="B36" s="948" t="s">
        <v>148</v>
      </c>
      <c r="C36" s="948"/>
      <c r="E36" s="108">
        <v>20</v>
      </c>
      <c r="F36" s="8">
        <v>173124</v>
      </c>
      <c r="G36" s="38">
        <v>164157</v>
      </c>
      <c r="H36" s="22">
        <v>14675</v>
      </c>
      <c r="I36" s="22">
        <v>149482</v>
      </c>
      <c r="J36" s="22">
        <v>146664</v>
      </c>
      <c r="K36" s="22">
        <v>537</v>
      </c>
      <c r="L36" s="22">
        <v>2281</v>
      </c>
      <c r="M36" s="8"/>
    </row>
    <row r="37" spans="2:13" ht="12" customHeight="1">
      <c r="B37" s="948" t="s">
        <v>374</v>
      </c>
      <c r="C37" s="948"/>
      <c r="E37" s="108">
        <v>6</v>
      </c>
      <c r="F37" s="8">
        <v>24827</v>
      </c>
      <c r="G37" s="38">
        <v>45734</v>
      </c>
      <c r="H37" s="150" t="s">
        <v>8</v>
      </c>
      <c r="I37" s="22">
        <v>45734</v>
      </c>
      <c r="J37" s="22">
        <v>45734</v>
      </c>
      <c r="K37" s="150" t="s">
        <v>8</v>
      </c>
      <c r="L37" s="150" t="s">
        <v>8</v>
      </c>
      <c r="M37" s="8"/>
    </row>
    <row r="38" spans="2:13" ht="12" customHeight="1">
      <c r="B38" s="948" t="s">
        <v>147</v>
      </c>
      <c r="C38" s="948"/>
      <c r="E38" s="108">
        <v>44</v>
      </c>
      <c r="F38" s="8">
        <v>245150</v>
      </c>
      <c r="G38" s="38">
        <v>264628</v>
      </c>
      <c r="H38" s="22">
        <v>48843</v>
      </c>
      <c r="I38" s="22">
        <v>215786</v>
      </c>
      <c r="J38" s="22">
        <v>213872</v>
      </c>
      <c r="K38" s="22">
        <v>1914</v>
      </c>
      <c r="L38" s="150" t="s">
        <v>8</v>
      </c>
      <c r="M38" s="8"/>
    </row>
    <row r="39" spans="2:13" ht="12" customHeight="1">
      <c r="B39" s="948" t="s">
        <v>146</v>
      </c>
      <c r="C39" s="948"/>
      <c r="E39" s="108">
        <v>8</v>
      </c>
      <c r="F39" s="8">
        <v>36562</v>
      </c>
      <c r="G39" s="38">
        <v>38804</v>
      </c>
      <c r="H39" s="150" t="s">
        <v>8</v>
      </c>
      <c r="I39" s="22">
        <v>38804</v>
      </c>
      <c r="J39" s="22">
        <v>38804</v>
      </c>
      <c r="K39" s="150" t="s">
        <v>8</v>
      </c>
      <c r="L39" s="150" t="s">
        <v>8</v>
      </c>
      <c r="M39" s="8"/>
    </row>
    <row r="40" spans="2:13" ht="12" customHeight="1">
      <c r="B40" s="948" t="s">
        <v>145</v>
      </c>
      <c r="C40" s="948"/>
      <c r="E40" s="108">
        <v>32</v>
      </c>
      <c r="F40" s="8">
        <v>74950</v>
      </c>
      <c r="G40" s="38">
        <v>68583</v>
      </c>
      <c r="H40" s="22">
        <v>14983</v>
      </c>
      <c r="I40" s="22">
        <v>53600</v>
      </c>
      <c r="J40" s="22">
        <v>53474</v>
      </c>
      <c r="K40" s="22">
        <v>96</v>
      </c>
      <c r="L40" s="22">
        <v>30</v>
      </c>
      <c r="M40" s="8"/>
    </row>
    <row r="41" spans="2:13" ht="12" customHeight="1">
      <c r="B41" s="948" t="s">
        <v>144</v>
      </c>
      <c r="C41" s="948"/>
      <c r="E41" s="108">
        <v>31</v>
      </c>
      <c r="F41" s="8">
        <v>1031663</v>
      </c>
      <c r="G41" s="38">
        <v>1072708</v>
      </c>
      <c r="H41" s="22">
        <v>1291</v>
      </c>
      <c r="I41" s="22">
        <v>1071417</v>
      </c>
      <c r="J41" s="22">
        <v>1069492</v>
      </c>
      <c r="K41" s="23">
        <v>1233</v>
      </c>
      <c r="L41" s="150">
        <v>692</v>
      </c>
      <c r="M41" s="8"/>
    </row>
    <row r="42" spans="2:13" ht="12" customHeight="1">
      <c r="B42" s="948" t="s">
        <v>375</v>
      </c>
      <c r="C42" s="948"/>
      <c r="E42" s="108">
        <v>33</v>
      </c>
      <c r="F42" s="8">
        <v>290895</v>
      </c>
      <c r="G42" s="38">
        <v>277204</v>
      </c>
      <c r="H42" s="22">
        <v>273</v>
      </c>
      <c r="I42" s="22">
        <v>276931</v>
      </c>
      <c r="J42" s="22">
        <v>216552</v>
      </c>
      <c r="K42" s="22">
        <v>55634</v>
      </c>
      <c r="L42" s="22">
        <v>4745</v>
      </c>
      <c r="M42" s="8"/>
    </row>
    <row r="43" spans="2:13" ht="12" customHeight="1">
      <c r="B43" s="948" t="s">
        <v>143</v>
      </c>
      <c r="C43" s="948"/>
      <c r="E43" s="108">
        <v>25</v>
      </c>
      <c r="F43" s="8">
        <v>337026</v>
      </c>
      <c r="G43" s="38">
        <v>236300</v>
      </c>
      <c r="H43" s="22">
        <v>15759</v>
      </c>
      <c r="I43" s="22">
        <v>220541</v>
      </c>
      <c r="J43" s="22">
        <v>177234</v>
      </c>
      <c r="K43" s="22">
        <v>14948</v>
      </c>
      <c r="L43" s="22">
        <v>28359</v>
      </c>
      <c r="M43" s="8"/>
    </row>
    <row r="44" spans="2:13" ht="12" customHeight="1">
      <c r="B44" s="948" t="s">
        <v>142</v>
      </c>
      <c r="C44" s="948"/>
      <c r="E44" s="74">
        <v>55</v>
      </c>
      <c r="F44" s="22">
        <v>226214</v>
      </c>
      <c r="G44" s="38">
        <v>169907</v>
      </c>
      <c r="H44" s="22">
        <v>13911</v>
      </c>
      <c r="I44" s="22">
        <v>155996</v>
      </c>
      <c r="J44" s="22">
        <v>146604</v>
      </c>
      <c r="K44" s="22">
        <v>2208</v>
      </c>
      <c r="L44" s="22">
        <v>7184</v>
      </c>
      <c r="M44" s="8"/>
    </row>
    <row r="45" spans="2:13" ht="12" customHeight="1">
      <c r="B45" s="948" t="s">
        <v>141</v>
      </c>
      <c r="C45" s="948"/>
      <c r="E45" s="108">
        <v>8</v>
      </c>
      <c r="F45" s="8">
        <v>16543</v>
      </c>
      <c r="G45" s="38">
        <v>14142</v>
      </c>
      <c r="H45" s="22">
        <v>11852</v>
      </c>
      <c r="I45" s="22">
        <v>2290</v>
      </c>
      <c r="J45" s="22">
        <v>2290</v>
      </c>
      <c r="K45" s="150" t="s">
        <v>8</v>
      </c>
      <c r="L45" s="150" t="s">
        <v>8</v>
      </c>
      <c r="M45" s="8"/>
    </row>
    <row r="46" spans="2:13" ht="12" customHeight="1">
      <c r="B46" s="948" t="s">
        <v>140</v>
      </c>
      <c r="C46" s="948"/>
      <c r="E46" s="108">
        <v>74</v>
      </c>
      <c r="F46" s="8">
        <v>169005</v>
      </c>
      <c r="G46" s="38">
        <v>160374</v>
      </c>
      <c r="H46" s="22">
        <v>10055</v>
      </c>
      <c r="I46" s="22">
        <v>150319</v>
      </c>
      <c r="J46" s="22">
        <v>145849</v>
      </c>
      <c r="K46" s="150" t="s">
        <v>8</v>
      </c>
      <c r="L46" s="22">
        <v>4470</v>
      </c>
      <c r="M46" s="8"/>
    </row>
    <row r="47" spans="2:13" ht="12" customHeight="1">
      <c r="B47" s="948" t="s">
        <v>376</v>
      </c>
      <c r="C47" s="948"/>
      <c r="E47" s="108">
        <v>31</v>
      </c>
      <c r="F47" s="8">
        <v>2569298</v>
      </c>
      <c r="G47" s="38">
        <v>2846172</v>
      </c>
      <c r="H47" s="8">
        <v>2362263</v>
      </c>
      <c r="I47" s="8">
        <v>483909</v>
      </c>
      <c r="J47" s="8">
        <v>439150</v>
      </c>
      <c r="K47" s="95">
        <v>9537</v>
      </c>
      <c r="L47" s="22">
        <v>35222</v>
      </c>
      <c r="M47" s="8"/>
    </row>
    <row r="48" spans="2:13" ht="12" customHeight="1">
      <c r="B48" s="145"/>
      <c r="E48" s="155"/>
      <c r="F48" s="8"/>
      <c r="G48" s="38"/>
      <c r="H48" s="8"/>
      <c r="I48" s="79"/>
      <c r="J48" s="79"/>
      <c r="K48" s="79"/>
      <c r="L48" s="79"/>
      <c r="M48" s="8"/>
    </row>
    <row r="49" spans="1:17" ht="12" customHeight="1">
      <c r="A49" s="949" t="s">
        <v>10</v>
      </c>
      <c r="B49" s="949"/>
      <c r="C49" s="949"/>
      <c r="D49" s="19"/>
      <c r="E49" s="147">
        <v>506</v>
      </c>
      <c r="F49" s="13">
        <v>2367908</v>
      </c>
      <c r="G49" s="48">
        <v>2086025</v>
      </c>
      <c r="H49" s="13">
        <v>859799</v>
      </c>
      <c r="I49" s="13">
        <v>1226226</v>
      </c>
      <c r="J49" s="13">
        <v>1158817</v>
      </c>
      <c r="K49" s="13">
        <v>62960</v>
      </c>
      <c r="L49" s="13">
        <v>4449</v>
      </c>
      <c r="M49" s="8"/>
      <c r="N49" s="8"/>
      <c r="O49" s="8"/>
      <c r="P49" s="8"/>
      <c r="Q49" s="8"/>
    </row>
    <row r="50" spans="1:17" ht="6" customHeight="1">
      <c r="A50" s="149"/>
      <c r="B50" s="149"/>
      <c r="C50" s="149"/>
      <c r="D50" s="19"/>
      <c r="E50" s="147"/>
      <c r="F50" s="13"/>
      <c r="G50" s="38"/>
      <c r="H50" s="13"/>
      <c r="I50" s="13"/>
      <c r="J50" s="13"/>
      <c r="K50" s="13"/>
      <c r="L50" s="13"/>
      <c r="M50" s="8"/>
      <c r="N50" s="8"/>
      <c r="O50" s="8"/>
      <c r="P50" s="8"/>
      <c r="Q50" s="8"/>
    </row>
    <row r="51" spans="1:17" ht="9.75" customHeight="1">
      <c r="A51" s="149"/>
      <c r="B51" s="149"/>
      <c r="C51" s="148" t="s">
        <v>286</v>
      </c>
      <c r="D51" s="19"/>
      <c r="E51" s="108">
        <v>185</v>
      </c>
      <c r="F51" s="8">
        <v>3286404</v>
      </c>
      <c r="G51" s="38">
        <v>3395570</v>
      </c>
      <c r="H51" s="8">
        <v>36598</v>
      </c>
      <c r="I51" s="8">
        <v>3358972</v>
      </c>
      <c r="J51" s="8">
        <v>3358972</v>
      </c>
      <c r="K51" s="79" t="s">
        <v>8</v>
      </c>
      <c r="L51" s="79" t="s">
        <v>8</v>
      </c>
      <c r="M51" s="8"/>
      <c r="N51" s="8"/>
      <c r="O51" s="8"/>
      <c r="P51" s="8"/>
      <c r="Q51" s="8"/>
    </row>
    <row r="52" spans="2:13" ht="6" customHeight="1">
      <c r="B52" s="156"/>
      <c r="C52" s="14"/>
      <c r="D52" s="14"/>
      <c r="E52" s="108"/>
      <c r="F52" s="8"/>
      <c r="G52" s="38"/>
      <c r="H52" s="8"/>
      <c r="I52" s="8"/>
      <c r="J52" s="79"/>
      <c r="K52" s="79"/>
      <c r="L52" s="79"/>
      <c r="M52" s="8"/>
    </row>
    <row r="53" spans="1:13" ht="12" customHeight="1">
      <c r="A53" s="156" t="s">
        <v>58</v>
      </c>
      <c r="C53" s="14"/>
      <c r="D53" s="14"/>
      <c r="E53" s="108"/>
      <c r="F53" s="8"/>
      <c r="G53" s="38"/>
      <c r="H53" s="8"/>
      <c r="I53" s="8"/>
      <c r="J53" s="8"/>
      <c r="K53" s="79"/>
      <c r="L53" s="79"/>
      <c r="M53" s="8"/>
    </row>
    <row r="54" spans="2:13" ht="4.5" customHeight="1">
      <c r="B54" s="156"/>
      <c r="C54" s="14"/>
      <c r="D54" s="14"/>
      <c r="E54" s="108"/>
      <c r="F54" s="8"/>
      <c r="G54" s="38"/>
      <c r="H54" s="8"/>
      <c r="I54" s="8"/>
      <c r="J54" s="79"/>
      <c r="K54" s="8"/>
      <c r="L54" s="79"/>
      <c r="M54" s="8"/>
    </row>
    <row r="55" spans="2:13" ht="12" customHeight="1">
      <c r="B55" s="948" t="s">
        <v>136</v>
      </c>
      <c r="C55" s="948"/>
      <c r="E55" s="108">
        <v>8</v>
      </c>
      <c r="F55" s="8">
        <v>57210</v>
      </c>
      <c r="G55" s="38">
        <v>56077</v>
      </c>
      <c r="H55" s="8">
        <v>223</v>
      </c>
      <c r="I55" s="8">
        <v>55855</v>
      </c>
      <c r="J55" s="8">
        <v>55855</v>
      </c>
      <c r="K55" s="79" t="s">
        <v>8</v>
      </c>
      <c r="L55" s="79" t="s">
        <v>8</v>
      </c>
      <c r="M55" s="8"/>
    </row>
    <row r="56" spans="2:13" ht="12" customHeight="1">
      <c r="B56" s="948" t="s">
        <v>135</v>
      </c>
      <c r="C56" s="948"/>
      <c r="E56" s="108">
        <v>5</v>
      </c>
      <c r="F56" s="8">
        <v>46169</v>
      </c>
      <c r="G56" s="38">
        <v>51014</v>
      </c>
      <c r="H56" s="8">
        <v>7485</v>
      </c>
      <c r="I56" s="8">
        <v>43529</v>
      </c>
      <c r="J56" s="8">
        <v>43529</v>
      </c>
      <c r="K56" s="79" t="s">
        <v>8</v>
      </c>
      <c r="L56" s="79" t="s">
        <v>8</v>
      </c>
      <c r="M56" s="8"/>
    </row>
    <row r="57" spans="2:13" ht="12" customHeight="1">
      <c r="B57" s="948" t="s">
        <v>139</v>
      </c>
      <c r="C57" s="948"/>
      <c r="E57" s="108">
        <v>10</v>
      </c>
      <c r="F57" s="8">
        <v>87159</v>
      </c>
      <c r="G57" s="38">
        <v>76780</v>
      </c>
      <c r="H57" s="8">
        <v>31</v>
      </c>
      <c r="I57" s="8">
        <v>76750</v>
      </c>
      <c r="J57" s="8">
        <v>73679</v>
      </c>
      <c r="K57" s="8">
        <v>2253</v>
      </c>
      <c r="L57" s="8">
        <v>817</v>
      </c>
      <c r="M57" s="8"/>
    </row>
    <row r="58" spans="2:13" ht="6" customHeight="1">
      <c r="B58" s="152"/>
      <c r="C58" s="6"/>
      <c r="E58" s="108"/>
      <c r="F58" s="8"/>
      <c r="G58" s="38"/>
      <c r="H58" s="8"/>
      <c r="I58" s="8"/>
      <c r="J58" s="8"/>
      <c r="K58" s="8"/>
      <c r="L58" s="8"/>
      <c r="M58" s="8"/>
    </row>
    <row r="59" spans="1:13" ht="12" customHeight="1">
      <c r="A59" s="152" t="s">
        <v>51</v>
      </c>
      <c r="C59" s="6"/>
      <c r="E59" s="108"/>
      <c r="F59" s="8"/>
      <c r="G59" s="38"/>
      <c r="H59" s="8"/>
      <c r="I59" s="8"/>
      <c r="J59" s="8"/>
      <c r="K59" s="8"/>
      <c r="L59" s="8"/>
      <c r="M59" s="8"/>
    </row>
    <row r="60" spans="2:13" ht="4.5" customHeight="1">
      <c r="B60" s="152"/>
      <c r="C60" s="6"/>
      <c r="E60" s="108"/>
      <c r="F60" s="8"/>
      <c r="G60" s="38"/>
      <c r="H60" s="8"/>
      <c r="I60" s="8"/>
      <c r="J60" s="8"/>
      <c r="K60" s="8"/>
      <c r="L60" s="8"/>
      <c r="M60" s="8"/>
    </row>
    <row r="61" spans="2:13" ht="11.25">
      <c r="B61" s="948" t="s">
        <v>138</v>
      </c>
      <c r="C61" s="948"/>
      <c r="E61" s="108">
        <v>15</v>
      </c>
      <c r="F61" s="8">
        <v>872114</v>
      </c>
      <c r="G61" s="38">
        <v>619946</v>
      </c>
      <c r="H61" s="8">
        <v>571397</v>
      </c>
      <c r="I61" s="8">
        <v>48550</v>
      </c>
      <c r="J61" s="8">
        <v>48550</v>
      </c>
      <c r="K61" s="79" t="s">
        <v>8</v>
      </c>
      <c r="L61" s="79" t="s">
        <v>8</v>
      </c>
      <c r="M61" s="8"/>
    </row>
    <row r="62" spans="2:13" ht="11.25">
      <c r="B62" s="948" t="s">
        <v>377</v>
      </c>
      <c r="C62" s="948"/>
      <c r="E62" s="108">
        <v>31</v>
      </c>
      <c r="F62" s="22">
        <v>188430</v>
      </c>
      <c r="G62" s="38">
        <v>45497</v>
      </c>
      <c r="H62" s="22">
        <v>12620</v>
      </c>
      <c r="I62" s="22">
        <v>32877</v>
      </c>
      <c r="J62" s="22">
        <v>32877</v>
      </c>
      <c r="K62" s="79" t="s">
        <v>8</v>
      </c>
      <c r="L62" s="79" t="s">
        <v>8</v>
      </c>
      <c r="M62" s="8"/>
    </row>
    <row r="63" spans="2:13" ht="11.25">
      <c r="B63" s="948" t="s">
        <v>137</v>
      </c>
      <c r="C63" s="948"/>
      <c r="E63" s="108">
        <v>29</v>
      </c>
      <c r="F63" s="8">
        <v>149966</v>
      </c>
      <c r="G63" s="38">
        <v>139987</v>
      </c>
      <c r="H63" s="8">
        <v>2995</v>
      </c>
      <c r="I63" s="8">
        <v>136991</v>
      </c>
      <c r="J63" s="8">
        <v>133314</v>
      </c>
      <c r="K63" s="8">
        <v>3375</v>
      </c>
      <c r="L63" s="8">
        <v>302</v>
      </c>
      <c r="M63" s="8"/>
    </row>
    <row r="64" spans="2:13" ht="11.25">
      <c r="B64" s="948" t="s">
        <v>136</v>
      </c>
      <c r="C64" s="948"/>
      <c r="E64" s="108">
        <v>88</v>
      </c>
      <c r="F64" s="8">
        <v>197970</v>
      </c>
      <c r="G64" s="38">
        <v>179594</v>
      </c>
      <c r="H64" s="22">
        <v>3487</v>
      </c>
      <c r="I64" s="8">
        <v>176107</v>
      </c>
      <c r="J64" s="8">
        <v>174967</v>
      </c>
      <c r="K64" s="8">
        <v>1140</v>
      </c>
      <c r="L64" s="79" t="s">
        <v>8</v>
      </c>
      <c r="M64" s="8"/>
    </row>
    <row r="65" spans="2:13" ht="11.25">
      <c r="B65" s="948" t="s">
        <v>135</v>
      </c>
      <c r="C65" s="948"/>
      <c r="E65" s="108">
        <v>75</v>
      </c>
      <c r="F65" s="8">
        <v>394822</v>
      </c>
      <c r="G65" s="38">
        <v>327298</v>
      </c>
      <c r="H65" s="8">
        <v>173767</v>
      </c>
      <c r="I65" s="8">
        <v>153532</v>
      </c>
      <c r="J65" s="8">
        <v>104027</v>
      </c>
      <c r="K65" s="8">
        <v>48004</v>
      </c>
      <c r="L65" s="8">
        <v>1501</v>
      </c>
      <c r="M65" s="8"/>
    </row>
    <row r="66" spans="2:13" ht="11.25">
      <c r="B66" s="948" t="s">
        <v>134</v>
      </c>
      <c r="C66" s="948"/>
      <c r="E66" s="108">
        <v>38</v>
      </c>
      <c r="F66" s="8">
        <v>190480</v>
      </c>
      <c r="G66" s="38">
        <v>230608</v>
      </c>
      <c r="H66" s="8">
        <v>74786</v>
      </c>
      <c r="I66" s="8">
        <v>155822</v>
      </c>
      <c r="J66" s="8">
        <v>155822</v>
      </c>
      <c r="K66" s="79" t="s">
        <v>8</v>
      </c>
      <c r="L66" s="79" t="s">
        <v>8</v>
      </c>
      <c r="M66" s="8"/>
    </row>
    <row r="67" spans="2:13" ht="11.25">
      <c r="B67" s="948" t="s">
        <v>378</v>
      </c>
      <c r="C67" s="948"/>
      <c r="E67" s="108">
        <v>134</v>
      </c>
      <c r="F67" s="8">
        <v>50639</v>
      </c>
      <c r="G67" s="38">
        <v>101337</v>
      </c>
      <c r="H67" s="8">
        <v>7615</v>
      </c>
      <c r="I67" s="8">
        <v>93722</v>
      </c>
      <c r="J67" s="8">
        <v>93567</v>
      </c>
      <c r="K67" s="79" t="s">
        <v>8</v>
      </c>
      <c r="L67" s="79">
        <v>155</v>
      </c>
      <c r="M67" s="8"/>
    </row>
    <row r="68" spans="2:13" ht="11.25">
      <c r="B68" s="948" t="s">
        <v>379</v>
      </c>
      <c r="C68" s="948"/>
      <c r="E68" s="108">
        <v>16</v>
      </c>
      <c r="F68" s="8">
        <v>85891</v>
      </c>
      <c r="G68" s="38">
        <v>208028</v>
      </c>
      <c r="H68" s="8">
        <v>1893</v>
      </c>
      <c r="I68" s="8">
        <v>206135</v>
      </c>
      <c r="J68" s="8">
        <v>197627</v>
      </c>
      <c r="K68" s="8">
        <v>8187</v>
      </c>
      <c r="L68" s="79">
        <v>321</v>
      </c>
      <c r="M68" s="8"/>
    </row>
    <row r="69" spans="2:13" ht="11.25">
      <c r="B69" s="948" t="s">
        <v>380</v>
      </c>
      <c r="C69" s="948"/>
      <c r="E69" s="108">
        <v>57</v>
      </c>
      <c r="F69" s="8">
        <v>47059</v>
      </c>
      <c r="G69" s="38">
        <v>49859</v>
      </c>
      <c r="H69" s="8">
        <v>3501</v>
      </c>
      <c r="I69" s="8">
        <v>46358</v>
      </c>
      <c r="J69" s="8">
        <v>45004</v>
      </c>
      <c r="K69" s="8">
        <v>1</v>
      </c>
      <c r="L69" s="22">
        <v>1353</v>
      </c>
      <c r="M69" s="8"/>
    </row>
    <row r="70" spans="1:13" ht="11.25" customHeight="1">
      <c r="A70" s="2" t="s">
        <v>7</v>
      </c>
      <c r="M70" s="95"/>
    </row>
    <row r="71" spans="1:12" ht="14.25" customHeight="1">
      <c r="A71" s="950" t="s">
        <v>437</v>
      </c>
      <c r="B71" s="950"/>
      <c r="C71" s="950"/>
      <c r="D71" s="950"/>
      <c r="E71" s="950"/>
      <c r="F71" s="950"/>
      <c r="G71" s="950"/>
      <c r="H71" s="950"/>
      <c r="I71" s="950"/>
      <c r="J71" s="950"/>
      <c r="K71" s="950"/>
      <c r="L71" s="950"/>
    </row>
    <row r="72" spans="1:12" ht="12" customHeight="1">
      <c r="A72" s="950"/>
      <c r="B72" s="950"/>
      <c r="C72" s="950"/>
      <c r="D72" s="950"/>
      <c r="E72" s="950"/>
      <c r="F72" s="950"/>
      <c r="G72" s="950"/>
      <c r="H72" s="950"/>
      <c r="I72" s="950"/>
      <c r="J72" s="950"/>
      <c r="K72" s="950"/>
      <c r="L72" s="950"/>
    </row>
    <row r="73" spans="5:12" ht="11.25">
      <c r="E73" s="8"/>
      <c r="F73" s="8"/>
      <c r="G73" s="8"/>
      <c r="H73" s="8"/>
      <c r="I73" s="8"/>
      <c r="J73" s="8"/>
      <c r="K73" s="8"/>
      <c r="L73" s="8"/>
    </row>
  </sheetData>
  <sheetProtection/>
  <mergeCells count="54">
    <mergeCell ref="F10:L10"/>
    <mergeCell ref="B28:C28"/>
    <mergeCell ref="B1:L1"/>
    <mergeCell ref="B2:L2"/>
    <mergeCell ref="A4:D10"/>
    <mergeCell ref="A12:C12"/>
    <mergeCell ref="A16:C16"/>
    <mergeCell ref="L7:L9"/>
    <mergeCell ref="G4:G9"/>
    <mergeCell ref="K7:K9"/>
    <mergeCell ref="B44:C44"/>
    <mergeCell ref="B22:C22"/>
    <mergeCell ref="B23:C23"/>
    <mergeCell ref="B24:C24"/>
    <mergeCell ref="B29:C29"/>
    <mergeCell ref="B30:C30"/>
    <mergeCell ref="B31:C31"/>
    <mergeCell ref="B32:C32"/>
    <mergeCell ref="B34:C34"/>
    <mergeCell ref="B35:C35"/>
    <mergeCell ref="B43:C43"/>
    <mergeCell ref="B36:C36"/>
    <mergeCell ref="B37:C37"/>
    <mergeCell ref="B38:C38"/>
    <mergeCell ref="B39:C39"/>
    <mergeCell ref="B40:C40"/>
    <mergeCell ref="B41:C41"/>
    <mergeCell ref="B42:C42"/>
    <mergeCell ref="B61:C61"/>
    <mergeCell ref="A71:L72"/>
    <mergeCell ref="B62:C62"/>
    <mergeCell ref="B63:C63"/>
    <mergeCell ref="B64:C64"/>
    <mergeCell ref="B65:C65"/>
    <mergeCell ref="B66:C66"/>
    <mergeCell ref="B67:C67"/>
    <mergeCell ref="B68:C68"/>
    <mergeCell ref="B69:C69"/>
    <mergeCell ref="A49:C49"/>
    <mergeCell ref="B45:C45"/>
    <mergeCell ref="B46:C46"/>
    <mergeCell ref="B47:C47"/>
    <mergeCell ref="B55:C55"/>
    <mergeCell ref="B56:C56"/>
    <mergeCell ref="B57:C57"/>
    <mergeCell ref="B33:C33"/>
    <mergeCell ref="E4:E9"/>
    <mergeCell ref="F4:F9"/>
    <mergeCell ref="H5:H9"/>
    <mergeCell ref="H4:L4"/>
    <mergeCell ref="I5:L5"/>
    <mergeCell ref="J7:J9"/>
    <mergeCell ref="I6:I9"/>
    <mergeCell ref="J6:L6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2013</oddHeader>
    <oddFooter xml:space="preserve">&amp;C &amp;12 &amp;11 29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5"/>
  <sheetViews>
    <sheetView zoomScale="110" zoomScaleNormal="110" workbookViewId="0" topLeftCell="A1">
      <selection activeCell="R55" sqref="R55"/>
    </sheetView>
  </sheetViews>
  <sheetFormatPr defaultColWidth="11.421875" defaultRowHeight="12.75"/>
  <cols>
    <col min="1" max="1" width="1.7109375" style="2" customWidth="1"/>
    <col min="2" max="2" width="4.8515625" style="2" customWidth="1"/>
    <col min="3" max="3" width="19.7109375" style="2" customWidth="1"/>
    <col min="4" max="4" width="0.85546875" style="2" customWidth="1"/>
    <col min="5" max="5" width="6.7109375" style="2" customWidth="1"/>
    <col min="6" max="7" width="9.28125" style="2" customWidth="1"/>
    <col min="8" max="8" width="9.8515625" style="2" customWidth="1"/>
    <col min="9" max="9" width="9.421875" style="2" customWidth="1"/>
    <col min="10" max="10" width="8.8515625" style="2" customWidth="1"/>
    <col min="11" max="11" width="8.28125" style="2" customWidth="1"/>
    <col min="12" max="12" width="9.140625" style="2" customWidth="1"/>
    <col min="13" max="16384" width="11.421875" style="2" customWidth="1"/>
  </cols>
  <sheetData>
    <row r="1" spans="2:12" s="15" customFormat="1" ht="12.75">
      <c r="B1" s="953" t="s">
        <v>438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</row>
    <row r="2" spans="2:12" s="1" customFormat="1" ht="12.75">
      <c r="B2" s="953" t="s">
        <v>22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</row>
    <row r="3" ht="11.25" customHeight="1"/>
    <row r="4" spans="1:12" ht="11.25" customHeight="1">
      <c r="A4" s="927" t="s">
        <v>434</v>
      </c>
      <c r="B4" s="927"/>
      <c r="C4" s="927"/>
      <c r="D4" s="928"/>
      <c r="E4" s="918" t="s">
        <v>429</v>
      </c>
      <c r="F4" s="903" t="s">
        <v>354</v>
      </c>
      <c r="G4" s="903" t="s">
        <v>435</v>
      </c>
      <c r="H4" s="901" t="s">
        <v>237</v>
      </c>
      <c r="I4" s="902"/>
      <c r="J4" s="902"/>
      <c r="K4" s="902"/>
      <c r="L4" s="902"/>
    </row>
    <row r="5" spans="1:12" ht="11.25" customHeight="1">
      <c r="A5" s="930"/>
      <c r="B5" s="930"/>
      <c r="C5" s="930"/>
      <c r="D5" s="931"/>
      <c r="E5" s="920"/>
      <c r="F5" s="904"/>
      <c r="G5" s="904"/>
      <c r="H5" s="903" t="s">
        <v>436</v>
      </c>
      <c r="I5" s="945" t="s">
        <v>251</v>
      </c>
      <c r="J5" s="946"/>
      <c r="K5" s="946"/>
      <c r="L5" s="946"/>
    </row>
    <row r="6" spans="1:13" ht="12" customHeight="1">
      <c r="A6" s="930"/>
      <c r="B6" s="930"/>
      <c r="C6" s="930"/>
      <c r="D6" s="931"/>
      <c r="E6" s="920"/>
      <c r="F6" s="904"/>
      <c r="G6" s="904"/>
      <c r="H6" s="904"/>
      <c r="I6" s="903" t="s">
        <v>21</v>
      </c>
      <c r="J6" s="913" t="s">
        <v>250</v>
      </c>
      <c r="K6" s="917"/>
      <c r="L6" s="917"/>
      <c r="M6" s="9"/>
    </row>
    <row r="7" spans="1:12" ht="11.25" customHeight="1">
      <c r="A7" s="930"/>
      <c r="B7" s="930"/>
      <c r="C7" s="930"/>
      <c r="D7" s="931"/>
      <c r="E7" s="920"/>
      <c r="F7" s="904"/>
      <c r="G7" s="904"/>
      <c r="H7" s="904"/>
      <c r="I7" s="904"/>
      <c r="J7" s="913" t="s">
        <v>16</v>
      </c>
      <c r="K7" s="903" t="s">
        <v>238</v>
      </c>
      <c r="L7" s="913" t="s">
        <v>239</v>
      </c>
    </row>
    <row r="8" spans="1:12" ht="11.25">
      <c r="A8" s="930"/>
      <c r="B8" s="930"/>
      <c r="C8" s="930"/>
      <c r="D8" s="931"/>
      <c r="E8" s="920"/>
      <c r="F8" s="904"/>
      <c r="G8" s="904"/>
      <c r="H8" s="904"/>
      <c r="I8" s="904"/>
      <c r="J8" s="925"/>
      <c r="K8" s="904"/>
      <c r="L8" s="925"/>
    </row>
    <row r="9" spans="1:12" ht="11.25">
      <c r="A9" s="930"/>
      <c r="B9" s="930"/>
      <c r="C9" s="930"/>
      <c r="D9" s="931"/>
      <c r="E9" s="922"/>
      <c r="F9" s="905"/>
      <c r="G9" s="905"/>
      <c r="H9" s="905"/>
      <c r="I9" s="905"/>
      <c r="J9" s="914"/>
      <c r="K9" s="905"/>
      <c r="L9" s="914"/>
    </row>
    <row r="10" spans="1:12" ht="11.25">
      <c r="A10" s="933"/>
      <c r="B10" s="933"/>
      <c r="C10" s="933"/>
      <c r="D10" s="934"/>
      <c r="E10" s="144" t="s">
        <v>2</v>
      </c>
      <c r="F10" s="901" t="s">
        <v>3</v>
      </c>
      <c r="G10" s="902"/>
      <c r="H10" s="902"/>
      <c r="I10" s="902"/>
      <c r="J10" s="902"/>
      <c r="K10" s="902"/>
      <c r="L10" s="902"/>
    </row>
    <row r="11" spans="2:5" ht="11.25" customHeight="1">
      <c r="B11" s="145"/>
      <c r="C11" s="9"/>
      <c r="D11" s="7"/>
      <c r="E11" s="9"/>
    </row>
    <row r="12" spans="1:18" ht="12" customHeight="1">
      <c r="A12" s="949" t="s">
        <v>11</v>
      </c>
      <c r="B12" s="949"/>
      <c r="C12" s="949"/>
      <c r="D12" s="19"/>
      <c r="E12" s="147">
        <v>252</v>
      </c>
      <c r="F12" s="13">
        <v>2948011</v>
      </c>
      <c r="G12" s="48">
        <v>3009449</v>
      </c>
      <c r="H12" s="48">
        <v>299536</v>
      </c>
      <c r="I12" s="48">
        <v>2709913</v>
      </c>
      <c r="J12" s="48">
        <v>2306255</v>
      </c>
      <c r="K12" s="48">
        <v>209568</v>
      </c>
      <c r="L12" s="59">
        <v>194090</v>
      </c>
      <c r="N12" s="8"/>
      <c r="O12" s="8"/>
      <c r="P12" s="8"/>
      <c r="Q12" s="8"/>
      <c r="R12" s="8"/>
    </row>
    <row r="13" spans="1:18" ht="6" customHeight="1">
      <c r="A13" s="149"/>
      <c r="B13" s="149"/>
      <c r="C13" s="149"/>
      <c r="D13" s="19"/>
      <c r="E13" s="147"/>
      <c r="F13" s="13"/>
      <c r="H13" s="48"/>
      <c r="I13" s="48"/>
      <c r="J13" s="48"/>
      <c r="K13" s="48"/>
      <c r="L13" s="59"/>
      <c r="N13" s="8"/>
      <c r="O13" s="8"/>
      <c r="P13" s="8"/>
      <c r="Q13" s="8"/>
      <c r="R13" s="8"/>
    </row>
    <row r="14" spans="1:18" ht="9.75" customHeight="1">
      <c r="A14" s="149"/>
      <c r="B14" s="149"/>
      <c r="C14" s="148" t="s">
        <v>286</v>
      </c>
      <c r="D14" s="19"/>
      <c r="E14" s="108">
        <v>64</v>
      </c>
      <c r="F14" s="8">
        <v>2155085</v>
      </c>
      <c r="G14" s="38">
        <v>1965978</v>
      </c>
      <c r="H14" s="38">
        <v>135879</v>
      </c>
      <c r="I14" s="38">
        <v>1830099</v>
      </c>
      <c r="J14" s="38">
        <v>1830099</v>
      </c>
      <c r="K14" s="79" t="s">
        <v>8</v>
      </c>
      <c r="L14" s="79" t="s">
        <v>8</v>
      </c>
      <c r="N14" s="8"/>
      <c r="O14" s="8"/>
      <c r="P14" s="8"/>
      <c r="Q14" s="8"/>
      <c r="R14" s="8"/>
    </row>
    <row r="15" spans="2:12" ht="6" customHeight="1">
      <c r="B15" s="156"/>
      <c r="C15" s="14"/>
      <c r="D15" s="14"/>
      <c r="E15" s="147"/>
      <c r="F15" s="8"/>
      <c r="I15" s="48"/>
      <c r="J15" s="48"/>
      <c r="K15" s="48"/>
      <c r="L15" s="48"/>
    </row>
    <row r="16" spans="1:12" ht="12" customHeight="1">
      <c r="A16" s="156" t="s">
        <v>58</v>
      </c>
      <c r="C16" s="14"/>
      <c r="D16" s="14"/>
      <c r="E16" s="147"/>
      <c r="F16" s="8"/>
      <c r="I16" s="48"/>
      <c r="J16" s="48"/>
      <c r="K16" s="48"/>
      <c r="L16" s="48"/>
    </row>
    <row r="17" spans="2:12" ht="4.5" customHeight="1">
      <c r="B17" s="156"/>
      <c r="C17" s="14"/>
      <c r="D17" s="14"/>
      <c r="E17" s="147"/>
      <c r="F17" s="8"/>
      <c r="I17" s="48"/>
      <c r="J17" s="48"/>
      <c r="K17" s="48"/>
      <c r="L17" s="48"/>
    </row>
    <row r="18" spans="2:12" ht="12" customHeight="1">
      <c r="B18" s="948" t="s">
        <v>133</v>
      </c>
      <c r="C18" s="948"/>
      <c r="E18" s="157">
        <v>8</v>
      </c>
      <c r="F18" s="22">
        <v>43007</v>
      </c>
      <c r="G18" s="23">
        <v>43973</v>
      </c>
      <c r="H18" s="23">
        <v>12985</v>
      </c>
      <c r="I18" s="38">
        <v>30988</v>
      </c>
      <c r="J18" s="38">
        <v>30988</v>
      </c>
      <c r="K18" s="79" t="s">
        <v>8</v>
      </c>
      <c r="L18" s="79" t="s">
        <v>8</v>
      </c>
    </row>
    <row r="19" spans="2:12" ht="12" customHeight="1">
      <c r="B19" s="948" t="s">
        <v>128</v>
      </c>
      <c r="C19" s="948"/>
      <c r="E19" s="108">
        <v>19</v>
      </c>
      <c r="F19" s="8">
        <v>155624</v>
      </c>
      <c r="G19" s="23">
        <v>141409</v>
      </c>
      <c r="H19" s="38">
        <v>19</v>
      </c>
      <c r="I19" s="38">
        <v>141390</v>
      </c>
      <c r="J19" s="38">
        <v>133883</v>
      </c>
      <c r="K19" s="38">
        <v>6100</v>
      </c>
      <c r="L19" s="38">
        <v>1407</v>
      </c>
    </row>
    <row r="20" spans="2:12" ht="12" customHeight="1">
      <c r="B20" s="948" t="s">
        <v>132</v>
      </c>
      <c r="C20" s="948"/>
      <c r="E20" s="108">
        <v>10</v>
      </c>
      <c r="F20" s="8">
        <v>69735</v>
      </c>
      <c r="G20" s="23">
        <v>69479</v>
      </c>
      <c r="H20" s="38">
        <v>83</v>
      </c>
      <c r="I20" s="38">
        <v>69396</v>
      </c>
      <c r="J20" s="38">
        <v>18166</v>
      </c>
      <c r="K20" s="38">
        <v>34488</v>
      </c>
      <c r="L20" s="38">
        <v>16742</v>
      </c>
    </row>
    <row r="21" spans="2:12" ht="7.5" customHeight="1">
      <c r="B21" s="151"/>
      <c r="C21" s="151"/>
      <c r="E21" s="108"/>
      <c r="F21" s="8"/>
      <c r="G21" s="23"/>
      <c r="I21" s="38"/>
      <c r="J21" s="38"/>
      <c r="K21" s="38"/>
      <c r="L21" s="48"/>
    </row>
    <row r="22" spans="1:12" ht="12" customHeight="1">
      <c r="A22" s="156" t="s">
        <v>51</v>
      </c>
      <c r="C22" s="151"/>
      <c r="E22" s="108"/>
      <c r="F22" s="8"/>
      <c r="G22" s="23"/>
      <c r="I22" s="38"/>
      <c r="J22" s="38"/>
      <c r="K22" s="38"/>
      <c r="L22" s="48"/>
    </row>
    <row r="23" spans="2:12" ht="4.5" customHeight="1">
      <c r="B23" s="151"/>
      <c r="C23" s="151"/>
      <c r="E23" s="108"/>
      <c r="F23" s="8"/>
      <c r="G23" s="23"/>
      <c r="I23" s="38"/>
      <c r="J23" s="38"/>
      <c r="K23" s="38"/>
      <c r="L23" s="48"/>
    </row>
    <row r="24" spans="2:12" ht="12" customHeight="1">
      <c r="B24" s="948" t="s">
        <v>381</v>
      </c>
      <c r="C24" s="948"/>
      <c r="E24" s="108">
        <v>24</v>
      </c>
      <c r="F24" s="8">
        <v>282060</v>
      </c>
      <c r="G24" s="23">
        <v>219716</v>
      </c>
      <c r="H24" s="54">
        <v>55</v>
      </c>
      <c r="I24" s="54">
        <v>219661</v>
      </c>
      <c r="J24" s="54">
        <v>216820</v>
      </c>
      <c r="K24" s="22">
        <v>2841</v>
      </c>
      <c r="L24" s="150" t="s">
        <v>8</v>
      </c>
    </row>
    <row r="25" spans="2:12" ht="12" customHeight="1">
      <c r="B25" s="948" t="s">
        <v>131</v>
      </c>
      <c r="C25" s="948"/>
      <c r="E25" s="108">
        <v>18</v>
      </c>
      <c r="F25" s="8">
        <v>117905</v>
      </c>
      <c r="G25" s="23">
        <v>102123</v>
      </c>
      <c r="H25" s="54">
        <v>12358</v>
      </c>
      <c r="I25" s="54">
        <v>89765</v>
      </c>
      <c r="J25" s="54">
        <v>89765</v>
      </c>
      <c r="K25" s="150" t="s">
        <v>8</v>
      </c>
      <c r="L25" s="150" t="s">
        <v>8</v>
      </c>
    </row>
    <row r="26" spans="2:12" ht="12" customHeight="1">
      <c r="B26" s="948" t="s">
        <v>130</v>
      </c>
      <c r="C26" s="948"/>
      <c r="E26" s="108">
        <v>33</v>
      </c>
      <c r="F26" s="8">
        <v>378036</v>
      </c>
      <c r="G26" s="23">
        <v>399168</v>
      </c>
      <c r="H26" s="54">
        <v>55678</v>
      </c>
      <c r="I26" s="54">
        <v>343490</v>
      </c>
      <c r="J26" s="54">
        <v>284224</v>
      </c>
      <c r="K26" s="54">
        <v>35593</v>
      </c>
      <c r="L26" s="54">
        <v>23672</v>
      </c>
    </row>
    <row r="27" spans="2:12" ht="12" customHeight="1">
      <c r="B27" s="948" t="s">
        <v>129</v>
      </c>
      <c r="C27" s="948"/>
      <c r="E27" s="108">
        <v>57</v>
      </c>
      <c r="F27" s="38">
        <v>122846</v>
      </c>
      <c r="G27" s="23">
        <v>113725</v>
      </c>
      <c r="H27" s="54">
        <v>8948</v>
      </c>
      <c r="I27" s="54">
        <v>104777</v>
      </c>
      <c r="J27" s="54">
        <v>97554</v>
      </c>
      <c r="K27" s="54">
        <v>6429</v>
      </c>
      <c r="L27" s="54">
        <v>794</v>
      </c>
    </row>
    <row r="28" spans="2:12" ht="12" customHeight="1">
      <c r="B28" s="948" t="s">
        <v>128</v>
      </c>
      <c r="C28" s="948"/>
      <c r="E28" s="108">
        <v>28</v>
      </c>
      <c r="F28" s="8">
        <v>423650</v>
      </c>
      <c r="G28" s="23">
        <v>406401</v>
      </c>
      <c r="H28" s="54">
        <v>517</v>
      </c>
      <c r="I28" s="54">
        <v>405884</v>
      </c>
      <c r="J28" s="54">
        <v>367457</v>
      </c>
      <c r="K28" s="54">
        <v>26320</v>
      </c>
      <c r="L28" s="54">
        <v>12106</v>
      </c>
    </row>
    <row r="29" spans="2:14" ht="12" customHeight="1">
      <c r="B29" s="948" t="s">
        <v>127</v>
      </c>
      <c r="C29" s="948"/>
      <c r="E29" s="108">
        <v>32</v>
      </c>
      <c r="F29" s="8">
        <v>1066142</v>
      </c>
      <c r="G29" s="23">
        <v>1209943</v>
      </c>
      <c r="H29" s="54">
        <v>201622</v>
      </c>
      <c r="I29" s="54">
        <v>1008322</v>
      </c>
      <c r="J29" s="54">
        <v>821378</v>
      </c>
      <c r="K29" s="54">
        <v>53839</v>
      </c>
      <c r="L29" s="54">
        <v>133104</v>
      </c>
      <c r="M29" s="14"/>
      <c r="N29" s="8"/>
    </row>
    <row r="30" spans="2:14" ht="12" customHeight="1">
      <c r="B30" s="948" t="s">
        <v>126</v>
      </c>
      <c r="C30" s="948"/>
      <c r="E30" s="108">
        <v>23</v>
      </c>
      <c r="F30" s="8">
        <v>289008</v>
      </c>
      <c r="G30" s="23">
        <v>303512</v>
      </c>
      <c r="H30" s="54">
        <v>7271</v>
      </c>
      <c r="I30" s="54">
        <v>296241</v>
      </c>
      <c r="J30" s="54">
        <v>246019</v>
      </c>
      <c r="K30" s="54">
        <v>43957</v>
      </c>
      <c r="L30" s="54">
        <v>6265</v>
      </c>
      <c r="N30" s="8"/>
    </row>
    <row r="31" spans="2:12" ht="12" customHeight="1">
      <c r="B31" s="145"/>
      <c r="C31" s="6"/>
      <c r="E31" s="108"/>
      <c r="F31" s="8"/>
      <c r="G31" s="23"/>
      <c r="H31" s="14"/>
      <c r="I31" s="54"/>
      <c r="J31" s="54"/>
      <c r="K31" s="150"/>
      <c r="L31" s="150"/>
    </row>
    <row r="32" spans="1:18" ht="12" customHeight="1">
      <c r="A32" s="949" t="s">
        <v>12</v>
      </c>
      <c r="B32" s="949"/>
      <c r="C32" s="949"/>
      <c r="D32" s="19"/>
      <c r="E32" s="147">
        <v>261</v>
      </c>
      <c r="F32" s="48">
        <v>1716941</v>
      </c>
      <c r="G32" s="158">
        <v>1694354</v>
      </c>
      <c r="H32" s="59">
        <v>192750</v>
      </c>
      <c r="I32" s="59">
        <v>1501604</v>
      </c>
      <c r="J32" s="59">
        <v>1269578</v>
      </c>
      <c r="K32" s="59">
        <v>221288</v>
      </c>
      <c r="L32" s="59">
        <v>10738</v>
      </c>
      <c r="N32" s="8"/>
      <c r="O32" s="8"/>
      <c r="P32" s="8"/>
      <c r="Q32" s="8"/>
      <c r="R32" s="8"/>
    </row>
    <row r="33" spans="1:18" ht="6" customHeight="1">
      <c r="A33" s="149"/>
      <c r="B33" s="149"/>
      <c r="C33" s="149"/>
      <c r="D33" s="19"/>
      <c r="E33" s="147"/>
      <c r="F33" s="48"/>
      <c r="G33" s="23"/>
      <c r="H33" s="59"/>
      <c r="I33" s="59"/>
      <c r="J33" s="59"/>
      <c r="K33" s="59"/>
      <c r="L33" s="59"/>
      <c r="N33" s="8"/>
      <c r="O33" s="8"/>
      <c r="P33" s="8"/>
      <c r="Q33" s="8"/>
      <c r="R33" s="8"/>
    </row>
    <row r="34" spans="1:18" ht="9.75" customHeight="1">
      <c r="A34" s="149"/>
      <c r="B34" s="149"/>
      <c r="C34" s="148" t="s">
        <v>286</v>
      </c>
      <c r="D34" s="19"/>
      <c r="E34" s="108">
        <v>72</v>
      </c>
      <c r="F34" s="38">
        <v>1815695</v>
      </c>
      <c r="G34" s="23">
        <v>1841501</v>
      </c>
      <c r="H34" s="23">
        <v>3069</v>
      </c>
      <c r="I34" s="54">
        <v>1838432</v>
      </c>
      <c r="J34" s="54">
        <v>1801879</v>
      </c>
      <c r="K34" s="54">
        <v>36553</v>
      </c>
      <c r="L34" s="150" t="s">
        <v>8</v>
      </c>
      <c r="N34" s="8"/>
      <c r="O34" s="8"/>
      <c r="P34" s="8"/>
      <c r="Q34" s="8"/>
      <c r="R34" s="8"/>
    </row>
    <row r="35" spans="2:12" ht="6" customHeight="1">
      <c r="B35" s="156"/>
      <c r="C35" s="6"/>
      <c r="D35" s="14"/>
      <c r="E35" s="108"/>
      <c r="F35" s="8"/>
      <c r="G35" s="23"/>
      <c r="H35" s="14"/>
      <c r="I35" s="54"/>
      <c r="J35" s="54"/>
      <c r="K35" s="159"/>
      <c r="L35" s="159"/>
    </row>
    <row r="36" spans="1:12" ht="12" customHeight="1">
      <c r="A36" s="156" t="s">
        <v>58</v>
      </c>
      <c r="C36" s="6"/>
      <c r="D36" s="14"/>
      <c r="E36" s="108"/>
      <c r="F36" s="8"/>
      <c r="G36" s="23"/>
      <c r="H36" s="14"/>
      <c r="I36" s="54"/>
      <c r="J36" s="54"/>
      <c r="K36" s="54"/>
      <c r="L36" s="159"/>
    </row>
    <row r="37" spans="2:12" ht="4.5" customHeight="1">
      <c r="B37" s="156"/>
      <c r="C37" s="6"/>
      <c r="D37" s="14"/>
      <c r="E37" s="108"/>
      <c r="F37" s="8"/>
      <c r="G37" s="23"/>
      <c r="H37" s="14"/>
      <c r="I37" s="54"/>
      <c r="J37" s="54"/>
      <c r="K37" s="159"/>
      <c r="L37" s="159"/>
    </row>
    <row r="38" spans="2:12" ht="12" customHeight="1">
      <c r="B38" s="948" t="s">
        <v>125</v>
      </c>
      <c r="C38" s="948"/>
      <c r="E38" s="108">
        <v>9</v>
      </c>
      <c r="F38" s="8">
        <v>167120</v>
      </c>
      <c r="G38" s="23">
        <v>167309</v>
      </c>
      <c r="H38" s="54">
        <v>5826</v>
      </c>
      <c r="I38" s="54">
        <v>161482</v>
      </c>
      <c r="J38" s="54">
        <v>161482</v>
      </c>
      <c r="K38" s="150" t="s">
        <v>8</v>
      </c>
      <c r="L38" s="150" t="s">
        <v>8</v>
      </c>
    </row>
    <row r="39" spans="2:12" ht="12" customHeight="1">
      <c r="B39" s="948" t="s">
        <v>124</v>
      </c>
      <c r="C39" s="948"/>
      <c r="E39" s="108">
        <v>12</v>
      </c>
      <c r="F39" s="8">
        <v>25612</v>
      </c>
      <c r="G39" s="23">
        <v>29580</v>
      </c>
      <c r="H39" s="54">
        <v>4999</v>
      </c>
      <c r="I39" s="54">
        <v>24581</v>
      </c>
      <c r="J39" s="54">
        <v>24581</v>
      </c>
      <c r="K39" s="150" t="s">
        <v>8</v>
      </c>
      <c r="L39" s="150" t="s">
        <v>8</v>
      </c>
    </row>
    <row r="40" spans="2:12" ht="12" customHeight="1">
      <c r="B40" s="948" t="s">
        <v>123</v>
      </c>
      <c r="C40" s="948"/>
      <c r="E40" s="108">
        <v>6</v>
      </c>
      <c r="F40" s="8">
        <v>188015</v>
      </c>
      <c r="G40" s="23">
        <v>221657</v>
      </c>
      <c r="H40" s="150" t="s">
        <v>8</v>
      </c>
      <c r="I40" s="54">
        <v>221657</v>
      </c>
      <c r="J40" s="54">
        <v>211053</v>
      </c>
      <c r="K40" s="54">
        <v>10604</v>
      </c>
      <c r="L40" s="150" t="s">
        <v>8</v>
      </c>
    </row>
    <row r="41" spans="2:12" ht="12" customHeight="1">
      <c r="B41" s="948" t="s">
        <v>121</v>
      </c>
      <c r="C41" s="948"/>
      <c r="E41" s="155">
        <v>4</v>
      </c>
      <c r="F41" s="8">
        <v>2952</v>
      </c>
      <c r="G41" s="23">
        <v>2937</v>
      </c>
      <c r="H41" s="54">
        <v>11</v>
      </c>
      <c r="I41" s="54">
        <v>2926</v>
      </c>
      <c r="J41" s="54">
        <v>2843</v>
      </c>
      <c r="K41" s="150">
        <v>68</v>
      </c>
      <c r="L41" s="150">
        <v>14</v>
      </c>
    </row>
    <row r="42" spans="2:12" ht="7.5" customHeight="1">
      <c r="B42" s="152"/>
      <c r="C42" s="6"/>
      <c r="E42" s="108"/>
      <c r="F42" s="8"/>
      <c r="G42" s="23"/>
      <c r="H42" s="14"/>
      <c r="I42" s="54"/>
      <c r="J42" s="54"/>
      <c r="K42" s="54"/>
      <c r="L42" s="59"/>
    </row>
    <row r="43" spans="1:12" ht="12" customHeight="1">
      <c r="A43" s="152" t="s">
        <v>51</v>
      </c>
      <c r="C43" s="6"/>
      <c r="E43" s="108"/>
      <c r="F43" s="8"/>
      <c r="G43" s="23"/>
      <c r="H43" s="14"/>
      <c r="I43" s="54"/>
      <c r="J43" s="54"/>
      <c r="K43" s="54"/>
      <c r="L43" s="59"/>
    </row>
    <row r="44" spans="2:12" ht="4.5" customHeight="1">
      <c r="B44" s="152"/>
      <c r="C44" s="6"/>
      <c r="E44" s="108"/>
      <c r="F44" s="8"/>
      <c r="G44" s="23"/>
      <c r="H44" s="14"/>
      <c r="I44" s="54"/>
      <c r="J44" s="54"/>
      <c r="K44" s="54"/>
      <c r="L44" s="59"/>
    </row>
    <row r="45" spans="2:12" ht="12" customHeight="1">
      <c r="B45" s="948" t="s">
        <v>125</v>
      </c>
      <c r="C45" s="948"/>
      <c r="E45" s="108">
        <v>30</v>
      </c>
      <c r="F45" s="8">
        <v>96741</v>
      </c>
      <c r="G45" s="23">
        <v>82052</v>
      </c>
      <c r="H45" s="54">
        <v>3153</v>
      </c>
      <c r="I45" s="54">
        <v>78899</v>
      </c>
      <c r="J45" s="54">
        <v>69705</v>
      </c>
      <c r="K45" s="54">
        <v>6460</v>
      </c>
      <c r="L45" s="54">
        <v>2734</v>
      </c>
    </row>
    <row r="46" spans="2:12" ht="12" customHeight="1">
      <c r="B46" s="948" t="s">
        <v>124</v>
      </c>
      <c r="C46" s="948"/>
      <c r="E46" s="108">
        <v>21</v>
      </c>
      <c r="F46" s="8">
        <v>95825</v>
      </c>
      <c r="G46" s="23">
        <v>84603</v>
      </c>
      <c r="H46" s="22">
        <v>2508</v>
      </c>
      <c r="I46" s="54">
        <v>82095</v>
      </c>
      <c r="J46" s="54">
        <v>82036</v>
      </c>
      <c r="K46" s="54">
        <v>60</v>
      </c>
      <c r="L46" s="150" t="s">
        <v>8</v>
      </c>
    </row>
    <row r="47" spans="2:12" ht="12" customHeight="1">
      <c r="B47" s="948" t="s">
        <v>123</v>
      </c>
      <c r="C47" s="948"/>
      <c r="E47" s="108">
        <v>37</v>
      </c>
      <c r="F47" s="8">
        <v>78189</v>
      </c>
      <c r="G47" s="23">
        <v>52205</v>
      </c>
      <c r="H47" s="22">
        <v>8347</v>
      </c>
      <c r="I47" s="54">
        <v>43858</v>
      </c>
      <c r="J47" s="54">
        <v>43858</v>
      </c>
      <c r="K47" s="150" t="s">
        <v>8</v>
      </c>
      <c r="L47" s="150" t="s">
        <v>8</v>
      </c>
    </row>
    <row r="48" spans="2:14" ht="12" customHeight="1">
      <c r="B48" s="948" t="s">
        <v>122</v>
      </c>
      <c r="C48" s="948"/>
      <c r="E48" s="108">
        <v>14</v>
      </c>
      <c r="F48" s="8">
        <v>33993</v>
      </c>
      <c r="G48" s="23">
        <v>54341</v>
      </c>
      <c r="H48" s="22">
        <v>1260</v>
      </c>
      <c r="I48" s="54">
        <v>53081</v>
      </c>
      <c r="J48" s="54">
        <v>53048</v>
      </c>
      <c r="K48" s="150">
        <v>32</v>
      </c>
      <c r="L48" s="150">
        <v>1</v>
      </c>
      <c r="N48" s="79"/>
    </row>
    <row r="49" spans="2:12" ht="12" customHeight="1">
      <c r="B49" s="948" t="s">
        <v>121</v>
      </c>
      <c r="C49" s="948"/>
      <c r="E49" s="108">
        <v>23</v>
      </c>
      <c r="F49" s="8">
        <v>233452</v>
      </c>
      <c r="G49" s="23">
        <v>209094</v>
      </c>
      <c r="H49" s="22">
        <v>10294</v>
      </c>
      <c r="I49" s="54">
        <v>198800</v>
      </c>
      <c r="J49" s="54">
        <v>198683</v>
      </c>
      <c r="K49" s="150">
        <v>117</v>
      </c>
      <c r="L49" s="150" t="s">
        <v>8</v>
      </c>
    </row>
    <row r="50" spans="2:12" ht="12" customHeight="1">
      <c r="B50" s="948" t="s">
        <v>120</v>
      </c>
      <c r="C50" s="948"/>
      <c r="E50" s="108">
        <v>26</v>
      </c>
      <c r="F50" s="8">
        <v>391131</v>
      </c>
      <c r="G50" s="23">
        <v>392100</v>
      </c>
      <c r="H50" s="54">
        <v>48663</v>
      </c>
      <c r="I50" s="54">
        <v>343437</v>
      </c>
      <c r="J50" s="54">
        <v>133718</v>
      </c>
      <c r="K50" s="54">
        <v>202131</v>
      </c>
      <c r="L50" s="54">
        <v>7588</v>
      </c>
    </row>
    <row r="51" spans="2:14" ht="12" customHeight="1">
      <c r="B51" s="948" t="s">
        <v>119</v>
      </c>
      <c r="C51" s="948"/>
      <c r="E51" s="108">
        <v>34</v>
      </c>
      <c r="F51" s="8">
        <v>96106</v>
      </c>
      <c r="G51" s="23">
        <v>118668</v>
      </c>
      <c r="H51" s="54">
        <v>4528</v>
      </c>
      <c r="I51" s="54">
        <v>114140</v>
      </c>
      <c r="J51" s="54">
        <v>112324</v>
      </c>
      <c r="K51" s="54">
        <v>1415</v>
      </c>
      <c r="L51" s="150">
        <v>400</v>
      </c>
      <c r="N51" s="8"/>
    </row>
    <row r="52" spans="2:12" ht="12" customHeight="1">
      <c r="B52" s="948" t="s">
        <v>118</v>
      </c>
      <c r="C52" s="948"/>
      <c r="E52" s="108">
        <v>22</v>
      </c>
      <c r="F52" s="8">
        <v>149964</v>
      </c>
      <c r="G52" s="23">
        <v>146742</v>
      </c>
      <c r="H52" s="54">
        <v>18253</v>
      </c>
      <c r="I52" s="54">
        <v>128488</v>
      </c>
      <c r="J52" s="54">
        <v>128488</v>
      </c>
      <c r="K52" s="150" t="s">
        <v>8</v>
      </c>
      <c r="L52" s="150" t="s">
        <v>8</v>
      </c>
    </row>
    <row r="53" spans="2:12" ht="12" customHeight="1">
      <c r="B53" s="948" t="s">
        <v>117</v>
      </c>
      <c r="C53" s="948"/>
      <c r="E53" s="108">
        <v>23</v>
      </c>
      <c r="F53" s="8">
        <v>157842</v>
      </c>
      <c r="G53" s="23">
        <v>133068</v>
      </c>
      <c r="H53" s="54">
        <v>84908</v>
      </c>
      <c r="I53" s="54">
        <v>48160</v>
      </c>
      <c r="J53" s="54">
        <v>47759</v>
      </c>
      <c r="K53" s="150">
        <v>401</v>
      </c>
      <c r="L53" s="150" t="s">
        <v>8</v>
      </c>
    </row>
    <row r="54" spans="2:12" ht="11.25" customHeight="1">
      <c r="B54" s="145"/>
      <c r="C54" s="6"/>
      <c r="E54" s="108"/>
      <c r="F54" s="8"/>
      <c r="G54" s="23"/>
      <c r="H54" s="14"/>
      <c r="I54" s="54"/>
      <c r="J54" s="54"/>
      <c r="K54" s="54"/>
      <c r="L54" s="150"/>
    </row>
    <row r="55" spans="1:18" ht="12" customHeight="1">
      <c r="A55" s="949" t="s">
        <v>13</v>
      </c>
      <c r="B55" s="949"/>
      <c r="C55" s="949"/>
      <c r="D55" s="19"/>
      <c r="E55" s="147">
        <v>419</v>
      </c>
      <c r="F55" s="48">
        <v>4191570</v>
      </c>
      <c r="G55" s="158">
        <v>4874520</v>
      </c>
      <c r="H55" s="59">
        <v>566840</v>
      </c>
      <c r="I55" s="59">
        <v>4307681</v>
      </c>
      <c r="J55" s="59">
        <v>4105803</v>
      </c>
      <c r="K55" s="59">
        <v>186283</v>
      </c>
      <c r="L55" s="59">
        <v>15595</v>
      </c>
      <c r="N55" s="8"/>
      <c r="O55" s="8"/>
      <c r="P55" s="8"/>
      <c r="Q55" s="8"/>
      <c r="R55" s="8"/>
    </row>
    <row r="56" spans="1:18" ht="6" customHeight="1">
      <c r="A56" s="149"/>
      <c r="B56" s="149"/>
      <c r="C56" s="149"/>
      <c r="D56" s="19"/>
      <c r="E56" s="147"/>
      <c r="F56" s="48"/>
      <c r="G56" s="23"/>
      <c r="H56" s="59"/>
      <c r="I56" s="59"/>
      <c r="J56" s="59"/>
      <c r="K56" s="59"/>
      <c r="L56" s="59"/>
      <c r="N56" s="8"/>
      <c r="O56" s="8"/>
      <c r="P56" s="8"/>
      <c r="Q56" s="8"/>
      <c r="R56" s="8"/>
    </row>
    <row r="57" spans="1:18" ht="9.75" customHeight="1">
      <c r="A57" s="149"/>
      <c r="B57" s="149"/>
      <c r="C57" s="148" t="s">
        <v>286</v>
      </c>
      <c r="D57" s="19"/>
      <c r="E57" s="108">
        <v>72</v>
      </c>
      <c r="F57" s="38">
        <v>1078538</v>
      </c>
      <c r="G57" s="23">
        <v>1130787</v>
      </c>
      <c r="H57" s="54">
        <v>79320</v>
      </c>
      <c r="I57" s="54">
        <v>1051467</v>
      </c>
      <c r="J57" s="54">
        <v>1051467</v>
      </c>
      <c r="K57" s="150" t="s">
        <v>8</v>
      </c>
      <c r="L57" s="150" t="s">
        <v>8</v>
      </c>
      <c r="N57" s="8"/>
      <c r="O57" s="8"/>
      <c r="P57" s="8"/>
      <c r="Q57" s="8"/>
      <c r="R57" s="8"/>
    </row>
    <row r="58" spans="2:12" ht="6" customHeight="1">
      <c r="B58" s="156"/>
      <c r="C58" s="6"/>
      <c r="D58" s="14"/>
      <c r="E58" s="108"/>
      <c r="F58" s="8"/>
      <c r="G58" s="23"/>
      <c r="H58" s="14"/>
      <c r="I58" s="54"/>
      <c r="J58" s="54"/>
      <c r="K58" s="54"/>
      <c r="L58" s="54"/>
    </row>
    <row r="59" spans="1:19" ht="11.25" customHeight="1">
      <c r="A59" s="156" t="s">
        <v>58</v>
      </c>
      <c r="C59" s="6"/>
      <c r="D59" s="14"/>
      <c r="E59" s="160"/>
      <c r="F59" s="8"/>
      <c r="G59" s="23"/>
      <c r="H59" s="14"/>
      <c r="I59" s="59"/>
      <c r="J59" s="59"/>
      <c r="K59" s="59"/>
      <c r="L59" s="59"/>
      <c r="M59" s="38"/>
      <c r="N59" s="38"/>
      <c r="O59" s="38"/>
      <c r="P59" s="38"/>
      <c r="Q59" s="38"/>
      <c r="R59" s="38"/>
      <c r="S59" s="38"/>
    </row>
    <row r="60" spans="2:19" ht="4.5" customHeight="1">
      <c r="B60" s="156"/>
      <c r="C60" s="6"/>
      <c r="D60" s="14"/>
      <c r="E60" s="108"/>
      <c r="F60" s="8"/>
      <c r="G60" s="23"/>
      <c r="H60" s="14"/>
      <c r="I60" s="54"/>
      <c r="J60" s="54"/>
      <c r="K60" s="54"/>
      <c r="L60" s="59"/>
      <c r="M60" s="9"/>
      <c r="N60" s="9"/>
      <c r="O60" s="9"/>
      <c r="P60" s="9"/>
      <c r="Q60" s="9"/>
      <c r="R60" s="9"/>
      <c r="S60" s="9"/>
    </row>
    <row r="61" spans="2:19" ht="12" customHeight="1">
      <c r="B61" s="948" t="s">
        <v>93</v>
      </c>
      <c r="C61" s="948"/>
      <c r="E61" s="155">
        <v>7</v>
      </c>
      <c r="F61" s="8">
        <v>98048</v>
      </c>
      <c r="G61" s="23">
        <v>152508</v>
      </c>
      <c r="H61" s="150" t="s">
        <v>8</v>
      </c>
      <c r="I61" s="54">
        <v>152508</v>
      </c>
      <c r="J61" s="54">
        <v>145108</v>
      </c>
      <c r="K61" s="54">
        <v>7400</v>
      </c>
      <c r="L61" s="150" t="s">
        <v>8</v>
      </c>
      <c r="M61" s="38"/>
      <c r="N61" s="38"/>
      <c r="O61" s="38"/>
      <c r="P61" s="38"/>
      <c r="Q61" s="38"/>
      <c r="R61" s="38"/>
      <c r="S61" s="9"/>
    </row>
    <row r="62" spans="2:19" ht="12.75" customHeight="1">
      <c r="B62" s="948" t="s">
        <v>116</v>
      </c>
      <c r="C62" s="948"/>
      <c r="E62" s="155">
        <v>6</v>
      </c>
      <c r="F62" s="8">
        <v>46047</v>
      </c>
      <c r="G62" s="23">
        <v>59210</v>
      </c>
      <c r="H62" s="54">
        <v>19897</v>
      </c>
      <c r="I62" s="54">
        <v>39313</v>
      </c>
      <c r="J62" s="54">
        <v>39313</v>
      </c>
      <c r="K62" s="150" t="s">
        <v>8</v>
      </c>
      <c r="L62" s="150" t="s">
        <v>8</v>
      </c>
      <c r="M62" s="38"/>
      <c r="N62" s="38"/>
      <c r="O62" s="38"/>
      <c r="P62" s="38"/>
      <c r="Q62" s="38"/>
      <c r="R62" s="38"/>
      <c r="S62" s="38"/>
    </row>
    <row r="63" spans="2:13" ht="11.25">
      <c r="B63" s="948" t="s">
        <v>94</v>
      </c>
      <c r="C63" s="948"/>
      <c r="E63" s="108">
        <v>22</v>
      </c>
      <c r="F63" s="8">
        <v>201877</v>
      </c>
      <c r="G63" s="23">
        <v>239252</v>
      </c>
      <c r="H63" s="54">
        <v>41647</v>
      </c>
      <c r="I63" s="54">
        <v>197605</v>
      </c>
      <c r="J63" s="54">
        <v>191761</v>
      </c>
      <c r="K63" s="54">
        <v>3744</v>
      </c>
      <c r="L63" s="54">
        <v>2100</v>
      </c>
      <c r="M63" s="38"/>
    </row>
    <row r="64" spans="2:13" ht="11.25">
      <c r="B64" s="948" t="s">
        <v>115</v>
      </c>
      <c r="C64" s="948"/>
      <c r="E64" s="108">
        <v>50</v>
      </c>
      <c r="F64" s="8">
        <v>1406825</v>
      </c>
      <c r="G64" s="23">
        <v>1172860</v>
      </c>
      <c r="H64" s="22">
        <v>28176</v>
      </c>
      <c r="I64" s="54">
        <v>1144684</v>
      </c>
      <c r="J64" s="54">
        <v>1070724</v>
      </c>
      <c r="K64" s="54">
        <v>65948</v>
      </c>
      <c r="L64" s="54">
        <v>8012</v>
      </c>
      <c r="M64" s="38"/>
    </row>
    <row r="65" spans="2:13" ht="11.25">
      <c r="B65" s="948" t="s">
        <v>114</v>
      </c>
      <c r="C65" s="948"/>
      <c r="E65" s="108">
        <v>8</v>
      </c>
      <c r="F65" s="8">
        <v>46320</v>
      </c>
      <c r="G65" s="23">
        <v>38199</v>
      </c>
      <c r="H65" s="54">
        <v>1530</v>
      </c>
      <c r="I65" s="54">
        <v>36669</v>
      </c>
      <c r="J65" s="54">
        <v>36669</v>
      </c>
      <c r="K65" s="150" t="s">
        <v>8</v>
      </c>
      <c r="L65" s="150" t="s">
        <v>8</v>
      </c>
      <c r="M65" s="38"/>
    </row>
    <row r="66" spans="1:13" ht="11.25" customHeight="1">
      <c r="A66" s="2" t="s">
        <v>7</v>
      </c>
      <c r="E66" s="9"/>
      <c r="F66" s="48"/>
      <c r="G66" s="48"/>
      <c r="H66" s="48"/>
      <c r="I66" s="48"/>
      <c r="J66" s="48"/>
      <c r="K66" s="48"/>
      <c r="L66" s="48"/>
      <c r="M66" s="95"/>
    </row>
    <row r="67" spans="1:12" ht="11.25" customHeight="1">
      <c r="A67" s="950" t="s">
        <v>437</v>
      </c>
      <c r="B67" s="950"/>
      <c r="C67" s="950"/>
      <c r="D67" s="950"/>
      <c r="E67" s="950"/>
      <c r="F67" s="950"/>
      <c r="G67" s="950"/>
      <c r="H67" s="950"/>
      <c r="I67" s="950"/>
      <c r="J67" s="950"/>
      <c r="K67" s="950"/>
      <c r="L67" s="950"/>
    </row>
    <row r="68" spans="1:12" ht="14.25" customHeight="1">
      <c r="A68" s="950"/>
      <c r="B68" s="950"/>
      <c r="C68" s="950"/>
      <c r="D68" s="950"/>
      <c r="E68" s="950"/>
      <c r="F68" s="950"/>
      <c r="G68" s="950"/>
      <c r="H68" s="950"/>
      <c r="I68" s="950"/>
      <c r="J68" s="950"/>
      <c r="K68" s="950"/>
      <c r="L68" s="950"/>
    </row>
    <row r="69" spans="2:14" ht="12" customHeight="1">
      <c r="B69" s="161"/>
      <c r="C69" s="161"/>
      <c r="D69" s="161"/>
      <c r="E69" s="161"/>
      <c r="G69" s="162"/>
      <c r="H69" s="161"/>
      <c r="I69" s="161"/>
      <c r="J69" s="161"/>
      <c r="K69" s="161"/>
      <c r="L69" s="161"/>
      <c r="N69" s="2" t="s">
        <v>359</v>
      </c>
    </row>
    <row r="70" spans="2:14" ht="11.25">
      <c r="B70" s="948"/>
      <c r="C70" s="948"/>
      <c r="N70" s="2" t="s">
        <v>358</v>
      </c>
    </row>
    <row r="71" spans="2:3" ht="11.25">
      <c r="B71" s="948"/>
      <c r="C71" s="948"/>
    </row>
    <row r="72" spans="2:12" ht="11.25">
      <c r="B72" s="952"/>
      <c r="C72" s="952"/>
      <c r="E72" s="163" t="s">
        <v>357</v>
      </c>
      <c r="F72" s="163"/>
      <c r="G72" s="163"/>
      <c r="H72" s="163"/>
      <c r="I72" s="163"/>
      <c r="J72" s="163"/>
      <c r="K72" s="163"/>
      <c r="L72" s="163"/>
    </row>
    <row r="73" spans="2:3" ht="11.25">
      <c r="B73" s="948"/>
      <c r="C73" s="948"/>
    </row>
    <row r="74" spans="2:3" ht="11.25">
      <c r="B74" s="948"/>
      <c r="C74" s="948"/>
    </row>
    <row r="75" spans="2:3" ht="11.25">
      <c r="B75" s="948"/>
      <c r="C75" s="948"/>
    </row>
  </sheetData>
  <sheetProtection/>
  <mergeCells count="53">
    <mergeCell ref="G4:G9"/>
    <mergeCell ref="A12:C12"/>
    <mergeCell ref="B1:L1"/>
    <mergeCell ref="B2:L2"/>
    <mergeCell ref="A4:D10"/>
    <mergeCell ref="E4:E9"/>
    <mergeCell ref="F10:L10"/>
    <mergeCell ref="F4:F9"/>
    <mergeCell ref="H4:L4"/>
    <mergeCell ref="H5:H9"/>
    <mergeCell ref="I5:L5"/>
    <mergeCell ref="B24:C24"/>
    <mergeCell ref="B18:C18"/>
    <mergeCell ref="B19:C19"/>
    <mergeCell ref="B20:C20"/>
    <mergeCell ref="I6:I9"/>
    <mergeCell ref="J6:L6"/>
    <mergeCell ref="J7:J9"/>
    <mergeCell ref="K7:K9"/>
    <mergeCell ref="L7:L9"/>
    <mergeCell ref="B29:C29"/>
    <mergeCell ref="B30:C30"/>
    <mergeCell ref="B38:C38"/>
    <mergeCell ref="B25:C25"/>
    <mergeCell ref="B26:C26"/>
    <mergeCell ref="B27:C27"/>
    <mergeCell ref="B28:C28"/>
    <mergeCell ref="A32:C32"/>
    <mergeCell ref="B50:C50"/>
    <mergeCell ref="B39:C39"/>
    <mergeCell ref="B40:C40"/>
    <mergeCell ref="B41:C41"/>
    <mergeCell ref="B46:C46"/>
    <mergeCell ref="B45:C45"/>
    <mergeCell ref="B47:C47"/>
    <mergeCell ref="B48:C48"/>
    <mergeCell ref="B49:C49"/>
    <mergeCell ref="A67:L68"/>
    <mergeCell ref="B65:C65"/>
    <mergeCell ref="B61:C61"/>
    <mergeCell ref="B62:C62"/>
    <mergeCell ref="B63:C63"/>
    <mergeCell ref="B64:C64"/>
    <mergeCell ref="A55:C55"/>
    <mergeCell ref="B51:C51"/>
    <mergeCell ref="B52:C52"/>
    <mergeCell ref="B53:C53"/>
    <mergeCell ref="B74:C74"/>
    <mergeCell ref="B75:C75"/>
    <mergeCell ref="B70:C70"/>
    <mergeCell ref="B71:C71"/>
    <mergeCell ref="B72:C72"/>
    <mergeCell ref="B73:C73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2013</oddHeader>
    <oddFooter xml:space="preserve">&amp;C &amp;12 &amp;11 30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K71" sqref="K71"/>
    </sheetView>
  </sheetViews>
  <sheetFormatPr defaultColWidth="11.421875" defaultRowHeight="12.75"/>
  <cols>
    <col min="1" max="1" width="1.7109375" style="2" customWidth="1"/>
    <col min="2" max="2" width="5.00390625" style="2" customWidth="1"/>
    <col min="3" max="3" width="18.8515625" style="2" customWidth="1"/>
    <col min="4" max="4" width="0.85546875" style="2" customWidth="1"/>
    <col min="5" max="5" width="6.8515625" style="2" customWidth="1"/>
    <col min="6" max="7" width="9.7109375" style="2" customWidth="1"/>
    <col min="8" max="8" width="9.57421875" style="2" customWidth="1"/>
    <col min="9" max="10" width="9.28125" style="2" customWidth="1"/>
    <col min="11" max="11" width="9.421875" style="2" customWidth="1"/>
    <col min="12" max="12" width="9.140625" style="2" customWidth="1"/>
    <col min="13" max="16384" width="11.421875" style="2" customWidth="1"/>
  </cols>
  <sheetData>
    <row r="1" spans="2:12" s="15" customFormat="1" ht="12.75">
      <c r="B1" s="953" t="s">
        <v>439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</row>
    <row r="2" spans="2:12" s="1" customFormat="1" ht="12.75">
      <c r="B2" s="953" t="s">
        <v>22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</row>
    <row r="3" ht="11.25" customHeight="1"/>
    <row r="4" spans="1:12" ht="11.25" customHeight="1">
      <c r="A4" s="927" t="s">
        <v>434</v>
      </c>
      <c r="B4" s="927"/>
      <c r="C4" s="927"/>
      <c r="D4" s="928"/>
      <c r="E4" s="903" t="s">
        <v>429</v>
      </c>
      <c r="F4" s="903" t="s">
        <v>354</v>
      </c>
      <c r="G4" s="903" t="s">
        <v>435</v>
      </c>
      <c r="H4" s="901" t="s">
        <v>237</v>
      </c>
      <c r="I4" s="902"/>
      <c r="J4" s="902"/>
      <c r="K4" s="902"/>
      <c r="L4" s="902"/>
    </row>
    <row r="5" spans="1:12" ht="11.25" customHeight="1">
      <c r="A5" s="930"/>
      <c r="B5" s="930"/>
      <c r="C5" s="930"/>
      <c r="D5" s="931"/>
      <c r="E5" s="904"/>
      <c r="F5" s="904"/>
      <c r="G5" s="904"/>
      <c r="H5" s="903" t="s">
        <v>436</v>
      </c>
      <c r="I5" s="945" t="s">
        <v>251</v>
      </c>
      <c r="J5" s="946"/>
      <c r="K5" s="946"/>
      <c r="L5" s="946"/>
    </row>
    <row r="6" spans="1:13" ht="11.25" customHeight="1">
      <c r="A6" s="930"/>
      <c r="B6" s="930"/>
      <c r="C6" s="930"/>
      <c r="D6" s="931"/>
      <c r="E6" s="904"/>
      <c r="F6" s="904"/>
      <c r="G6" s="904"/>
      <c r="H6" s="904"/>
      <c r="I6" s="903" t="s">
        <v>21</v>
      </c>
      <c r="J6" s="913" t="s">
        <v>250</v>
      </c>
      <c r="K6" s="917"/>
      <c r="L6" s="917"/>
      <c r="M6" s="9"/>
    </row>
    <row r="7" spans="1:12" ht="12.75" customHeight="1">
      <c r="A7" s="930"/>
      <c r="B7" s="930"/>
      <c r="C7" s="930"/>
      <c r="D7" s="931"/>
      <c r="E7" s="904"/>
      <c r="F7" s="904"/>
      <c r="G7" s="904"/>
      <c r="H7" s="904"/>
      <c r="I7" s="904"/>
      <c r="J7" s="913" t="s">
        <v>16</v>
      </c>
      <c r="K7" s="903" t="s">
        <v>238</v>
      </c>
      <c r="L7" s="913" t="s">
        <v>239</v>
      </c>
    </row>
    <row r="8" spans="1:12" ht="11.25">
      <c r="A8" s="930"/>
      <c r="B8" s="930"/>
      <c r="C8" s="930"/>
      <c r="D8" s="931"/>
      <c r="E8" s="904"/>
      <c r="F8" s="904"/>
      <c r="G8" s="904"/>
      <c r="H8" s="904"/>
      <c r="I8" s="904"/>
      <c r="J8" s="925"/>
      <c r="K8" s="904"/>
      <c r="L8" s="925"/>
    </row>
    <row r="9" spans="1:12" ht="11.25">
      <c r="A9" s="930"/>
      <c r="B9" s="930"/>
      <c r="C9" s="930"/>
      <c r="D9" s="931"/>
      <c r="E9" s="905"/>
      <c r="F9" s="905"/>
      <c r="G9" s="905"/>
      <c r="H9" s="905"/>
      <c r="I9" s="905"/>
      <c r="J9" s="914"/>
      <c r="K9" s="905"/>
      <c r="L9" s="914"/>
    </row>
    <row r="10" spans="1:12" ht="11.25">
      <c r="A10" s="933"/>
      <c r="B10" s="933"/>
      <c r="C10" s="933"/>
      <c r="D10" s="934"/>
      <c r="E10" s="144" t="s">
        <v>2</v>
      </c>
      <c r="F10" s="901" t="s">
        <v>3</v>
      </c>
      <c r="G10" s="902"/>
      <c r="H10" s="902"/>
      <c r="I10" s="902"/>
      <c r="J10" s="902"/>
      <c r="K10" s="902"/>
      <c r="L10" s="902"/>
    </row>
    <row r="11" spans="2:5" ht="9" customHeight="1">
      <c r="B11" s="145"/>
      <c r="C11" s="9"/>
      <c r="D11" s="7"/>
      <c r="E11" s="9"/>
    </row>
    <row r="12" spans="1:12" ht="11.25" customHeight="1">
      <c r="A12" s="152" t="s">
        <v>51</v>
      </c>
      <c r="C12" s="6"/>
      <c r="E12" s="108"/>
      <c r="F12" s="8"/>
      <c r="G12" s="8"/>
      <c r="H12" s="38"/>
      <c r="I12" s="8"/>
      <c r="J12" s="8"/>
      <c r="K12" s="8"/>
      <c r="L12" s="8"/>
    </row>
    <row r="13" spans="2:12" ht="4.5" customHeight="1">
      <c r="B13" s="152"/>
      <c r="C13" s="6"/>
      <c r="E13" s="108"/>
      <c r="F13" s="8"/>
      <c r="G13" s="8"/>
      <c r="H13" s="38"/>
      <c r="I13" s="8"/>
      <c r="J13" s="8"/>
      <c r="K13" s="8"/>
      <c r="L13" s="8"/>
    </row>
    <row r="14" spans="2:14" ht="11.25" customHeight="1">
      <c r="B14" s="948" t="s">
        <v>93</v>
      </c>
      <c r="C14" s="948"/>
      <c r="E14" s="108">
        <v>163</v>
      </c>
      <c r="F14" s="38">
        <v>505976</v>
      </c>
      <c r="G14" s="38">
        <v>627123</v>
      </c>
      <c r="H14" s="38">
        <v>77816</v>
      </c>
      <c r="I14" s="38">
        <v>549307</v>
      </c>
      <c r="J14" s="38">
        <v>475353</v>
      </c>
      <c r="K14" s="38">
        <v>73954</v>
      </c>
      <c r="L14" s="79" t="s">
        <v>8</v>
      </c>
      <c r="M14" s="8"/>
      <c r="N14" s="8"/>
    </row>
    <row r="15" spans="2:13" ht="11.25" customHeight="1">
      <c r="B15" s="948" t="s">
        <v>382</v>
      </c>
      <c r="C15" s="948"/>
      <c r="E15" s="108">
        <v>6</v>
      </c>
      <c r="F15" s="38">
        <v>4546</v>
      </c>
      <c r="G15" s="38">
        <v>5142</v>
      </c>
      <c r="H15" s="79">
        <v>281</v>
      </c>
      <c r="I15" s="38">
        <v>4861</v>
      </c>
      <c r="J15" s="38">
        <v>4861</v>
      </c>
      <c r="K15" s="79" t="s">
        <v>8</v>
      </c>
      <c r="L15" s="79" t="s">
        <v>8</v>
      </c>
      <c r="M15" s="8"/>
    </row>
    <row r="16" spans="2:13" ht="11.25" customHeight="1">
      <c r="B16" s="948" t="s">
        <v>94</v>
      </c>
      <c r="C16" s="948"/>
      <c r="E16" s="108">
        <v>12</v>
      </c>
      <c r="F16" s="22">
        <v>64633</v>
      </c>
      <c r="G16" s="38">
        <v>110010</v>
      </c>
      <c r="H16" s="38">
        <v>862</v>
      </c>
      <c r="I16" s="38">
        <v>109149</v>
      </c>
      <c r="J16" s="38">
        <v>106218</v>
      </c>
      <c r="K16" s="79">
        <v>2931</v>
      </c>
      <c r="L16" s="79" t="s">
        <v>8</v>
      </c>
      <c r="M16" s="8"/>
    </row>
    <row r="17" spans="2:13" ht="11.25" customHeight="1">
      <c r="B17" s="948" t="s">
        <v>95</v>
      </c>
      <c r="C17" s="948"/>
      <c r="E17" s="108">
        <v>33</v>
      </c>
      <c r="F17" s="38">
        <v>383888</v>
      </c>
      <c r="G17" s="38">
        <v>853685</v>
      </c>
      <c r="H17" s="38">
        <v>147146</v>
      </c>
      <c r="I17" s="38">
        <v>706539</v>
      </c>
      <c r="J17" s="38">
        <v>706539</v>
      </c>
      <c r="K17" s="79" t="s">
        <v>8</v>
      </c>
      <c r="L17" s="79" t="s">
        <v>8</v>
      </c>
      <c r="M17" s="8"/>
    </row>
    <row r="18" spans="2:13" ht="11.25" customHeight="1">
      <c r="B18" s="952" t="s">
        <v>383</v>
      </c>
      <c r="C18" s="952"/>
      <c r="E18" s="108"/>
      <c r="F18" s="38"/>
      <c r="G18" s="38"/>
      <c r="I18" s="8"/>
      <c r="J18" s="8"/>
      <c r="K18" s="79"/>
      <c r="L18" s="79"/>
      <c r="M18" s="8"/>
    </row>
    <row r="19" spans="2:13" ht="11.25" customHeight="1">
      <c r="B19" s="948" t="s">
        <v>160</v>
      </c>
      <c r="C19" s="948"/>
      <c r="E19" s="108">
        <v>48</v>
      </c>
      <c r="F19" s="38">
        <v>372865</v>
      </c>
      <c r="G19" s="38">
        <v>330821</v>
      </c>
      <c r="H19" s="38">
        <v>143063</v>
      </c>
      <c r="I19" s="38">
        <v>187757</v>
      </c>
      <c r="J19" s="38">
        <v>183485</v>
      </c>
      <c r="K19" s="38">
        <v>3821</v>
      </c>
      <c r="L19" s="79">
        <v>452</v>
      </c>
      <c r="M19" s="8"/>
    </row>
    <row r="20" spans="2:13" ht="11.25" customHeight="1">
      <c r="B20" s="948" t="s">
        <v>96</v>
      </c>
      <c r="C20" s="948"/>
      <c r="E20" s="108">
        <v>31</v>
      </c>
      <c r="F20" s="38">
        <v>461733</v>
      </c>
      <c r="G20" s="38">
        <v>546106</v>
      </c>
      <c r="H20" s="38">
        <v>16534</v>
      </c>
      <c r="I20" s="38">
        <v>529572</v>
      </c>
      <c r="J20" s="38">
        <v>524404</v>
      </c>
      <c r="K20" s="38">
        <v>4889</v>
      </c>
      <c r="L20" s="38">
        <v>279</v>
      </c>
      <c r="M20" s="8"/>
    </row>
    <row r="21" spans="2:18" ht="11.25" customHeight="1">
      <c r="B21" s="948" t="s">
        <v>384</v>
      </c>
      <c r="C21" s="948"/>
      <c r="E21" s="108">
        <v>33</v>
      </c>
      <c r="F21" s="38">
        <v>598812</v>
      </c>
      <c r="G21" s="38">
        <v>739605</v>
      </c>
      <c r="H21" s="38">
        <v>89889</v>
      </c>
      <c r="I21" s="38">
        <v>649716</v>
      </c>
      <c r="J21" s="38">
        <v>621368</v>
      </c>
      <c r="K21" s="38">
        <v>23596</v>
      </c>
      <c r="L21" s="38">
        <v>4752</v>
      </c>
      <c r="M21" s="8"/>
      <c r="N21" s="8" t="s">
        <v>360</v>
      </c>
      <c r="O21" s="8"/>
      <c r="P21" s="8"/>
      <c r="Q21" s="8"/>
      <c r="R21" s="8"/>
    </row>
    <row r="22" spans="2:12" ht="9.75" customHeight="1">
      <c r="B22" s="151"/>
      <c r="C22" s="151"/>
      <c r="E22" s="108"/>
      <c r="F22" s="38"/>
      <c r="G22" s="38"/>
      <c r="I22" s="8"/>
      <c r="J22" s="79"/>
      <c r="K22" s="79"/>
      <c r="L22" s="164"/>
    </row>
    <row r="23" spans="1:17" ht="11.25" customHeight="1">
      <c r="A23" s="949" t="s">
        <v>14</v>
      </c>
      <c r="B23" s="949"/>
      <c r="C23" s="949"/>
      <c r="D23" s="19"/>
      <c r="E23" s="147">
        <v>270</v>
      </c>
      <c r="F23" s="13">
        <v>3140699</v>
      </c>
      <c r="G23" s="48">
        <v>3035801</v>
      </c>
      <c r="H23" s="13">
        <v>189091</v>
      </c>
      <c r="I23" s="13">
        <v>2846710</v>
      </c>
      <c r="J23" s="13">
        <v>2035876</v>
      </c>
      <c r="K23" s="13">
        <v>772271</v>
      </c>
      <c r="L23" s="13">
        <v>38564</v>
      </c>
      <c r="N23" s="8"/>
      <c r="O23" s="8"/>
      <c r="P23" s="8"/>
      <c r="Q23" s="8"/>
    </row>
    <row r="24" spans="1:17" ht="6" customHeight="1">
      <c r="A24" s="149"/>
      <c r="B24" s="149"/>
      <c r="C24" s="149"/>
      <c r="D24" s="19"/>
      <c r="E24" s="147"/>
      <c r="F24" s="13"/>
      <c r="G24" s="38"/>
      <c r="H24" s="13"/>
      <c r="I24" s="13"/>
      <c r="J24" s="13"/>
      <c r="K24" s="13"/>
      <c r="L24" s="13"/>
      <c r="N24" s="8"/>
      <c r="O24" s="8"/>
      <c r="P24" s="8"/>
      <c r="Q24" s="8"/>
    </row>
    <row r="25" spans="1:17" ht="9.75" customHeight="1">
      <c r="A25" s="149"/>
      <c r="B25" s="149"/>
      <c r="C25" s="148" t="s">
        <v>286</v>
      </c>
      <c r="D25" s="19"/>
      <c r="E25" s="108">
        <v>77</v>
      </c>
      <c r="F25" s="8">
        <v>1723285</v>
      </c>
      <c r="G25" s="38">
        <v>1719571</v>
      </c>
      <c r="H25" s="8">
        <v>133824</v>
      </c>
      <c r="I25" s="8">
        <v>1585748</v>
      </c>
      <c r="J25" s="8">
        <v>1568082</v>
      </c>
      <c r="K25" s="8">
        <v>17666</v>
      </c>
      <c r="L25" s="79" t="s">
        <v>8</v>
      </c>
      <c r="N25" s="8"/>
      <c r="O25" s="8"/>
      <c r="P25" s="8"/>
      <c r="Q25" s="8"/>
    </row>
    <row r="26" spans="2:12" ht="6" customHeight="1">
      <c r="B26" s="156"/>
      <c r="C26" s="6"/>
      <c r="D26" s="14"/>
      <c r="E26" s="108"/>
      <c r="F26" s="38"/>
      <c r="G26" s="38"/>
      <c r="I26" s="8"/>
      <c r="J26" s="8"/>
      <c r="K26" s="79"/>
      <c r="L26" s="79"/>
    </row>
    <row r="27" spans="1:12" ht="11.25" customHeight="1">
      <c r="A27" s="156" t="s">
        <v>58</v>
      </c>
      <c r="C27" s="6"/>
      <c r="D27" s="14"/>
      <c r="E27" s="108"/>
      <c r="F27" s="38"/>
      <c r="G27" s="38"/>
      <c r="I27" s="38"/>
      <c r="J27" s="38"/>
      <c r="K27" s="38"/>
      <c r="L27" s="38"/>
    </row>
    <row r="28" spans="2:12" ht="4.5" customHeight="1">
      <c r="B28" s="156"/>
      <c r="C28" s="6"/>
      <c r="D28" s="14"/>
      <c r="E28" s="108"/>
      <c r="F28" s="38"/>
      <c r="G28" s="38"/>
      <c r="I28" s="8"/>
      <c r="J28" s="79"/>
      <c r="K28" s="79"/>
      <c r="L28" s="79"/>
    </row>
    <row r="29" spans="2:13" ht="11.25" customHeight="1">
      <c r="B29" s="948" t="s">
        <v>97</v>
      </c>
      <c r="C29" s="948"/>
      <c r="E29" s="108">
        <v>23</v>
      </c>
      <c r="F29" s="38">
        <v>310908</v>
      </c>
      <c r="G29" s="38">
        <v>340103</v>
      </c>
      <c r="H29" s="38">
        <v>58665</v>
      </c>
      <c r="I29" s="38">
        <v>281439</v>
      </c>
      <c r="J29" s="38">
        <v>170904</v>
      </c>
      <c r="K29" s="38">
        <v>95125</v>
      </c>
      <c r="L29" s="38">
        <v>15409</v>
      </c>
      <c r="M29" s="8"/>
    </row>
    <row r="30" spans="2:13" ht="11.25" customHeight="1">
      <c r="B30" s="948" t="s">
        <v>98</v>
      </c>
      <c r="C30" s="948"/>
      <c r="E30" s="108">
        <v>11</v>
      </c>
      <c r="F30" s="38">
        <v>290212</v>
      </c>
      <c r="G30" s="38">
        <v>294267</v>
      </c>
      <c r="H30" s="38">
        <v>39014</v>
      </c>
      <c r="I30" s="38">
        <v>255253</v>
      </c>
      <c r="J30" s="38">
        <v>232114</v>
      </c>
      <c r="K30" s="38">
        <v>21652</v>
      </c>
      <c r="L30" s="38">
        <v>1487</v>
      </c>
      <c r="M30" s="8"/>
    </row>
    <row r="31" spans="2:13" ht="11.25" customHeight="1">
      <c r="B31" s="948" t="s">
        <v>99</v>
      </c>
      <c r="C31" s="948"/>
      <c r="E31" s="108">
        <v>12</v>
      </c>
      <c r="F31" s="38">
        <v>527700</v>
      </c>
      <c r="G31" s="38">
        <v>541286</v>
      </c>
      <c r="H31" s="38">
        <v>193</v>
      </c>
      <c r="I31" s="38">
        <v>541093</v>
      </c>
      <c r="J31" s="38">
        <v>429630</v>
      </c>
      <c r="K31" s="38">
        <v>111464</v>
      </c>
      <c r="L31" s="79" t="s">
        <v>8</v>
      </c>
      <c r="M31" s="8"/>
    </row>
    <row r="32" spans="2:13" ht="7.5" customHeight="1">
      <c r="B32" s="152"/>
      <c r="C32" s="6"/>
      <c r="E32" s="108"/>
      <c r="F32" s="38"/>
      <c r="G32" s="38"/>
      <c r="I32" s="165"/>
      <c r="J32" s="166"/>
      <c r="K32" s="166"/>
      <c r="L32" s="166"/>
      <c r="M32" s="8"/>
    </row>
    <row r="33" spans="1:13" ht="11.25" customHeight="1">
      <c r="A33" s="152" t="s">
        <v>51</v>
      </c>
      <c r="C33" s="6"/>
      <c r="E33" s="108"/>
      <c r="F33" s="38"/>
      <c r="G33" s="38"/>
      <c r="I33" s="8"/>
      <c r="J33" s="8"/>
      <c r="K33" s="79"/>
      <c r="L33" s="79"/>
      <c r="M33" s="8"/>
    </row>
    <row r="34" spans="2:13" ht="4.5" customHeight="1">
      <c r="B34" s="152"/>
      <c r="C34" s="6"/>
      <c r="E34" s="108"/>
      <c r="F34" s="38"/>
      <c r="G34" s="38"/>
      <c r="I34" s="8"/>
      <c r="J34" s="79"/>
      <c r="K34" s="79"/>
      <c r="L34" s="79"/>
      <c r="M34" s="8"/>
    </row>
    <row r="35" spans="2:13" ht="11.25" customHeight="1">
      <c r="B35" s="948" t="s">
        <v>97</v>
      </c>
      <c r="C35" s="948"/>
      <c r="E35" s="108">
        <v>24</v>
      </c>
      <c r="F35" s="38">
        <v>235725</v>
      </c>
      <c r="G35" s="38">
        <v>215214</v>
      </c>
      <c r="H35" s="38">
        <v>16572</v>
      </c>
      <c r="I35" s="38">
        <v>198642</v>
      </c>
      <c r="J35" s="38">
        <v>172730</v>
      </c>
      <c r="K35" s="38">
        <v>23382</v>
      </c>
      <c r="L35" s="38">
        <v>2530</v>
      </c>
      <c r="M35" s="8"/>
    </row>
    <row r="36" spans="2:13" ht="11.25" customHeight="1">
      <c r="B36" s="948" t="s">
        <v>100</v>
      </c>
      <c r="C36" s="948"/>
      <c r="E36" s="108">
        <v>14</v>
      </c>
      <c r="F36" s="38">
        <v>211737</v>
      </c>
      <c r="G36" s="38">
        <v>203160</v>
      </c>
      <c r="H36" s="22">
        <v>850</v>
      </c>
      <c r="I36" s="54">
        <v>202311</v>
      </c>
      <c r="J36" s="54">
        <v>123178</v>
      </c>
      <c r="K36" s="54">
        <v>63464</v>
      </c>
      <c r="L36" s="54">
        <v>15669</v>
      </c>
      <c r="M36" s="8"/>
    </row>
    <row r="37" spans="2:13" ht="11.25" customHeight="1">
      <c r="B37" s="948" t="s">
        <v>385</v>
      </c>
      <c r="C37" s="948"/>
      <c r="E37" s="108">
        <v>25</v>
      </c>
      <c r="F37" s="38">
        <v>112779</v>
      </c>
      <c r="G37" s="38">
        <v>105109</v>
      </c>
      <c r="H37" s="54">
        <v>11889</v>
      </c>
      <c r="I37" s="54">
        <v>93220</v>
      </c>
      <c r="J37" s="54">
        <v>93218</v>
      </c>
      <c r="K37" s="54">
        <v>2</v>
      </c>
      <c r="L37" s="100" t="s">
        <v>8</v>
      </c>
      <c r="M37" s="8"/>
    </row>
    <row r="38" spans="2:13" ht="11.25" customHeight="1">
      <c r="B38" s="948" t="s">
        <v>101</v>
      </c>
      <c r="C38" s="948"/>
      <c r="E38" s="108">
        <v>31</v>
      </c>
      <c r="F38" s="38">
        <v>329974</v>
      </c>
      <c r="G38" s="38">
        <v>304109</v>
      </c>
      <c r="H38" s="54">
        <v>5062</v>
      </c>
      <c r="I38" s="54">
        <v>299047</v>
      </c>
      <c r="J38" s="54">
        <v>177300</v>
      </c>
      <c r="K38" s="23">
        <v>121747</v>
      </c>
      <c r="L38" s="100" t="s">
        <v>8</v>
      </c>
      <c r="M38" s="8"/>
    </row>
    <row r="39" spans="2:13" ht="11.25" customHeight="1">
      <c r="B39" s="948" t="s">
        <v>102</v>
      </c>
      <c r="C39" s="948"/>
      <c r="E39" s="108">
        <v>18</v>
      </c>
      <c r="F39" s="38">
        <v>80336</v>
      </c>
      <c r="G39" s="38">
        <v>78101</v>
      </c>
      <c r="H39" s="22">
        <v>861</v>
      </c>
      <c r="I39" s="54">
        <v>77239</v>
      </c>
      <c r="J39" s="54">
        <v>77035</v>
      </c>
      <c r="K39" s="150">
        <v>116</v>
      </c>
      <c r="L39" s="150">
        <v>88</v>
      </c>
      <c r="M39" s="8"/>
    </row>
    <row r="40" spans="2:13" ht="11.25" customHeight="1">
      <c r="B40" s="948" t="s">
        <v>103</v>
      </c>
      <c r="C40" s="948"/>
      <c r="E40" s="108">
        <v>19</v>
      </c>
      <c r="F40" s="38">
        <v>85707</v>
      </c>
      <c r="G40" s="38">
        <v>83027</v>
      </c>
      <c r="H40" s="54">
        <v>13575</v>
      </c>
      <c r="I40" s="54">
        <v>69452</v>
      </c>
      <c r="J40" s="54">
        <v>56173</v>
      </c>
      <c r="K40" s="54">
        <v>13274</v>
      </c>
      <c r="L40" s="150">
        <v>5</v>
      </c>
      <c r="M40" s="8"/>
    </row>
    <row r="41" spans="2:13" ht="11.25" customHeight="1">
      <c r="B41" s="948" t="s">
        <v>386</v>
      </c>
      <c r="C41" s="948"/>
      <c r="E41" s="108">
        <v>44</v>
      </c>
      <c r="F41" s="38">
        <v>613476</v>
      </c>
      <c r="G41" s="38">
        <v>608774</v>
      </c>
      <c r="H41" s="54">
        <v>3448</v>
      </c>
      <c r="I41" s="54">
        <v>605326</v>
      </c>
      <c r="J41" s="54">
        <v>303599</v>
      </c>
      <c r="K41" s="54">
        <v>298351</v>
      </c>
      <c r="L41" s="54">
        <v>3375</v>
      </c>
      <c r="M41" s="8"/>
    </row>
    <row r="42" spans="2:13" ht="11.25" customHeight="1">
      <c r="B42" s="948" t="s">
        <v>98</v>
      </c>
      <c r="C42" s="948"/>
      <c r="E42" s="108">
        <v>20</v>
      </c>
      <c r="F42" s="38">
        <v>243782</v>
      </c>
      <c r="G42" s="38">
        <v>188385</v>
      </c>
      <c r="H42" s="54">
        <v>2336</v>
      </c>
      <c r="I42" s="54">
        <v>186049</v>
      </c>
      <c r="J42" s="54">
        <v>162465</v>
      </c>
      <c r="K42" s="54">
        <v>23584</v>
      </c>
      <c r="L42" s="100" t="s">
        <v>8</v>
      </c>
      <c r="M42" s="8"/>
    </row>
    <row r="43" spans="2:13" ht="11.25" customHeight="1">
      <c r="B43" s="948" t="s">
        <v>99</v>
      </c>
      <c r="C43" s="948"/>
      <c r="E43" s="108">
        <v>29</v>
      </c>
      <c r="F43" s="38">
        <v>98362</v>
      </c>
      <c r="G43" s="38">
        <v>74267</v>
      </c>
      <c r="H43" s="54">
        <v>36628</v>
      </c>
      <c r="I43" s="54">
        <v>37640</v>
      </c>
      <c r="J43" s="54">
        <v>37530</v>
      </c>
      <c r="K43" s="150">
        <v>110</v>
      </c>
      <c r="L43" s="150" t="s">
        <v>8</v>
      </c>
      <c r="M43" s="8"/>
    </row>
    <row r="44" spans="2:12" ht="9.75" customHeight="1">
      <c r="B44" s="145"/>
      <c r="C44" s="6"/>
      <c r="E44" s="108"/>
      <c r="F44" s="38"/>
      <c r="G44" s="38"/>
      <c r="H44" s="14"/>
      <c r="I44" s="22"/>
      <c r="J44" s="24"/>
      <c r="K44" s="24"/>
      <c r="L44" s="24"/>
    </row>
    <row r="45" spans="1:17" ht="11.25" customHeight="1">
      <c r="A45" s="949" t="s">
        <v>15</v>
      </c>
      <c r="B45" s="949"/>
      <c r="C45" s="949"/>
      <c r="D45" s="19"/>
      <c r="E45" s="147">
        <v>557</v>
      </c>
      <c r="F45" s="13">
        <v>4363873</v>
      </c>
      <c r="G45" s="48">
        <v>3972446</v>
      </c>
      <c r="H45" s="24">
        <v>1075516</v>
      </c>
      <c r="I45" s="24">
        <v>2896930</v>
      </c>
      <c r="J45" s="24">
        <v>2598327</v>
      </c>
      <c r="K45" s="24">
        <v>200053</v>
      </c>
      <c r="L45" s="24">
        <v>98551</v>
      </c>
      <c r="N45" s="8"/>
      <c r="O45" s="8"/>
      <c r="P45" s="8"/>
      <c r="Q45" s="8"/>
    </row>
    <row r="46" spans="1:17" ht="6" customHeight="1">
      <c r="A46" s="149"/>
      <c r="B46" s="149"/>
      <c r="C46" s="149"/>
      <c r="D46" s="19"/>
      <c r="E46" s="147"/>
      <c r="F46" s="13"/>
      <c r="G46" s="38"/>
      <c r="H46" s="24"/>
      <c r="I46" s="24"/>
      <c r="J46" s="24"/>
      <c r="K46" s="24"/>
      <c r="L46" s="24"/>
      <c r="N46" s="8"/>
      <c r="O46" s="8"/>
      <c r="P46" s="8"/>
      <c r="Q46" s="8"/>
    </row>
    <row r="47" spans="1:17" ht="9.75" customHeight="1">
      <c r="A47" s="149"/>
      <c r="B47" s="149"/>
      <c r="C47" s="148" t="s">
        <v>286</v>
      </c>
      <c r="D47" s="19"/>
      <c r="E47" s="108">
        <v>290</v>
      </c>
      <c r="F47" s="8">
        <v>4442412</v>
      </c>
      <c r="G47" s="38">
        <v>4032663</v>
      </c>
      <c r="H47" s="22">
        <v>33750</v>
      </c>
      <c r="I47" s="22">
        <v>3998913</v>
      </c>
      <c r="J47" s="22">
        <v>3637770</v>
      </c>
      <c r="K47" s="22">
        <v>343482</v>
      </c>
      <c r="L47" s="22">
        <v>17662</v>
      </c>
      <c r="N47" s="8"/>
      <c r="O47" s="8"/>
      <c r="P47" s="8"/>
      <c r="Q47" s="8"/>
    </row>
    <row r="48" spans="2:12" ht="6" customHeight="1">
      <c r="B48" s="156"/>
      <c r="C48" s="6"/>
      <c r="D48" s="14"/>
      <c r="E48" s="167"/>
      <c r="F48" s="38"/>
      <c r="G48" s="38"/>
      <c r="H48" s="14"/>
      <c r="I48" s="14"/>
      <c r="J48" s="14"/>
      <c r="K48" s="14"/>
      <c r="L48" s="14"/>
    </row>
    <row r="49" spans="1:12" ht="11.25" customHeight="1">
      <c r="A49" s="156" t="s">
        <v>58</v>
      </c>
      <c r="C49" s="6"/>
      <c r="D49" s="14"/>
      <c r="E49" s="167"/>
      <c r="F49" s="38"/>
      <c r="G49" s="38"/>
      <c r="H49" s="14"/>
      <c r="I49" s="14"/>
      <c r="J49" s="14"/>
      <c r="K49" s="14"/>
      <c r="L49" s="14"/>
    </row>
    <row r="50" spans="2:12" ht="4.5" customHeight="1">
      <c r="B50" s="156"/>
      <c r="C50" s="6"/>
      <c r="D50" s="14"/>
      <c r="E50" s="167"/>
      <c r="F50" s="38"/>
      <c r="G50" s="38"/>
      <c r="H50" s="14"/>
      <c r="I50" s="14"/>
      <c r="J50" s="14"/>
      <c r="K50" s="14"/>
      <c r="L50" s="14"/>
    </row>
    <row r="51" spans="2:12" ht="11.25" customHeight="1">
      <c r="B51" s="948" t="s">
        <v>104</v>
      </c>
      <c r="C51" s="948"/>
      <c r="E51" s="108">
        <v>21</v>
      </c>
      <c r="F51" s="38">
        <v>479015</v>
      </c>
      <c r="G51" s="38">
        <v>499324</v>
      </c>
      <c r="H51" s="54">
        <v>76916</v>
      </c>
      <c r="I51" s="54">
        <v>422408</v>
      </c>
      <c r="J51" s="54">
        <v>414027</v>
      </c>
      <c r="K51" s="54">
        <v>8381</v>
      </c>
      <c r="L51" s="150" t="s">
        <v>8</v>
      </c>
    </row>
    <row r="52" spans="2:12" ht="11.25" customHeight="1">
      <c r="B52" s="948" t="s">
        <v>105</v>
      </c>
      <c r="C52" s="948"/>
      <c r="E52" s="108">
        <v>18</v>
      </c>
      <c r="F52" s="38">
        <v>14846</v>
      </c>
      <c r="G52" s="38">
        <v>22055</v>
      </c>
      <c r="H52" s="54">
        <v>20094</v>
      </c>
      <c r="I52" s="54">
        <v>1962</v>
      </c>
      <c r="J52" s="54">
        <v>1962</v>
      </c>
      <c r="K52" s="150" t="s">
        <v>8</v>
      </c>
      <c r="L52" s="150" t="s">
        <v>8</v>
      </c>
    </row>
    <row r="53" spans="2:12" ht="11.25" customHeight="1">
      <c r="B53" s="948" t="s">
        <v>106</v>
      </c>
      <c r="C53" s="948"/>
      <c r="E53" s="108">
        <v>6</v>
      </c>
      <c r="F53" s="38">
        <v>188411</v>
      </c>
      <c r="G53" s="38">
        <v>211964</v>
      </c>
      <c r="H53" s="54">
        <v>27474</v>
      </c>
      <c r="I53" s="54">
        <v>184490</v>
      </c>
      <c r="J53" s="54">
        <v>160801</v>
      </c>
      <c r="K53" s="54">
        <v>18942</v>
      </c>
      <c r="L53" s="54">
        <v>4747</v>
      </c>
    </row>
    <row r="54" spans="2:12" ht="11.25" customHeight="1">
      <c r="B54" s="948" t="s">
        <v>107</v>
      </c>
      <c r="C54" s="948"/>
      <c r="E54" s="108">
        <v>13</v>
      </c>
      <c r="F54" s="38">
        <v>142523</v>
      </c>
      <c r="G54" s="38">
        <v>129491</v>
      </c>
      <c r="H54" s="54">
        <v>96881</v>
      </c>
      <c r="I54" s="54">
        <v>32610</v>
      </c>
      <c r="J54" s="54">
        <v>26360</v>
      </c>
      <c r="K54" s="54">
        <v>6250</v>
      </c>
      <c r="L54" s="150" t="s">
        <v>8</v>
      </c>
    </row>
    <row r="55" spans="2:12" ht="7.5" customHeight="1">
      <c r="B55" s="152"/>
      <c r="C55" s="6"/>
      <c r="E55" s="108"/>
      <c r="F55" s="38"/>
      <c r="G55" s="38"/>
      <c r="H55" s="14"/>
      <c r="I55" s="22"/>
      <c r="J55" s="22"/>
      <c r="K55" s="22"/>
      <c r="L55" s="22"/>
    </row>
    <row r="56" spans="1:12" ht="11.25" customHeight="1">
      <c r="A56" s="152" t="s">
        <v>51</v>
      </c>
      <c r="C56" s="6"/>
      <c r="E56" s="108"/>
      <c r="F56" s="38"/>
      <c r="G56" s="38"/>
      <c r="H56" s="14"/>
      <c r="I56" s="22"/>
      <c r="J56" s="22"/>
      <c r="K56" s="22"/>
      <c r="L56" s="22"/>
    </row>
    <row r="57" spans="2:12" ht="4.5" customHeight="1">
      <c r="B57" s="152"/>
      <c r="C57" s="6"/>
      <c r="E57" s="108"/>
      <c r="F57" s="38"/>
      <c r="G57" s="38"/>
      <c r="H57" s="14"/>
      <c r="I57" s="54"/>
      <c r="J57" s="54"/>
      <c r="K57" s="22"/>
      <c r="L57" s="22"/>
    </row>
    <row r="58" spans="2:14" ht="11.25" customHeight="1">
      <c r="B58" s="948" t="s">
        <v>387</v>
      </c>
      <c r="C58" s="948"/>
      <c r="E58" s="108">
        <v>29</v>
      </c>
      <c r="F58" s="38">
        <v>399676</v>
      </c>
      <c r="G58" s="38">
        <v>378052</v>
      </c>
      <c r="H58" s="54">
        <v>72158</v>
      </c>
      <c r="I58" s="54">
        <v>305894</v>
      </c>
      <c r="J58" s="54">
        <v>272988</v>
      </c>
      <c r="K58" s="22">
        <v>12570</v>
      </c>
      <c r="L58" s="22">
        <v>20336</v>
      </c>
      <c r="N58" s="8"/>
    </row>
    <row r="59" spans="2:12" ht="11.25" customHeight="1">
      <c r="B59" s="948" t="s">
        <v>104</v>
      </c>
      <c r="C59" s="948"/>
      <c r="E59" s="108">
        <v>68</v>
      </c>
      <c r="F59" s="38">
        <v>601552</v>
      </c>
      <c r="G59" s="38">
        <v>541874</v>
      </c>
      <c r="H59" s="54">
        <v>308874</v>
      </c>
      <c r="I59" s="54">
        <v>233000</v>
      </c>
      <c r="J59" s="54">
        <v>203490</v>
      </c>
      <c r="K59" s="22">
        <v>24115</v>
      </c>
      <c r="L59" s="22">
        <v>5395</v>
      </c>
    </row>
    <row r="60" spans="2:12" ht="11.25" customHeight="1">
      <c r="B60" s="948" t="s">
        <v>108</v>
      </c>
      <c r="C60" s="948"/>
      <c r="E60" s="108">
        <v>60</v>
      </c>
      <c r="F60" s="38">
        <v>141604</v>
      </c>
      <c r="G60" s="38">
        <v>108923</v>
      </c>
      <c r="H60" s="54">
        <v>8035</v>
      </c>
      <c r="I60" s="54">
        <v>100887</v>
      </c>
      <c r="J60" s="54">
        <v>91471</v>
      </c>
      <c r="K60" s="54">
        <v>8179</v>
      </c>
      <c r="L60" s="22">
        <v>1238</v>
      </c>
    </row>
    <row r="61" spans="2:12" ht="11.25">
      <c r="B61" s="948" t="s">
        <v>109</v>
      </c>
      <c r="C61" s="948"/>
      <c r="E61" s="108">
        <v>77</v>
      </c>
      <c r="F61" s="38">
        <v>381680</v>
      </c>
      <c r="G61" s="38">
        <v>344116</v>
      </c>
      <c r="H61" s="54">
        <v>78652</v>
      </c>
      <c r="I61" s="54">
        <v>265464</v>
      </c>
      <c r="J61" s="54">
        <v>240522</v>
      </c>
      <c r="K61" s="54">
        <v>21355</v>
      </c>
      <c r="L61" s="22">
        <v>3587</v>
      </c>
    </row>
    <row r="62" spans="2:12" ht="11.25">
      <c r="B62" s="948" t="s">
        <v>388</v>
      </c>
      <c r="C62" s="948"/>
      <c r="E62" s="108">
        <v>26</v>
      </c>
      <c r="F62" s="38">
        <v>467855</v>
      </c>
      <c r="G62" s="38">
        <v>349695</v>
      </c>
      <c r="H62" s="54">
        <v>188021</v>
      </c>
      <c r="I62" s="54">
        <v>161674</v>
      </c>
      <c r="J62" s="54">
        <v>122732</v>
      </c>
      <c r="K62" s="54">
        <v>34008</v>
      </c>
      <c r="L62" s="22">
        <v>4934</v>
      </c>
    </row>
    <row r="63" spans="2:12" ht="11.25">
      <c r="B63" s="948" t="s">
        <v>110</v>
      </c>
      <c r="C63" s="948"/>
      <c r="E63" s="108">
        <v>11</v>
      </c>
      <c r="F63" s="38">
        <v>72440</v>
      </c>
      <c r="G63" s="38">
        <v>75199</v>
      </c>
      <c r="H63" s="54">
        <v>3715</v>
      </c>
      <c r="I63" s="54">
        <v>71484</v>
      </c>
      <c r="J63" s="54">
        <v>27504</v>
      </c>
      <c r="K63" s="54">
        <v>19107</v>
      </c>
      <c r="L63" s="22">
        <v>24873</v>
      </c>
    </row>
    <row r="64" spans="2:12" ht="11.25">
      <c r="B64" s="948" t="s">
        <v>111</v>
      </c>
      <c r="C64" s="948"/>
      <c r="E64" s="108">
        <v>33</v>
      </c>
      <c r="F64" s="38">
        <v>337934</v>
      </c>
      <c r="G64" s="38">
        <v>343079</v>
      </c>
      <c r="H64" s="54">
        <v>23740</v>
      </c>
      <c r="I64" s="54">
        <v>319339</v>
      </c>
      <c r="J64" s="54">
        <v>296411</v>
      </c>
      <c r="K64" s="54">
        <v>20374</v>
      </c>
      <c r="L64" s="22">
        <v>2554</v>
      </c>
    </row>
    <row r="65" spans="2:12" ht="11.25">
      <c r="B65" s="948" t="s">
        <v>112</v>
      </c>
      <c r="C65" s="948"/>
      <c r="E65" s="108">
        <v>49</v>
      </c>
      <c r="F65" s="38">
        <v>365029</v>
      </c>
      <c r="G65" s="38">
        <v>366297</v>
      </c>
      <c r="H65" s="54">
        <v>158968</v>
      </c>
      <c r="I65" s="54">
        <v>207329</v>
      </c>
      <c r="J65" s="54">
        <v>174272</v>
      </c>
      <c r="K65" s="54">
        <v>7088</v>
      </c>
      <c r="L65" s="22">
        <v>25969</v>
      </c>
    </row>
    <row r="66" spans="2:12" ht="11.25">
      <c r="B66" s="948" t="s">
        <v>389</v>
      </c>
      <c r="C66" s="948"/>
      <c r="E66" s="108">
        <v>106</v>
      </c>
      <c r="F66" s="38">
        <v>503344</v>
      </c>
      <c r="G66" s="38">
        <v>363059</v>
      </c>
      <c r="H66" s="22">
        <v>7446</v>
      </c>
      <c r="I66" s="54">
        <v>355612</v>
      </c>
      <c r="J66" s="54">
        <v>334686</v>
      </c>
      <c r="K66" s="54">
        <v>16327</v>
      </c>
      <c r="L66" s="22">
        <v>4600</v>
      </c>
    </row>
    <row r="67" spans="2:12" ht="11.25">
      <c r="B67" s="948" t="s">
        <v>113</v>
      </c>
      <c r="C67" s="948"/>
      <c r="E67" s="108">
        <v>40</v>
      </c>
      <c r="F67" s="38">
        <v>267965</v>
      </c>
      <c r="G67" s="38">
        <v>239320</v>
      </c>
      <c r="H67" s="38">
        <v>4541</v>
      </c>
      <c r="I67" s="38">
        <v>234779</v>
      </c>
      <c r="J67" s="38">
        <v>231103</v>
      </c>
      <c r="K67" s="95">
        <v>3357</v>
      </c>
      <c r="L67" s="22">
        <v>319</v>
      </c>
    </row>
    <row r="68" spans="1:13" ht="11.25" customHeight="1">
      <c r="A68" s="2" t="s">
        <v>7</v>
      </c>
      <c r="M68" s="95"/>
    </row>
    <row r="69" spans="1:12" ht="14.25" customHeight="1">
      <c r="A69" s="950" t="s">
        <v>437</v>
      </c>
      <c r="B69" s="950"/>
      <c r="C69" s="950"/>
      <c r="D69" s="950"/>
      <c r="E69" s="950"/>
      <c r="F69" s="950"/>
      <c r="G69" s="950"/>
      <c r="H69" s="950"/>
      <c r="I69" s="950"/>
      <c r="J69" s="950"/>
      <c r="K69" s="950"/>
      <c r="L69" s="950"/>
    </row>
    <row r="70" spans="1:12" ht="12" customHeight="1">
      <c r="A70" s="950"/>
      <c r="B70" s="950"/>
      <c r="C70" s="950"/>
      <c r="D70" s="950"/>
      <c r="E70" s="950"/>
      <c r="F70" s="950"/>
      <c r="G70" s="950"/>
      <c r="H70" s="950"/>
      <c r="I70" s="950"/>
      <c r="J70" s="950"/>
      <c r="K70" s="950"/>
      <c r="L70" s="950"/>
    </row>
    <row r="71" ht="11.25">
      <c r="G71" s="11"/>
    </row>
  </sheetData>
  <sheetProtection/>
  <mergeCells count="52">
    <mergeCell ref="B1:L1"/>
    <mergeCell ref="B2:L2"/>
    <mergeCell ref="A4:D10"/>
    <mergeCell ref="F10:L10"/>
    <mergeCell ref="E4:E9"/>
    <mergeCell ref="F4:F9"/>
    <mergeCell ref="H4:L4"/>
    <mergeCell ref="H5:H9"/>
    <mergeCell ref="I5:L5"/>
    <mergeCell ref="I6:I9"/>
    <mergeCell ref="B14:C14"/>
    <mergeCell ref="B15:C15"/>
    <mergeCell ref="B16:C16"/>
    <mergeCell ref="G4:G9"/>
    <mergeCell ref="B17:C17"/>
    <mergeCell ref="B18:C18"/>
    <mergeCell ref="B19:C19"/>
    <mergeCell ref="B20:C20"/>
    <mergeCell ref="B21:C21"/>
    <mergeCell ref="B29:C29"/>
    <mergeCell ref="B30:C30"/>
    <mergeCell ref="B31:C31"/>
    <mergeCell ref="A23:C23"/>
    <mergeCell ref="B35:C35"/>
    <mergeCell ref="B36:C36"/>
    <mergeCell ref="B37:C37"/>
    <mergeCell ref="B38:C38"/>
    <mergeCell ref="B52:C52"/>
    <mergeCell ref="A45:C45"/>
    <mergeCell ref="B39:C39"/>
    <mergeCell ref="B40:C40"/>
    <mergeCell ref="B41:C41"/>
    <mergeCell ref="B42:C42"/>
    <mergeCell ref="B67:C67"/>
    <mergeCell ref="A69:L70"/>
    <mergeCell ref="B60:C60"/>
    <mergeCell ref="B61:C61"/>
    <mergeCell ref="B62:C62"/>
    <mergeCell ref="B63:C63"/>
    <mergeCell ref="B64:C64"/>
    <mergeCell ref="B65:C65"/>
    <mergeCell ref="B66:C66"/>
    <mergeCell ref="B53:C53"/>
    <mergeCell ref="B54:C54"/>
    <mergeCell ref="B58:C58"/>
    <mergeCell ref="B59:C59"/>
    <mergeCell ref="J6:L6"/>
    <mergeCell ref="J7:J9"/>
    <mergeCell ref="K7:K9"/>
    <mergeCell ref="L7:L9"/>
    <mergeCell ref="B43:C43"/>
    <mergeCell ref="B51:C51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2013</oddHeader>
    <oddFooter xml:space="preserve">&amp;C &amp;11 31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56"/>
  <sheetViews>
    <sheetView workbookViewId="0" topLeftCell="A1">
      <selection activeCell="K37" sqref="K37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20.00390625" style="2" customWidth="1"/>
    <col min="4" max="4" width="0.85546875" style="2" customWidth="1"/>
    <col min="5" max="5" width="7.28125" style="2" customWidth="1"/>
    <col min="6" max="8" width="13.7109375" style="2" customWidth="1"/>
    <col min="9" max="9" width="15.28125" style="2" customWidth="1"/>
    <col min="10" max="11" width="11.421875" style="2" customWidth="1"/>
    <col min="12" max="16384" width="11.421875" style="2" customWidth="1"/>
  </cols>
  <sheetData>
    <row r="1" spans="1:9" s="15" customFormat="1" ht="12.75">
      <c r="A1" s="906" t="s">
        <v>440</v>
      </c>
      <c r="B1" s="906"/>
      <c r="C1" s="906"/>
      <c r="D1" s="906"/>
      <c r="E1" s="906"/>
      <c r="F1" s="906"/>
      <c r="G1" s="906"/>
      <c r="H1" s="906"/>
      <c r="I1" s="906"/>
    </row>
    <row r="2" spans="1:9" s="15" customFormat="1" ht="12.75">
      <c r="A2" s="906" t="s">
        <v>23</v>
      </c>
      <c r="B2" s="906"/>
      <c r="C2" s="906"/>
      <c r="D2" s="906"/>
      <c r="E2" s="906"/>
      <c r="F2" s="906"/>
      <c r="G2" s="906"/>
      <c r="H2" s="906"/>
      <c r="I2" s="906"/>
    </row>
    <row r="4" spans="1:10" ht="11.25" customHeight="1">
      <c r="A4" s="927" t="s">
        <v>434</v>
      </c>
      <c r="B4" s="927"/>
      <c r="C4" s="927"/>
      <c r="D4" s="928"/>
      <c r="E4" s="903" t="s">
        <v>429</v>
      </c>
      <c r="F4" s="913" t="s">
        <v>241</v>
      </c>
      <c r="G4" s="901" t="s">
        <v>1</v>
      </c>
      <c r="H4" s="902"/>
      <c r="I4" s="902"/>
      <c r="J4" s="9"/>
    </row>
    <row r="5" spans="1:10" ht="11.25" customHeight="1">
      <c r="A5" s="930"/>
      <c r="B5" s="930"/>
      <c r="C5" s="930"/>
      <c r="D5" s="931"/>
      <c r="E5" s="904"/>
      <c r="F5" s="925"/>
      <c r="G5" s="903" t="s">
        <v>240</v>
      </c>
      <c r="H5" s="903" t="s">
        <v>252</v>
      </c>
      <c r="I5" s="913" t="s">
        <v>394</v>
      </c>
      <c r="J5" s="168"/>
    </row>
    <row r="6" spans="1:10" ht="11.25" customHeight="1">
      <c r="A6" s="930"/>
      <c r="B6" s="930"/>
      <c r="C6" s="930"/>
      <c r="D6" s="931"/>
      <c r="E6" s="904"/>
      <c r="F6" s="925"/>
      <c r="G6" s="904"/>
      <c r="H6" s="904"/>
      <c r="I6" s="925"/>
      <c r="J6" s="168"/>
    </row>
    <row r="7" spans="1:10" ht="11.25" customHeight="1">
      <c r="A7" s="930"/>
      <c r="B7" s="930"/>
      <c r="C7" s="930"/>
      <c r="D7" s="931"/>
      <c r="E7" s="904"/>
      <c r="F7" s="925"/>
      <c r="G7" s="904"/>
      <c r="H7" s="904"/>
      <c r="I7" s="925"/>
      <c r="J7" s="168"/>
    </row>
    <row r="8" spans="1:10" ht="11.25" customHeight="1">
      <c r="A8" s="930"/>
      <c r="B8" s="930"/>
      <c r="C8" s="930"/>
      <c r="D8" s="931"/>
      <c r="E8" s="904"/>
      <c r="F8" s="925"/>
      <c r="G8" s="904"/>
      <c r="H8" s="904"/>
      <c r="I8" s="925"/>
      <c r="J8" s="168"/>
    </row>
    <row r="9" spans="1:15" ht="12" customHeight="1">
      <c r="A9" s="930"/>
      <c r="B9" s="930"/>
      <c r="C9" s="930"/>
      <c r="D9" s="931"/>
      <c r="E9" s="904"/>
      <c r="F9" s="925"/>
      <c r="G9" s="904"/>
      <c r="H9" s="904"/>
      <c r="I9" s="925"/>
      <c r="J9" s="168"/>
      <c r="K9" s="169"/>
      <c r="L9" s="169"/>
      <c r="M9" s="169"/>
      <c r="N9" s="169"/>
      <c r="O9" s="169"/>
    </row>
    <row r="10" spans="1:15" ht="12" customHeight="1">
      <c r="A10" s="930"/>
      <c r="B10" s="930"/>
      <c r="C10" s="930"/>
      <c r="D10" s="931"/>
      <c r="E10" s="905"/>
      <c r="F10" s="914"/>
      <c r="G10" s="905"/>
      <c r="H10" s="905"/>
      <c r="I10" s="914"/>
      <c r="J10" s="168"/>
      <c r="K10" s="169"/>
      <c r="L10" s="169"/>
      <c r="M10" s="169"/>
      <c r="N10" s="169"/>
      <c r="O10" s="169"/>
    </row>
    <row r="11" spans="1:15" ht="11.25">
      <c r="A11" s="933"/>
      <c r="B11" s="933"/>
      <c r="C11" s="933"/>
      <c r="D11" s="934"/>
      <c r="E11" s="86" t="s">
        <v>2</v>
      </c>
      <c r="F11" s="901" t="s">
        <v>3</v>
      </c>
      <c r="G11" s="902"/>
      <c r="H11" s="902"/>
      <c r="I11" s="902"/>
      <c r="K11" s="169"/>
      <c r="L11" s="169"/>
      <c r="M11" s="169"/>
      <c r="N11" s="169"/>
      <c r="O11" s="169"/>
    </row>
    <row r="12" spans="2:21" ht="11.25">
      <c r="B12" s="169"/>
      <c r="C12" s="169"/>
      <c r="D12" s="169"/>
      <c r="E12" s="170"/>
      <c r="F12" s="169"/>
      <c r="G12" s="169"/>
      <c r="H12" s="169"/>
      <c r="I12" s="169"/>
      <c r="K12" s="171"/>
      <c r="L12" s="171"/>
      <c r="M12" s="171"/>
      <c r="N12" s="171"/>
      <c r="O12" s="171"/>
      <c r="P12" s="9"/>
      <c r="Q12" s="9"/>
      <c r="R12" s="9"/>
      <c r="S12" s="9"/>
      <c r="T12" s="9"/>
      <c r="U12" s="9"/>
    </row>
    <row r="13" spans="1:21" ht="12" customHeight="1">
      <c r="A13" s="951" t="s">
        <v>16</v>
      </c>
      <c r="B13" s="951"/>
      <c r="C13" s="951"/>
      <c r="D13" s="11"/>
      <c r="E13" s="172">
        <v>1413</v>
      </c>
      <c r="F13" s="173">
        <v>12797675</v>
      </c>
      <c r="G13" s="173">
        <v>1360584</v>
      </c>
      <c r="H13" s="173">
        <v>6702121</v>
      </c>
      <c r="I13" s="173">
        <v>4734970</v>
      </c>
      <c r="J13" s="8"/>
      <c r="K13" s="146"/>
      <c r="L13" s="146"/>
      <c r="M13" s="146"/>
      <c r="N13" s="174"/>
      <c r="O13" s="175"/>
      <c r="P13" s="48"/>
      <c r="Q13" s="48"/>
      <c r="R13" s="48"/>
      <c r="S13" s="48"/>
      <c r="T13" s="48"/>
      <c r="U13" s="48"/>
    </row>
    <row r="14" spans="2:21" ht="15" customHeight="1">
      <c r="B14" s="145"/>
      <c r="E14" s="108"/>
      <c r="H14" s="8"/>
      <c r="I14" s="8"/>
      <c r="J14" s="8"/>
      <c r="K14" s="171"/>
      <c r="L14" s="152"/>
      <c r="M14" s="171"/>
      <c r="N14" s="171"/>
      <c r="O14" s="126"/>
      <c r="P14" s="38"/>
      <c r="Q14" s="38"/>
      <c r="R14" s="38"/>
      <c r="S14" s="38"/>
      <c r="T14" s="38"/>
      <c r="U14" s="38"/>
    </row>
    <row r="15" spans="1:21" ht="12" customHeight="1">
      <c r="A15" s="949" t="s">
        <v>9</v>
      </c>
      <c r="B15" s="949"/>
      <c r="C15" s="949"/>
      <c r="D15" s="20"/>
      <c r="E15" s="147">
        <v>348</v>
      </c>
      <c r="F15" s="13">
        <v>4482193</v>
      </c>
      <c r="G15" s="13">
        <v>579741</v>
      </c>
      <c r="H15" s="13">
        <v>2511016</v>
      </c>
      <c r="I15" s="13">
        <v>1391436</v>
      </c>
      <c r="J15" s="8"/>
      <c r="K15" s="8"/>
      <c r="L15" s="8"/>
      <c r="M15" s="8"/>
      <c r="N15" s="8"/>
      <c r="O15" s="8"/>
      <c r="P15" s="48"/>
      <c r="Q15" s="48"/>
      <c r="R15" s="48"/>
      <c r="S15" s="48"/>
      <c r="T15" s="48"/>
      <c r="U15" s="48"/>
    </row>
    <row r="16" spans="2:21" ht="9" customHeight="1">
      <c r="B16" s="145"/>
      <c r="C16" s="9"/>
      <c r="D16" s="9"/>
      <c r="E16" s="108"/>
      <c r="H16" s="8"/>
      <c r="I16" s="8"/>
      <c r="J16" s="8"/>
      <c r="K16" s="171"/>
      <c r="L16" s="171"/>
      <c r="M16" s="171"/>
      <c r="N16" s="171"/>
      <c r="O16" s="171"/>
      <c r="P16" s="9"/>
      <c r="Q16" s="9"/>
      <c r="R16" s="9"/>
      <c r="S16" s="9"/>
      <c r="T16" s="9"/>
      <c r="U16" s="9"/>
    </row>
    <row r="17" spans="1:21" ht="12" customHeight="1">
      <c r="A17" s="145" t="s">
        <v>58</v>
      </c>
      <c r="C17" s="9"/>
      <c r="D17" s="9"/>
      <c r="E17" s="108"/>
      <c r="H17" s="38"/>
      <c r="I17" s="38"/>
      <c r="J17" s="8"/>
      <c r="K17" s="149"/>
      <c r="L17" s="149"/>
      <c r="M17" s="149"/>
      <c r="N17" s="176"/>
      <c r="O17" s="175"/>
      <c r="P17" s="48"/>
      <c r="Q17" s="48"/>
      <c r="R17" s="40"/>
      <c r="S17" s="48"/>
      <c r="T17" s="48"/>
      <c r="U17" s="48"/>
    </row>
    <row r="18" spans="2:21" ht="9" customHeight="1">
      <c r="B18" s="145"/>
      <c r="C18" s="9"/>
      <c r="D18" s="9"/>
      <c r="E18" s="108"/>
      <c r="H18" s="8"/>
      <c r="I18" s="79"/>
      <c r="J18" s="8"/>
      <c r="K18" s="126"/>
      <c r="L18" s="126"/>
      <c r="M18" s="126"/>
      <c r="N18" s="126"/>
      <c r="O18" s="126"/>
      <c r="P18" s="9"/>
      <c r="Q18" s="9"/>
      <c r="R18" s="9"/>
      <c r="S18" s="9"/>
      <c r="T18" s="9"/>
      <c r="U18" s="9"/>
    </row>
    <row r="19" spans="2:21" ht="12" customHeight="1">
      <c r="B19" s="948" t="s">
        <v>156</v>
      </c>
      <c r="C19" s="948"/>
      <c r="D19" s="9"/>
      <c r="E19" s="108">
        <v>17</v>
      </c>
      <c r="F19" s="8">
        <v>142261</v>
      </c>
      <c r="G19" s="8">
        <v>16808</v>
      </c>
      <c r="H19" s="8">
        <v>116080</v>
      </c>
      <c r="I19" s="8">
        <v>9373</v>
      </c>
      <c r="J19" s="8"/>
      <c r="K19" s="149"/>
      <c r="L19" s="149"/>
      <c r="M19" s="149"/>
      <c r="N19" s="176"/>
      <c r="O19" s="175"/>
      <c r="P19" s="48"/>
      <c r="Q19" s="48"/>
      <c r="R19" s="40"/>
      <c r="S19" s="48"/>
      <c r="T19" s="48"/>
      <c r="U19" s="48"/>
    </row>
    <row r="20" spans="2:21" ht="12" customHeight="1">
      <c r="B20" s="948" t="s">
        <v>144</v>
      </c>
      <c r="C20" s="948"/>
      <c r="D20" s="9"/>
      <c r="E20" s="108">
        <v>52</v>
      </c>
      <c r="F20" s="8">
        <v>1023890</v>
      </c>
      <c r="G20" s="8">
        <v>62174</v>
      </c>
      <c r="H20" s="8">
        <v>640705</v>
      </c>
      <c r="I20" s="8">
        <v>321011</v>
      </c>
      <c r="J20" s="8"/>
      <c r="K20" s="171"/>
      <c r="L20" s="171"/>
      <c r="M20" s="171"/>
      <c r="N20" s="171"/>
      <c r="O20" s="171"/>
      <c r="P20" s="9"/>
      <c r="Q20" s="9"/>
      <c r="R20" s="9"/>
      <c r="S20" s="9"/>
      <c r="T20" s="9"/>
      <c r="U20" s="9"/>
    </row>
    <row r="21" spans="2:21" ht="12" customHeight="1">
      <c r="B21" s="948" t="s">
        <v>142</v>
      </c>
      <c r="C21" s="948"/>
      <c r="E21" s="108">
        <v>8</v>
      </c>
      <c r="F21" s="8">
        <v>61097</v>
      </c>
      <c r="G21" s="8">
        <v>334</v>
      </c>
      <c r="H21" s="8">
        <v>48870</v>
      </c>
      <c r="I21" s="8">
        <v>11894</v>
      </c>
      <c r="J21" s="8"/>
      <c r="K21" s="149"/>
      <c r="L21" s="149"/>
      <c r="M21" s="149"/>
      <c r="N21" s="176"/>
      <c r="O21" s="175"/>
      <c r="P21" s="48"/>
      <c r="Q21" s="48"/>
      <c r="R21" s="40"/>
      <c r="S21" s="48"/>
      <c r="T21" s="48"/>
      <c r="U21" s="48"/>
    </row>
    <row r="22" spans="2:21" ht="9" customHeight="1">
      <c r="B22" s="152"/>
      <c r="C22" s="6"/>
      <c r="E22" s="108"/>
      <c r="F22" s="8"/>
      <c r="G22" s="8"/>
      <c r="H22" s="8"/>
      <c r="I22" s="8"/>
      <c r="J22" s="8"/>
      <c r="K22" s="171"/>
      <c r="L22" s="171"/>
      <c r="M22" s="171"/>
      <c r="N22" s="171"/>
      <c r="O22" s="171"/>
      <c r="P22" s="9"/>
      <c r="Q22" s="9"/>
      <c r="R22" s="9"/>
      <c r="S22" s="9"/>
      <c r="T22" s="9"/>
      <c r="U22" s="9"/>
    </row>
    <row r="23" spans="1:21" ht="12" customHeight="1">
      <c r="A23" s="152" t="s">
        <v>51</v>
      </c>
      <c r="C23" s="6"/>
      <c r="E23" s="108"/>
      <c r="F23" s="8"/>
      <c r="G23" s="8"/>
      <c r="H23" s="8"/>
      <c r="I23" s="8"/>
      <c r="J23" s="8"/>
      <c r="K23" s="149"/>
      <c r="L23" s="149"/>
      <c r="M23" s="149"/>
      <c r="N23" s="176"/>
      <c r="O23" s="175"/>
      <c r="P23" s="48"/>
      <c r="Q23" s="177"/>
      <c r="R23" s="177"/>
      <c r="S23" s="48"/>
      <c r="T23" s="48"/>
      <c r="U23" s="48"/>
    </row>
    <row r="24" spans="2:21" ht="9" customHeight="1">
      <c r="B24" s="152"/>
      <c r="C24" s="6"/>
      <c r="E24" s="108"/>
      <c r="F24" s="8"/>
      <c r="G24" s="8"/>
      <c r="H24" s="8"/>
      <c r="I24" s="8"/>
      <c r="J24" s="8"/>
      <c r="K24" s="171"/>
      <c r="L24" s="171"/>
      <c r="M24" s="171"/>
      <c r="N24" s="171"/>
      <c r="O24" s="171"/>
      <c r="P24" s="9"/>
      <c r="Q24" s="9"/>
      <c r="R24" s="9"/>
      <c r="S24" s="9"/>
      <c r="T24" s="9"/>
      <c r="U24" s="9"/>
    </row>
    <row r="25" spans="2:21" ht="12" customHeight="1">
      <c r="B25" s="948" t="s">
        <v>155</v>
      </c>
      <c r="C25" s="948"/>
      <c r="E25" s="108">
        <v>21</v>
      </c>
      <c r="F25" s="22">
        <v>172185</v>
      </c>
      <c r="G25" s="22">
        <v>55639</v>
      </c>
      <c r="H25" s="22">
        <v>94998</v>
      </c>
      <c r="I25" s="22">
        <v>21548</v>
      </c>
      <c r="J25" s="8"/>
      <c r="K25" s="149"/>
      <c r="L25" s="149"/>
      <c r="M25" s="149"/>
      <c r="N25" s="176"/>
      <c r="O25" s="175"/>
      <c r="P25" s="48"/>
      <c r="Q25" s="48"/>
      <c r="R25" s="40"/>
      <c r="S25" s="48"/>
      <c r="T25" s="48"/>
      <c r="U25" s="48"/>
    </row>
    <row r="26" spans="2:21" ht="12" customHeight="1">
      <c r="B26" s="948" t="s">
        <v>154</v>
      </c>
      <c r="C26" s="948"/>
      <c r="E26" s="108">
        <v>5</v>
      </c>
      <c r="F26" s="8">
        <v>87798</v>
      </c>
      <c r="G26" s="22">
        <v>27782</v>
      </c>
      <c r="H26" s="22">
        <v>4404</v>
      </c>
      <c r="I26" s="22">
        <v>55612</v>
      </c>
      <c r="J26" s="8"/>
      <c r="K26" s="171"/>
      <c r="L26" s="171"/>
      <c r="M26" s="171"/>
      <c r="N26" s="171"/>
      <c r="O26" s="171"/>
      <c r="P26" s="9"/>
      <c r="Q26" s="9"/>
      <c r="R26" s="9"/>
      <c r="S26" s="9"/>
      <c r="T26" s="9"/>
      <c r="U26" s="9"/>
    </row>
    <row r="27" spans="2:21" ht="12" customHeight="1">
      <c r="B27" s="948" t="s">
        <v>373</v>
      </c>
      <c r="C27" s="948"/>
      <c r="E27" s="108">
        <v>11</v>
      </c>
      <c r="F27" s="8">
        <v>61174</v>
      </c>
      <c r="G27" s="22">
        <v>27011</v>
      </c>
      <c r="H27" s="22">
        <v>13037</v>
      </c>
      <c r="I27" s="22">
        <v>21126</v>
      </c>
      <c r="J27" s="8"/>
      <c r="K27" s="149"/>
      <c r="L27" s="149"/>
      <c r="M27" s="149"/>
      <c r="N27" s="176"/>
      <c r="O27" s="175"/>
      <c r="P27" s="48"/>
      <c r="Q27" s="48"/>
      <c r="R27" s="40"/>
      <c r="S27" s="48"/>
      <c r="T27" s="48"/>
      <c r="U27" s="48"/>
    </row>
    <row r="28" spans="2:15" ht="12" customHeight="1">
      <c r="B28" s="948" t="s">
        <v>153</v>
      </c>
      <c r="C28" s="948"/>
      <c r="E28" s="108">
        <v>11</v>
      </c>
      <c r="F28" s="8">
        <v>127422</v>
      </c>
      <c r="G28" s="22">
        <v>6858</v>
      </c>
      <c r="H28" s="22">
        <v>2752</v>
      </c>
      <c r="I28" s="22">
        <v>117812</v>
      </c>
      <c r="J28" s="8"/>
      <c r="K28" s="169"/>
      <c r="L28" s="169"/>
      <c r="M28" s="169"/>
      <c r="N28" s="169"/>
      <c r="O28" s="169"/>
    </row>
    <row r="29" spans="2:10" ht="12" customHeight="1">
      <c r="B29" s="948" t="s">
        <v>152</v>
      </c>
      <c r="C29" s="948"/>
      <c r="E29" s="108">
        <v>23</v>
      </c>
      <c r="F29" s="8">
        <v>200110</v>
      </c>
      <c r="G29" s="22">
        <v>1120</v>
      </c>
      <c r="H29" s="22">
        <v>187878</v>
      </c>
      <c r="I29" s="22">
        <v>11112</v>
      </c>
      <c r="J29" s="8"/>
    </row>
    <row r="30" spans="2:10" ht="12" customHeight="1">
      <c r="B30" s="948" t="s">
        <v>151</v>
      </c>
      <c r="C30" s="948"/>
      <c r="E30" s="108">
        <v>14</v>
      </c>
      <c r="F30" s="8">
        <v>58452</v>
      </c>
      <c r="G30" s="22">
        <v>418</v>
      </c>
      <c r="H30" s="22">
        <v>26351</v>
      </c>
      <c r="I30" s="22">
        <v>31683</v>
      </c>
      <c r="J30" s="8"/>
    </row>
    <row r="31" spans="2:10" ht="12" customHeight="1">
      <c r="B31" s="948" t="s">
        <v>150</v>
      </c>
      <c r="C31" s="948"/>
      <c r="E31" s="108">
        <v>19</v>
      </c>
      <c r="F31" s="8">
        <v>478059</v>
      </c>
      <c r="G31" s="22">
        <v>1230</v>
      </c>
      <c r="H31" s="22">
        <v>120487</v>
      </c>
      <c r="I31" s="22">
        <v>356343</v>
      </c>
      <c r="J31" s="8"/>
    </row>
    <row r="32" spans="2:11" ht="12" customHeight="1">
      <c r="B32" s="948" t="s">
        <v>149</v>
      </c>
      <c r="C32" s="948"/>
      <c r="E32" s="108">
        <v>19</v>
      </c>
      <c r="F32" s="8">
        <v>92895</v>
      </c>
      <c r="G32" s="150" t="s">
        <v>8</v>
      </c>
      <c r="H32" s="22">
        <v>59957</v>
      </c>
      <c r="I32" s="22">
        <v>32938</v>
      </c>
      <c r="J32" s="8"/>
      <c r="K32" s="166"/>
    </row>
    <row r="33" spans="2:10" ht="12" customHeight="1">
      <c r="B33" s="948" t="s">
        <v>148</v>
      </c>
      <c r="C33" s="948"/>
      <c r="E33" s="108">
        <v>10</v>
      </c>
      <c r="F33" s="8">
        <v>51006</v>
      </c>
      <c r="G33" s="22">
        <v>794</v>
      </c>
      <c r="H33" s="22">
        <v>35789</v>
      </c>
      <c r="I33" s="22">
        <v>14424</v>
      </c>
      <c r="J33" s="8"/>
    </row>
    <row r="34" spans="2:10" ht="12" customHeight="1">
      <c r="B34" s="948" t="s">
        <v>374</v>
      </c>
      <c r="C34" s="948"/>
      <c r="E34" s="108">
        <v>3</v>
      </c>
      <c r="F34" s="22">
        <v>19906</v>
      </c>
      <c r="G34" s="150" t="s">
        <v>8</v>
      </c>
      <c r="H34" s="22">
        <v>19906</v>
      </c>
      <c r="I34" s="150" t="s">
        <v>8</v>
      </c>
      <c r="J34" s="8"/>
    </row>
    <row r="35" spans="2:10" ht="12" customHeight="1">
      <c r="B35" s="948" t="s">
        <v>147</v>
      </c>
      <c r="C35" s="948"/>
      <c r="E35" s="108">
        <v>10</v>
      </c>
      <c r="F35" s="8">
        <v>154007</v>
      </c>
      <c r="G35" s="23">
        <v>5454</v>
      </c>
      <c r="H35" s="22">
        <v>130903</v>
      </c>
      <c r="I35" s="22">
        <v>17651</v>
      </c>
      <c r="J35" s="8"/>
    </row>
    <row r="36" spans="2:10" ht="12" customHeight="1">
      <c r="B36" s="948" t="s">
        <v>146</v>
      </c>
      <c r="C36" s="948"/>
      <c r="E36" s="108">
        <v>5</v>
      </c>
      <c r="F36" s="8">
        <v>39074</v>
      </c>
      <c r="G36" s="22">
        <v>18</v>
      </c>
      <c r="H36" s="22">
        <v>4938</v>
      </c>
      <c r="I36" s="22">
        <v>34118</v>
      </c>
      <c r="J36" s="8"/>
    </row>
    <row r="37" spans="2:10" ht="12" customHeight="1">
      <c r="B37" s="948" t="s">
        <v>145</v>
      </c>
      <c r="C37" s="948"/>
      <c r="E37" s="108">
        <v>15</v>
      </c>
      <c r="F37" s="8">
        <v>55353</v>
      </c>
      <c r="G37" s="22">
        <v>204</v>
      </c>
      <c r="H37" s="22">
        <v>10715</v>
      </c>
      <c r="I37" s="22">
        <v>44434</v>
      </c>
      <c r="J37" s="8"/>
    </row>
    <row r="38" spans="2:10" ht="12" customHeight="1">
      <c r="B38" s="948" t="s">
        <v>144</v>
      </c>
      <c r="C38" s="948"/>
      <c r="E38" s="108">
        <v>27</v>
      </c>
      <c r="F38" s="8">
        <v>592853</v>
      </c>
      <c r="G38" s="22">
        <v>16303</v>
      </c>
      <c r="H38" s="22">
        <v>511966</v>
      </c>
      <c r="I38" s="22">
        <v>64583</v>
      </c>
      <c r="J38" s="8"/>
    </row>
    <row r="39" spans="2:10" ht="12" customHeight="1">
      <c r="B39" s="948" t="s">
        <v>375</v>
      </c>
      <c r="C39" s="948"/>
      <c r="E39" s="108">
        <v>13</v>
      </c>
      <c r="F39" s="8">
        <v>292854</v>
      </c>
      <c r="G39" s="22">
        <v>7</v>
      </c>
      <c r="H39" s="22">
        <v>254136</v>
      </c>
      <c r="I39" s="22">
        <v>38711</v>
      </c>
      <c r="J39" s="8"/>
    </row>
    <row r="40" spans="2:10" ht="12" customHeight="1">
      <c r="B40" s="948" t="s">
        <v>143</v>
      </c>
      <c r="C40" s="948"/>
      <c r="E40" s="108">
        <v>11</v>
      </c>
      <c r="F40" s="8">
        <v>103667</v>
      </c>
      <c r="G40" s="22">
        <v>26435</v>
      </c>
      <c r="H40" s="22">
        <v>72310</v>
      </c>
      <c r="I40" s="22">
        <v>4922</v>
      </c>
      <c r="J40" s="8"/>
    </row>
    <row r="41" spans="2:10" ht="12" customHeight="1">
      <c r="B41" s="948" t="s">
        <v>142</v>
      </c>
      <c r="C41" s="948"/>
      <c r="E41" s="108">
        <v>18</v>
      </c>
      <c r="F41" s="8">
        <v>109484</v>
      </c>
      <c r="G41" s="22">
        <v>48209</v>
      </c>
      <c r="H41" s="22">
        <v>20566</v>
      </c>
      <c r="I41" s="22">
        <v>40709</v>
      </c>
      <c r="J41" s="8"/>
    </row>
    <row r="42" spans="2:10" ht="12" customHeight="1">
      <c r="B42" s="948" t="s">
        <v>141</v>
      </c>
      <c r="C42" s="948"/>
      <c r="E42" s="108">
        <v>4</v>
      </c>
      <c r="F42" s="8">
        <v>7446</v>
      </c>
      <c r="G42" s="150">
        <v>6</v>
      </c>
      <c r="H42" s="22">
        <v>1790</v>
      </c>
      <c r="I42" s="22">
        <v>5650</v>
      </c>
      <c r="J42" s="8"/>
    </row>
    <row r="43" spans="2:10" ht="12" customHeight="1">
      <c r="B43" s="948" t="s">
        <v>140</v>
      </c>
      <c r="C43" s="948"/>
      <c r="E43" s="108">
        <v>20</v>
      </c>
      <c r="F43" s="8">
        <v>118833</v>
      </c>
      <c r="G43" s="22">
        <v>25239</v>
      </c>
      <c r="H43" s="22">
        <v>87644</v>
      </c>
      <c r="I43" s="22">
        <v>5950</v>
      </c>
      <c r="J43" s="8"/>
    </row>
    <row r="44" spans="2:10" ht="12" customHeight="1">
      <c r="B44" s="948" t="s">
        <v>376</v>
      </c>
      <c r="C44" s="948"/>
      <c r="E44" s="108">
        <v>12</v>
      </c>
      <c r="F44" s="8">
        <v>432368</v>
      </c>
      <c r="G44" s="22">
        <v>257700</v>
      </c>
      <c r="H44" s="22">
        <v>44837</v>
      </c>
      <c r="I44" s="22">
        <v>129831</v>
      </c>
      <c r="J44" s="8"/>
    </row>
    <row r="45" spans="2:10" ht="12" customHeight="1">
      <c r="B45" s="145"/>
      <c r="E45" s="155"/>
      <c r="F45" s="38"/>
      <c r="G45" s="84"/>
      <c r="H45" s="54"/>
      <c r="I45" s="54"/>
      <c r="J45" s="8"/>
    </row>
    <row r="46" spans="1:14" ht="12" customHeight="1">
      <c r="A46" s="949" t="s">
        <v>10</v>
      </c>
      <c r="B46" s="949"/>
      <c r="C46" s="949"/>
      <c r="D46" s="19"/>
      <c r="E46" s="147">
        <v>184</v>
      </c>
      <c r="F46" s="13">
        <v>746157</v>
      </c>
      <c r="G46" s="24">
        <v>54765</v>
      </c>
      <c r="H46" s="24">
        <v>388165</v>
      </c>
      <c r="I46" s="24">
        <v>303228</v>
      </c>
      <c r="J46" s="8"/>
      <c r="K46" s="8"/>
      <c r="L46" s="8"/>
      <c r="M46" s="8"/>
      <c r="N46" s="8"/>
    </row>
    <row r="47" spans="2:10" ht="7.5" customHeight="1">
      <c r="B47" s="156"/>
      <c r="C47" s="14"/>
      <c r="D47" s="14"/>
      <c r="E47" s="108"/>
      <c r="F47" s="38"/>
      <c r="G47" s="84"/>
      <c r="H47" s="54"/>
      <c r="I47" s="54"/>
      <c r="J47" s="8"/>
    </row>
    <row r="48" spans="1:10" ht="12" customHeight="1">
      <c r="A48" s="156" t="s">
        <v>58</v>
      </c>
      <c r="C48" s="14"/>
      <c r="D48" s="14"/>
      <c r="E48" s="108"/>
      <c r="F48" s="38"/>
      <c r="G48" s="84"/>
      <c r="H48" s="54"/>
      <c r="I48" s="59"/>
      <c r="J48" s="8"/>
    </row>
    <row r="49" spans="2:10" ht="4.5" customHeight="1">
      <c r="B49" s="156"/>
      <c r="C49" s="14"/>
      <c r="D49" s="14"/>
      <c r="E49" s="108"/>
      <c r="F49" s="38"/>
      <c r="G49" s="84"/>
      <c r="H49" s="54"/>
      <c r="I49" s="54"/>
      <c r="J49" s="8"/>
    </row>
    <row r="50" spans="2:10" ht="12" customHeight="1">
      <c r="B50" s="948" t="s">
        <v>136</v>
      </c>
      <c r="C50" s="948"/>
      <c r="E50" s="108">
        <v>9</v>
      </c>
      <c r="F50" s="8">
        <v>91091</v>
      </c>
      <c r="G50" s="22">
        <v>35978</v>
      </c>
      <c r="H50" s="22">
        <v>17575</v>
      </c>
      <c r="I50" s="22">
        <v>37538</v>
      </c>
      <c r="J50" s="8"/>
    </row>
    <row r="51" spans="2:12" ht="12" customHeight="1">
      <c r="B51" s="948" t="s">
        <v>135</v>
      </c>
      <c r="C51" s="948"/>
      <c r="E51" s="108">
        <v>2</v>
      </c>
      <c r="F51" s="154" t="s">
        <v>414</v>
      </c>
      <c r="G51" s="154" t="s">
        <v>414</v>
      </c>
      <c r="H51" s="154" t="s">
        <v>414</v>
      </c>
      <c r="I51" s="154" t="s">
        <v>414</v>
      </c>
      <c r="J51" s="8"/>
      <c r="L51" s="8"/>
    </row>
    <row r="52" spans="2:10" ht="12" customHeight="1">
      <c r="B52" s="948" t="s">
        <v>139</v>
      </c>
      <c r="C52" s="948"/>
      <c r="E52" s="108">
        <v>10</v>
      </c>
      <c r="F52" s="8">
        <v>57178</v>
      </c>
      <c r="G52" s="22">
        <v>31</v>
      </c>
      <c r="H52" s="22">
        <v>54743</v>
      </c>
      <c r="I52" s="22">
        <v>2404</v>
      </c>
      <c r="J52" s="8"/>
    </row>
    <row r="53" spans="2:10" ht="7.5" customHeight="1">
      <c r="B53" s="152"/>
      <c r="C53" s="6"/>
      <c r="E53" s="108"/>
      <c r="F53" s="8"/>
      <c r="G53" s="22"/>
      <c r="H53" s="22"/>
      <c r="I53" s="22"/>
      <c r="J53" s="8"/>
    </row>
    <row r="54" spans="1:10" ht="12" customHeight="1">
      <c r="A54" s="152" t="s">
        <v>51</v>
      </c>
      <c r="C54" s="6"/>
      <c r="E54" s="108"/>
      <c r="F54" s="8"/>
      <c r="G54" s="22"/>
      <c r="H54" s="22"/>
      <c r="I54" s="22"/>
      <c r="J54" s="8"/>
    </row>
    <row r="55" spans="2:10" ht="4.5" customHeight="1">
      <c r="B55" s="152"/>
      <c r="C55" s="6"/>
      <c r="E55" s="108"/>
      <c r="F55" s="8"/>
      <c r="G55" s="22"/>
      <c r="H55" s="22"/>
      <c r="I55" s="22"/>
      <c r="J55" s="8"/>
    </row>
    <row r="56" spans="2:10" ht="11.25">
      <c r="B56" s="948" t="s">
        <v>138</v>
      </c>
      <c r="C56" s="948"/>
      <c r="E56" s="108">
        <v>8</v>
      </c>
      <c r="F56" s="8">
        <v>100675</v>
      </c>
      <c r="G56" s="22">
        <v>812</v>
      </c>
      <c r="H56" s="22">
        <v>97931</v>
      </c>
      <c r="I56" s="22">
        <v>1932</v>
      </c>
      <c r="J56" s="8"/>
    </row>
    <row r="57" spans="2:10" ht="11.25">
      <c r="B57" s="948" t="s">
        <v>377</v>
      </c>
      <c r="C57" s="948"/>
      <c r="E57" s="108">
        <v>8</v>
      </c>
      <c r="F57" s="154" t="s">
        <v>414</v>
      </c>
      <c r="G57" s="154" t="s">
        <v>414</v>
      </c>
      <c r="H57" s="154" t="s">
        <v>414</v>
      </c>
      <c r="I57" s="154" t="s">
        <v>414</v>
      </c>
      <c r="J57" s="8"/>
    </row>
    <row r="58" spans="2:10" ht="11.25">
      <c r="B58" s="948" t="s">
        <v>137</v>
      </c>
      <c r="C58" s="948"/>
      <c r="E58" s="108">
        <v>9</v>
      </c>
      <c r="F58" s="8">
        <v>100350</v>
      </c>
      <c r="G58" s="22">
        <v>2102</v>
      </c>
      <c r="H58" s="22">
        <v>21036</v>
      </c>
      <c r="I58" s="22">
        <v>77213</v>
      </c>
      <c r="J58" s="8"/>
    </row>
    <row r="59" spans="2:10" ht="11.25">
      <c r="B59" s="948" t="s">
        <v>136</v>
      </c>
      <c r="C59" s="948"/>
      <c r="E59" s="108">
        <v>16</v>
      </c>
      <c r="F59" s="8">
        <v>134625</v>
      </c>
      <c r="G59" s="22">
        <v>102</v>
      </c>
      <c r="H59" s="22">
        <v>100222</v>
      </c>
      <c r="I59" s="22">
        <v>34300</v>
      </c>
      <c r="J59" s="8"/>
    </row>
    <row r="60" spans="2:14" ht="11.25">
      <c r="B60" s="948" t="s">
        <v>135</v>
      </c>
      <c r="C60" s="948"/>
      <c r="E60" s="108">
        <v>29</v>
      </c>
      <c r="F60" s="8">
        <v>56131</v>
      </c>
      <c r="G60" s="22">
        <v>13079</v>
      </c>
      <c r="H60" s="22">
        <v>37525</v>
      </c>
      <c r="I60" s="22">
        <v>5527</v>
      </c>
      <c r="J60" s="8"/>
      <c r="N60" s="2" t="s">
        <v>357</v>
      </c>
    </row>
    <row r="61" spans="2:10" ht="11.25">
      <c r="B61" s="948" t="s">
        <v>134</v>
      </c>
      <c r="C61" s="948"/>
      <c r="E61" s="108">
        <v>14</v>
      </c>
      <c r="F61" s="8">
        <v>26465</v>
      </c>
      <c r="G61" s="22">
        <v>962</v>
      </c>
      <c r="H61" s="22">
        <v>7586</v>
      </c>
      <c r="I61" s="22">
        <v>17916</v>
      </c>
      <c r="J61" s="8"/>
    </row>
    <row r="62" spans="2:10" ht="11.25">
      <c r="B62" s="948" t="s">
        <v>378</v>
      </c>
      <c r="C62" s="948"/>
      <c r="E62" s="108">
        <v>30</v>
      </c>
      <c r="F62" s="8">
        <v>55579</v>
      </c>
      <c r="G62" s="22">
        <v>24</v>
      </c>
      <c r="H62" s="22">
        <v>8975</v>
      </c>
      <c r="I62" s="22">
        <v>46580</v>
      </c>
      <c r="J62" s="8"/>
    </row>
    <row r="63" spans="2:10" ht="11.25">
      <c r="B63" s="948" t="s">
        <v>379</v>
      </c>
      <c r="C63" s="948"/>
      <c r="E63" s="108">
        <v>5</v>
      </c>
      <c r="F63" s="8">
        <v>40364</v>
      </c>
      <c r="G63" s="150">
        <v>51</v>
      </c>
      <c r="H63" s="22">
        <v>22446</v>
      </c>
      <c r="I63" s="22">
        <v>17867</v>
      </c>
      <c r="J63" s="8"/>
    </row>
    <row r="64" spans="2:10" ht="11.25">
      <c r="B64" s="948" t="s">
        <v>380</v>
      </c>
      <c r="C64" s="948"/>
      <c r="E64" s="108">
        <v>44</v>
      </c>
      <c r="F64" s="8">
        <v>42809</v>
      </c>
      <c r="G64" s="22">
        <v>22</v>
      </c>
      <c r="H64" s="22">
        <v>7664</v>
      </c>
      <c r="I64" s="22">
        <v>35122</v>
      </c>
      <c r="J64" s="8"/>
    </row>
    <row r="65" spans="1:10" ht="11.25" customHeight="1">
      <c r="A65" s="9" t="s">
        <v>7</v>
      </c>
      <c r="D65" s="9"/>
      <c r="G65" s="14"/>
      <c r="H65" s="14"/>
      <c r="I65" s="14"/>
      <c r="J65" s="95"/>
    </row>
    <row r="66" spans="1:9" ht="14.25" customHeight="1">
      <c r="A66" s="954" t="s">
        <v>441</v>
      </c>
      <c r="B66" s="954"/>
      <c r="C66" s="954"/>
      <c r="D66" s="954"/>
      <c r="E66" s="954"/>
      <c r="F66" s="954"/>
      <c r="G66" s="954"/>
      <c r="H66" s="954"/>
      <c r="I66" s="954"/>
    </row>
    <row r="67" spans="1:9" ht="10.5" customHeight="1">
      <c r="A67" s="954"/>
      <c r="B67" s="954"/>
      <c r="C67" s="954"/>
      <c r="D67" s="954"/>
      <c r="E67" s="954"/>
      <c r="F67" s="954"/>
      <c r="G67" s="954"/>
      <c r="H67" s="954"/>
      <c r="I67" s="954"/>
    </row>
    <row r="68" spans="2:9" ht="11.25">
      <c r="B68" s="169"/>
      <c r="C68" s="169"/>
      <c r="D68" s="169"/>
      <c r="E68" s="169"/>
      <c r="F68" s="169"/>
      <c r="G68" s="169"/>
      <c r="H68" s="169"/>
      <c r="I68" s="169"/>
    </row>
    <row r="69" spans="2:9" ht="11.25">
      <c r="B69" s="169"/>
      <c r="C69" s="169"/>
      <c r="D69" s="169"/>
      <c r="E69" s="169"/>
      <c r="F69" s="169"/>
      <c r="G69" s="169"/>
      <c r="H69" s="169"/>
      <c r="I69" s="169"/>
    </row>
    <row r="70" spans="2:9" ht="11.25">
      <c r="B70" s="169"/>
      <c r="C70" s="169"/>
      <c r="D70" s="169"/>
      <c r="E70" s="169"/>
      <c r="F70" s="169"/>
      <c r="G70" s="169"/>
      <c r="H70" s="169"/>
      <c r="I70" s="169"/>
    </row>
    <row r="71" spans="2:9" ht="11.25">
      <c r="B71" s="169"/>
      <c r="C71" s="169"/>
      <c r="D71" s="169"/>
      <c r="E71" s="169"/>
      <c r="F71" s="169"/>
      <c r="G71" s="169"/>
      <c r="H71" s="169"/>
      <c r="I71" s="169"/>
    </row>
    <row r="72" spans="2:9" ht="11.25">
      <c r="B72" s="169"/>
      <c r="C72" s="169"/>
      <c r="D72" s="169"/>
      <c r="E72" s="169"/>
      <c r="F72" s="169"/>
      <c r="G72" s="169"/>
      <c r="H72" s="169"/>
      <c r="I72" s="169"/>
    </row>
    <row r="73" spans="2:9" ht="11.25">
      <c r="B73" s="169"/>
      <c r="C73" s="169"/>
      <c r="D73" s="169"/>
      <c r="E73" s="169"/>
      <c r="F73" s="169"/>
      <c r="G73" s="169"/>
      <c r="H73" s="169"/>
      <c r="I73" s="169"/>
    </row>
    <row r="74" spans="2:9" ht="11.25">
      <c r="B74" s="169"/>
      <c r="C74" s="169"/>
      <c r="D74" s="169"/>
      <c r="E74" s="169"/>
      <c r="F74" s="169"/>
      <c r="G74" s="169"/>
      <c r="H74" s="169"/>
      <c r="I74" s="169"/>
    </row>
    <row r="75" spans="2:9" ht="11.25">
      <c r="B75" s="169"/>
      <c r="C75" s="169"/>
      <c r="D75" s="169"/>
      <c r="E75" s="169"/>
      <c r="F75" s="169"/>
      <c r="G75" s="169"/>
      <c r="H75" s="169"/>
      <c r="I75" s="169"/>
    </row>
    <row r="76" spans="2:9" ht="11.25">
      <c r="B76" s="169"/>
      <c r="C76" s="169"/>
      <c r="D76" s="169"/>
      <c r="E76" s="169"/>
      <c r="F76" s="169"/>
      <c r="G76" s="169"/>
      <c r="H76" s="169"/>
      <c r="I76" s="169"/>
    </row>
    <row r="77" spans="2:9" ht="11.25">
      <c r="B77" s="169"/>
      <c r="C77" s="169"/>
      <c r="D77" s="169"/>
      <c r="E77" s="169"/>
      <c r="F77" s="169"/>
      <c r="G77" s="169"/>
      <c r="H77" s="169"/>
      <c r="I77" s="169"/>
    </row>
    <row r="78" spans="2:9" ht="11.25">
      <c r="B78" s="169"/>
      <c r="C78" s="169"/>
      <c r="D78" s="169"/>
      <c r="E78" s="169"/>
      <c r="F78" s="169"/>
      <c r="G78" s="169"/>
      <c r="H78" s="169"/>
      <c r="I78" s="169"/>
    </row>
    <row r="79" spans="2:9" ht="11.25">
      <c r="B79" s="169"/>
      <c r="C79" s="169"/>
      <c r="D79" s="169"/>
      <c r="E79" s="169"/>
      <c r="F79" s="169"/>
      <c r="G79" s="169"/>
      <c r="H79" s="169"/>
      <c r="I79" s="169"/>
    </row>
    <row r="80" spans="2:9" ht="11.25">
      <c r="B80" s="169"/>
      <c r="C80" s="169"/>
      <c r="D80" s="169"/>
      <c r="E80" s="169"/>
      <c r="F80" s="169"/>
      <c r="G80" s="169"/>
      <c r="H80" s="169"/>
      <c r="I80" s="169"/>
    </row>
    <row r="81" spans="2:9" ht="11.25">
      <c r="B81" s="169"/>
      <c r="C81" s="169"/>
      <c r="D81" s="169"/>
      <c r="E81" s="169"/>
      <c r="F81" s="169"/>
      <c r="G81" s="169"/>
      <c r="H81" s="169"/>
      <c r="I81" s="169"/>
    </row>
    <row r="82" spans="2:9" ht="11.25">
      <c r="B82" s="169"/>
      <c r="C82" s="169"/>
      <c r="D82" s="169"/>
      <c r="E82" s="169"/>
      <c r="F82" s="169"/>
      <c r="G82" s="169"/>
      <c r="H82" s="169"/>
      <c r="I82" s="169"/>
    </row>
    <row r="83" spans="2:9" ht="11.25">
      <c r="B83" s="169"/>
      <c r="C83" s="169"/>
      <c r="D83" s="169"/>
      <c r="E83" s="169"/>
      <c r="F83" s="169"/>
      <c r="G83" s="169"/>
      <c r="H83" s="169"/>
      <c r="I83" s="169"/>
    </row>
    <row r="84" spans="2:9" ht="11.25">
      <c r="B84" s="169"/>
      <c r="C84" s="169"/>
      <c r="D84" s="169"/>
      <c r="E84" s="169"/>
      <c r="F84" s="169"/>
      <c r="G84" s="169"/>
      <c r="H84" s="169"/>
      <c r="I84" s="169"/>
    </row>
    <row r="85" spans="2:9" ht="11.25">
      <c r="B85" s="169"/>
      <c r="C85" s="169"/>
      <c r="D85" s="169"/>
      <c r="E85" s="169"/>
      <c r="F85" s="169"/>
      <c r="G85" s="169"/>
      <c r="H85" s="169"/>
      <c r="I85" s="169"/>
    </row>
    <row r="86" spans="2:9" ht="11.25">
      <c r="B86" s="169"/>
      <c r="C86" s="169"/>
      <c r="D86" s="169"/>
      <c r="E86" s="169"/>
      <c r="F86" s="169"/>
      <c r="G86" s="169"/>
      <c r="H86" s="169"/>
      <c r="I86" s="169"/>
    </row>
    <row r="87" spans="2:9" ht="11.25">
      <c r="B87" s="169"/>
      <c r="C87" s="169"/>
      <c r="D87" s="169"/>
      <c r="E87" s="169"/>
      <c r="F87" s="169"/>
      <c r="G87" s="169"/>
      <c r="H87" s="169"/>
      <c r="I87" s="169"/>
    </row>
    <row r="88" spans="2:9" ht="11.25">
      <c r="B88" s="169"/>
      <c r="C88" s="169"/>
      <c r="D88" s="169"/>
      <c r="E88" s="169"/>
      <c r="F88" s="169"/>
      <c r="G88" s="169"/>
      <c r="H88" s="169"/>
      <c r="I88" s="169"/>
    </row>
    <row r="89" spans="2:9" ht="11.25">
      <c r="B89" s="169"/>
      <c r="C89" s="169"/>
      <c r="D89" s="169"/>
      <c r="E89" s="169"/>
      <c r="F89" s="169"/>
      <c r="G89" s="169"/>
      <c r="H89" s="169"/>
      <c r="I89" s="169"/>
    </row>
    <row r="90" spans="2:9" ht="11.25">
      <c r="B90" s="169"/>
      <c r="C90" s="169"/>
      <c r="D90" s="169"/>
      <c r="E90" s="169"/>
      <c r="F90" s="169"/>
      <c r="G90" s="169"/>
      <c r="H90" s="169"/>
      <c r="I90" s="169"/>
    </row>
    <row r="91" spans="2:9" ht="11.25">
      <c r="B91" s="169"/>
      <c r="C91" s="169"/>
      <c r="D91" s="169"/>
      <c r="E91" s="169"/>
      <c r="F91" s="169"/>
      <c r="G91" s="169"/>
      <c r="H91" s="169"/>
      <c r="I91" s="169"/>
    </row>
    <row r="92" spans="2:9" ht="11.25">
      <c r="B92" s="169"/>
      <c r="C92" s="169"/>
      <c r="D92" s="169"/>
      <c r="E92" s="169"/>
      <c r="F92" s="169"/>
      <c r="G92" s="169"/>
      <c r="H92" s="169"/>
      <c r="I92" s="169"/>
    </row>
    <row r="93" spans="2:9" ht="11.25">
      <c r="B93" s="169"/>
      <c r="C93" s="169"/>
      <c r="D93" s="169"/>
      <c r="E93" s="169"/>
      <c r="F93" s="169"/>
      <c r="G93" s="169"/>
      <c r="H93" s="169"/>
      <c r="I93" s="169"/>
    </row>
    <row r="94" spans="2:9" ht="11.25">
      <c r="B94" s="169"/>
      <c r="C94" s="169"/>
      <c r="D94" s="169"/>
      <c r="E94" s="169"/>
      <c r="F94" s="169"/>
      <c r="G94" s="169"/>
      <c r="H94" s="169"/>
      <c r="I94" s="169"/>
    </row>
    <row r="95" spans="2:9" ht="11.25">
      <c r="B95" s="169"/>
      <c r="C95" s="169"/>
      <c r="D95" s="169"/>
      <c r="E95" s="169"/>
      <c r="F95" s="169"/>
      <c r="G95" s="169"/>
      <c r="H95" s="169"/>
      <c r="I95" s="169"/>
    </row>
    <row r="96" spans="2:9" ht="11.25">
      <c r="B96" s="169"/>
      <c r="C96" s="169"/>
      <c r="D96" s="169"/>
      <c r="E96" s="169"/>
      <c r="F96" s="169"/>
      <c r="G96" s="169"/>
      <c r="H96" s="169"/>
      <c r="I96" s="169"/>
    </row>
    <row r="97" spans="2:9" ht="11.25">
      <c r="B97" s="169"/>
      <c r="C97" s="169"/>
      <c r="D97" s="169"/>
      <c r="E97" s="169"/>
      <c r="F97" s="169"/>
      <c r="G97" s="169"/>
      <c r="H97" s="169"/>
      <c r="I97" s="169"/>
    </row>
    <row r="98" spans="2:9" ht="11.25">
      <c r="B98" s="169"/>
      <c r="C98" s="169"/>
      <c r="D98" s="169"/>
      <c r="E98" s="169"/>
      <c r="F98" s="169"/>
      <c r="G98" s="169"/>
      <c r="H98" s="169"/>
      <c r="I98" s="169"/>
    </row>
    <row r="99" spans="2:9" ht="11.25">
      <c r="B99" s="169"/>
      <c r="C99" s="169"/>
      <c r="D99" s="169"/>
      <c r="E99" s="169"/>
      <c r="F99" s="169"/>
      <c r="G99" s="169"/>
      <c r="H99" s="169"/>
      <c r="I99" s="169"/>
    </row>
    <row r="100" spans="2:9" ht="11.25">
      <c r="B100" s="169"/>
      <c r="C100" s="169"/>
      <c r="D100" s="169"/>
      <c r="E100" s="169"/>
      <c r="F100" s="169"/>
      <c r="G100" s="169"/>
      <c r="H100" s="169"/>
      <c r="I100" s="169"/>
    </row>
    <row r="101" spans="2:9" ht="11.25">
      <c r="B101" s="169"/>
      <c r="C101" s="169"/>
      <c r="D101" s="169"/>
      <c r="E101" s="169"/>
      <c r="F101" s="169"/>
      <c r="G101" s="169"/>
      <c r="H101" s="169"/>
      <c r="I101" s="169"/>
    </row>
    <row r="102" spans="2:9" ht="11.25">
      <c r="B102" s="169"/>
      <c r="C102" s="169"/>
      <c r="D102" s="169"/>
      <c r="E102" s="169"/>
      <c r="F102" s="169"/>
      <c r="G102" s="169"/>
      <c r="H102" s="169"/>
      <c r="I102" s="169"/>
    </row>
    <row r="103" spans="2:9" ht="11.25">
      <c r="B103" s="169"/>
      <c r="C103" s="169"/>
      <c r="D103" s="169"/>
      <c r="E103" s="169"/>
      <c r="F103" s="169"/>
      <c r="G103" s="169"/>
      <c r="H103" s="169"/>
      <c r="I103" s="169"/>
    </row>
    <row r="104" spans="2:9" ht="11.25">
      <c r="B104" s="169"/>
      <c r="C104" s="169"/>
      <c r="D104" s="169"/>
      <c r="E104" s="169"/>
      <c r="F104" s="169"/>
      <c r="G104" s="169"/>
      <c r="H104" s="169"/>
      <c r="I104" s="169"/>
    </row>
    <row r="105" spans="2:9" ht="11.25">
      <c r="B105" s="169"/>
      <c r="C105" s="169"/>
      <c r="D105" s="169"/>
      <c r="E105" s="169"/>
      <c r="F105" s="169"/>
      <c r="G105" s="169"/>
      <c r="H105" s="169"/>
      <c r="I105" s="169"/>
    </row>
    <row r="106" spans="2:9" ht="11.25">
      <c r="B106" s="169"/>
      <c r="C106" s="169"/>
      <c r="D106" s="169"/>
      <c r="E106" s="169"/>
      <c r="F106" s="169"/>
      <c r="G106" s="169"/>
      <c r="H106" s="169"/>
      <c r="I106" s="169"/>
    </row>
    <row r="107" spans="2:9" ht="11.25">
      <c r="B107" s="169"/>
      <c r="C107" s="169"/>
      <c r="D107" s="169"/>
      <c r="E107" s="169"/>
      <c r="F107" s="169"/>
      <c r="G107" s="169"/>
      <c r="H107" s="169"/>
      <c r="I107" s="169"/>
    </row>
    <row r="108" spans="2:9" ht="11.25">
      <c r="B108" s="169"/>
      <c r="C108" s="169"/>
      <c r="D108" s="169"/>
      <c r="E108" s="169"/>
      <c r="F108" s="169"/>
      <c r="G108" s="169"/>
      <c r="H108" s="169"/>
      <c r="I108" s="169"/>
    </row>
    <row r="109" spans="2:9" ht="11.25">
      <c r="B109" s="169"/>
      <c r="C109" s="169"/>
      <c r="D109" s="169"/>
      <c r="E109" s="169"/>
      <c r="F109" s="169"/>
      <c r="G109" s="169"/>
      <c r="H109" s="169"/>
      <c r="I109" s="169"/>
    </row>
    <row r="110" spans="2:9" ht="11.25">
      <c r="B110" s="169"/>
      <c r="C110" s="169"/>
      <c r="D110" s="169"/>
      <c r="E110" s="169"/>
      <c r="F110" s="169"/>
      <c r="G110" s="169"/>
      <c r="H110" s="169"/>
      <c r="I110" s="169"/>
    </row>
    <row r="111" spans="2:9" ht="11.25">
      <c r="B111" s="169"/>
      <c r="C111" s="169"/>
      <c r="D111" s="169"/>
      <c r="E111" s="169"/>
      <c r="F111" s="169"/>
      <c r="G111" s="169"/>
      <c r="H111" s="169"/>
      <c r="I111" s="169"/>
    </row>
    <row r="112" spans="2:9" ht="11.25">
      <c r="B112" s="169"/>
      <c r="C112" s="169"/>
      <c r="D112" s="169"/>
      <c r="E112" s="169"/>
      <c r="F112" s="169"/>
      <c r="G112" s="169"/>
      <c r="H112" s="169"/>
      <c r="I112" s="169"/>
    </row>
    <row r="113" spans="2:9" ht="11.25">
      <c r="B113" s="169"/>
      <c r="C113" s="169"/>
      <c r="D113" s="169"/>
      <c r="E113" s="169"/>
      <c r="F113" s="169"/>
      <c r="G113" s="169"/>
      <c r="H113" s="169"/>
      <c r="I113" s="169"/>
    </row>
    <row r="114" spans="2:9" ht="11.25">
      <c r="B114" s="169"/>
      <c r="C114" s="169"/>
      <c r="D114" s="169"/>
      <c r="E114" s="169"/>
      <c r="F114" s="169"/>
      <c r="G114" s="169"/>
      <c r="H114" s="169"/>
      <c r="I114" s="169"/>
    </row>
    <row r="115" spans="2:9" ht="11.25">
      <c r="B115" s="169"/>
      <c r="C115" s="169"/>
      <c r="D115" s="169"/>
      <c r="E115" s="169"/>
      <c r="F115" s="169"/>
      <c r="G115" s="169"/>
      <c r="H115" s="169"/>
      <c r="I115" s="169"/>
    </row>
    <row r="116" spans="2:9" ht="11.25">
      <c r="B116" s="169"/>
      <c r="C116" s="169"/>
      <c r="D116" s="169"/>
      <c r="E116" s="169"/>
      <c r="F116" s="169"/>
      <c r="G116" s="169"/>
      <c r="H116" s="169"/>
      <c r="I116" s="169"/>
    </row>
    <row r="117" spans="2:9" ht="11.25">
      <c r="B117" s="169"/>
      <c r="C117" s="169"/>
      <c r="D117" s="169"/>
      <c r="E117" s="169"/>
      <c r="F117" s="169"/>
      <c r="G117" s="169"/>
      <c r="H117" s="169"/>
      <c r="I117" s="169"/>
    </row>
    <row r="118" spans="2:9" ht="11.25">
      <c r="B118" s="169"/>
      <c r="C118" s="169"/>
      <c r="D118" s="169"/>
      <c r="E118" s="169"/>
      <c r="F118" s="169"/>
      <c r="G118" s="169"/>
      <c r="H118" s="169"/>
      <c r="I118" s="169"/>
    </row>
    <row r="119" spans="2:9" ht="11.25">
      <c r="B119" s="169"/>
      <c r="C119" s="169"/>
      <c r="D119" s="169"/>
      <c r="E119" s="169"/>
      <c r="F119" s="169"/>
      <c r="G119" s="169"/>
      <c r="H119" s="169"/>
      <c r="I119" s="169"/>
    </row>
    <row r="120" spans="2:9" ht="11.25">
      <c r="B120" s="169"/>
      <c r="C120" s="169"/>
      <c r="D120" s="169"/>
      <c r="E120" s="169"/>
      <c r="F120" s="169"/>
      <c r="G120" s="169"/>
      <c r="H120" s="169"/>
      <c r="I120" s="169"/>
    </row>
    <row r="121" spans="2:9" ht="11.25">
      <c r="B121" s="169"/>
      <c r="C121" s="169"/>
      <c r="D121" s="169"/>
      <c r="E121" s="169"/>
      <c r="F121" s="169"/>
      <c r="G121" s="169"/>
      <c r="H121" s="169"/>
      <c r="I121" s="169"/>
    </row>
    <row r="122" spans="2:9" ht="11.25">
      <c r="B122" s="169"/>
      <c r="C122" s="169"/>
      <c r="D122" s="169"/>
      <c r="E122" s="169"/>
      <c r="F122" s="169"/>
      <c r="G122" s="169"/>
      <c r="H122" s="169"/>
      <c r="I122" s="169"/>
    </row>
    <row r="123" spans="2:9" ht="11.25">
      <c r="B123" s="169"/>
      <c r="C123" s="169"/>
      <c r="D123" s="169"/>
      <c r="E123" s="169"/>
      <c r="F123" s="169"/>
      <c r="G123" s="169"/>
      <c r="H123" s="169"/>
      <c r="I123" s="169"/>
    </row>
    <row r="124" spans="2:9" ht="11.25">
      <c r="B124" s="169"/>
      <c r="C124" s="169"/>
      <c r="D124" s="169"/>
      <c r="E124" s="169"/>
      <c r="F124" s="169"/>
      <c r="G124" s="169"/>
      <c r="H124" s="169"/>
      <c r="I124" s="169"/>
    </row>
    <row r="125" spans="2:9" ht="11.25">
      <c r="B125" s="169"/>
      <c r="C125" s="169"/>
      <c r="D125" s="169"/>
      <c r="E125" s="169"/>
      <c r="F125" s="169"/>
      <c r="G125" s="169"/>
      <c r="H125" s="169"/>
      <c r="I125" s="169"/>
    </row>
    <row r="126" spans="2:9" ht="11.25">
      <c r="B126" s="169"/>
      <c r="C126" s="169"/>
      <c r="D126" s="169"/>
      <c r="E126" s="169"/>
      <c r="F126" s="169"/>
      <c r="G126" s="169"/>
      <c r="H126" s="169"/>
      <c r="I126" s="169"/>
    </row>
    <row r="127" spans="2:9" ht="11.25">
      <c r="B127" s="169"/>
      <c r="C127" s="169"/>
      <c r="D127" s="169"/>
      <c r="E127" s="169"/>
      <c r="F127" s="169"/>
      <c r="G127" s="169"/>
      <c r="H127" s="169"/>
      <c r="I127" s="169"/>
    </row>
    <row r="128" spans="2:9" ht="11.25">
      <c r="B128" s="169"/>
      <c r="C128" s="169"/>
      <c r="D128" s="169"/>
      <c r="E128" s="169"/>
      <c r="F128" s="169"/>
      <c r="G128" s="169"/>
      <c r="H128" s="169"/>
      <c r="I128" s="169"/>
    </row>
    <row r="129" spans="2:9" ht="11.25">
      <c r="B129" s="169"/>
      <c r="C129" s="169"/>
      <c r="D129" s="169"/>
      <c r="E129" s="169"/>
      <c r="F129" s="169"/>
      <c r="G129" s="169"/>
      <c r="H129" s="169"/>
      <c r="I129" s="169"/>
    </row>
    <row r="130" spans="2:9" ht="11.25">
      <c r="B130" s="169"/>
      <c r="C130" s="169"/>
      <c r="D130" s="169"/>
      <c r="E130" s="169"/>
      <c r="F130" s="169"/>
      <c r="G130" s="169"/>
      <c r="H130" s="169"/>
      <c r="I130" s="169"/>
    </row>
    <row r="131" spans="2:9" ht="11.25">
      <c r="B131" s="169"/>
      <c r="C131" s="169"/>
      <c r="D131" s="169"/>
      <c r="E131" s="169"/>
      <c r="F131" s="169"/>
      <c r="G131" s="169"/>
      <c r="H131" s="169"/>
      <c r="I131" s="169"/>
    </row>
    <row r="132" spans="2:9" ht="11.25">
      <c r="B132" s="169"/>
      <c r="C132" s="169"/>
      <c r="D132" s="169"/>
      <c r="E132" s="169"/>
      <c r="F132" s="169"/>
      <c r="G132" s="169"/>
      <c r="H132" s="169"/>
      <c r="I132" s="169"/>
    </row>
    <row r="133" spans="2:9" ht="11.25">
      <c r="B133" s="169"/>
      <c r="C133" s="169"/>
      <c r="D133" s="169"/>
      <c r="E133" s="169"/>
      <c r="F133" s="169"/>
      <c r="G133" s="169"/>
      <c r="H133" s="169"/>
      <c r="I133" s="169"/>
    </row>
    <row r="134" spans="2:9" ht="11.25">
      <c r="B134" s="169"/>
      <c r="C134" s="169"/>
      <c r="D134" s="169"/>
      <c r="E134" s="169"/>
      <c r="F134" s="169"/>
      <c r="G134" s="169"/>
      <c r="H134" s="169"/>
      <c r="I134" s="169"/>
    </row>
    <row r="135" spans="2:9" ht="11.25">
      <c r="B135" s="169"/>
      <c r="C135" s="169"/>
      <c r="D135" s="169"/>
      <c r="E135" s="169"/>
      <c r="F135" s="169"/>
      <c r="G135" s="169"/>
      <c r="H135" s="169"/>
      <c r="I135" s="169"/>
    </row>
    <row r="136" spans="2:9" ht="11.25">
      <c r="B136" s="169"/>
      <c r="C136" s="169"/>
      <c r="D136" s="169"/>
      <c r="E136" s="169"/>
      <c r="F136" s="169"/>
      <c r="G136" s="169"/>
      <c r="H136" s="169"/>
      <c r="I136" s="169"/>
    </row>
    <row r="137" spans="2:9" ht="11.25">
      <c r="B137" s="169"/>
      <c r="C137" s="169"/>
      <c r="D137" s="169"/>
      <c r="E137" s="169"/>
      <c r="F137" s="169"/>
      <c r="G137" s="169"/>
      <c r="H137" s="169"/>
      <c r="I137" s="169"/>
    </row>
    <row r="138" spans="2:9" ht="11.25">
      <c r="B138" s="169"/>
      <c r="C138" s="169"/>
      <c r="D138" s="169"/>
      <c r="E138" s="169"/>
      <c r="F138" s="169"/>
      <c r="G138" s="169"/>
      <c r="H138" s="169"/>
      <c r="I138" s="169"/>
    </row>
    <row r="139" spans="2:9" ht="11.25">
      <c r="B139" s="169"/>
      <c r="C139" s="169"/>
      <c r="D139" s="169"/>
      <c r="E139" s="169"/>
      <c r="F139" s="169"/>
      <c r="G139" s="169"/>
      <c r="H139" s="169"/>
      <c r="I139" s="169"/>
    </row>
    <row r="140" spans="2:9" ht="11.25">
      <c r="B140" s="169"/>
      <c r="C140" s="169"/>
      <c r="D140" s="169"/>
      <c r="E140" s="169"/>
      <c r="F140" s="169"/>
      <c r="G140" s="169"/>
      <c r="H140" s="169"/>
      <c r="I140" s="169"/>
    </row>
    <row r="141" spans="2:9" ht="11.25">
      <c r="B141" s="169"/>
      <c r="C141" s="169"/>
      <c r="D141" s="169"/>
      <c r="E141" s="169"/>
      <c r="F141" s="169"/>
      <c r="G141" s="169"/>
      <c r="H141" s="169"/>
      <c r="I141" s="169"/>
    </row>
    <row r="142" spans="2:9" ht="11.25">
      <c r="B142" s="169"/>
      <c r="C142" s="169"/>
      <c r="D142" s="169"/>
      <c r="E142" s="169"/>
      <c r="F142" s="169"/>
      <c r="G142" s="169"/>
      <c r="H142" s="169"/>
      <c r="I142" s="169"/>
    </row>
    <row r="143" spans="2:9" ht="11.25">
      <c r="B143" s="169"/>
      <c r="C143" s="169"/>
      <c r="D143" s="169"/>
      <c r="E143" s="169"/>
      <c r="F143" s="169"/>
      <c r="G143" s="169"/>
      <c r="H143" s="169"/>
      <c r="I143" s="169"/>
    </row>
    <row r="144" spans="2:9" ht="11.25">
      <c r="B144" s="169"/>
      <c r="C144" s="169"/>
      <c r="D144" s="169"/>
      <c r="E144" s="169"/>
      <c r="F144" s="169"/>
      <c r="G144" s="169"/>
      <c r="H144" s="169"/>
      <c r="I144" s="169"/>
    </row>
    <row r="145" spans="2:9" ht="11.25">
      <c r="B145" s="169"/>
      <c r="C145" s="169"/>
      <c r="D145" s="169"/>
      <c r="E145" s="169"/>
      <c r="F145" s="169"/>
      <c r="G145" s="169"/>
      <c r="H145" s="169"/>
      <c r="I145" s="169"/>
    </row>
    <row r="146" spans="2:9" ht="11.25">
      <c r="B146" s="169"/>
      <c r="C146" s="169"/>
      <c r="D146" s="169"/>
      <c r="E146" s="169"/>
      <c r="F146" s="169"/>
      <c r="G146" s="169"/>
      <c r="H146" s="169"/>
      <c r="I146" s="169"/>
    </row>
    <row r="147" spans="2:9" ht="11.25">
      <c r="B147" s="169"/>
      <c r="C147" s="169"/>
      <c r="D147" s="169"/>
      <c r="E147" s="169"/>
      <c r="F147" s="169"/>
      <c r="G147" s="169"/>
      <c r="H147" s="169"/>
      <c r="I147" s="169"/>
    </row>
    <row r="148" spans="2:9" ht="11.25">
      <c r="B148" s="169"/>
      <c r="C148" s="169"/>
      <c r="D148" s="169"/>
      <c r="E148" s="169"/>
      <c r="F148" s="169"/>
      <c r="G148" s="169"/>
      <c r="H148" s="169"/>
      <c r="I148" s="169"/>
    </row>
    <row r="149" spans="2:9" ht="11.25">
      <c r="B149" s="169"/>
      <c r="C149" s="169"/>
      <c r="D149" s="169"/>
      <c r="E149" s="169"/>
      <c r="F149" s="169"/>
      <c r="G149" s="169"/>
      <c r="H149" s="169"/>
      <c r="I149" s="169"/>
    </row>
    <row r="150" spans="2:9" ht="11.25">
      <c r="B150" s="169"/>
      <c r="C150" s="169"/>
      <c r="D150" s="169"/>
      <c r="E150" s="169"/>
      <c r="F150" s="169"/>
      <c r="G150" s="169"/>
      <c r="H150" s="169"/>
      <c r="I150" s="169"/>
    </row>
    <row r="151" spans="2:9" ht="11.25">
      <c r="B151" s="169"/>
      <c r="C151" s="169"/>
      <c r="D151" s="169"/>
      <c r="E151" s="169"/>
      <c r="F151" s="169"/>
      <c r="G151" s="169"/>
      <c r="H151" s="169"/>
      <c r="I151" s="169"/>
    </row>
    <row r="152" spans="2:9" ht="11.25">
      <c r="B152" s="169"/>
      <c r="C152" s="169"/>
      <c r="D152" s="169"/>
      <c r="E152" s="169"/>
      <c r="F152" s="169"/>
      <c r="G152" s="169"/>
      <c r="H152" s="169"/>
      <c r="I152" s="169"/>
    </row>
    <row r="153" spans="2:9" ht="11.25">
      <c r="B153" s="169"/>
      <c r="C153" s="169"/>
      <c r="D153" s="169"/>
      <c r="E153" s="169"/>
      <c r="F153" s="169"/>
      <c r="G153" s="169"/>
      <c r="H153" s="169"/>
      <c r="I153" s="169"/>
    </row>
    <row r="154" spans="2:9" ht="11.25">
      <c r="B154" s="169"/>
      <c r="C154" s="169"/>
      <c r="D154" s="169"/>
      <c r="E154" s="169"/>
      <c r="F154" s="169"/>
      <c r="G154" s="169"/>
      <c r="H154" s="169"/>
      <c r="I154" s="169"/>
    </row>
    <row r="155" spans="2:9" ht="11.25">
      <c r="B155" s="169"/>
      <c r="C155" s="169"/>
      <c r="D155" s="169"/>
      <c r="E155" s="169"/>
      <c r="F155" s="169"/>
      <c r="G155" s="169"/>
      <c r="H155" s="169"/>
      <c r="I155" s="169"/>
    </row>
    <row r="156" spans="2:9" ht="11.25">
      <c r="B156" s="169"/>
      <c r="C156" s="169"/>
      <c r="D156" s="169"/>
      <c r="E156" s="169"/>
      <c r="F156" s="169"/>
      <c r="G156" s="169"/>
      <c r="H156" s="169"/>
      <c r="I156" s="169"/>
    </row>
    <row r="157" spans="2:9" ht="11.25">
      <c r="B157" s="169"/>
      <c r="C157" s="169"/>
      <c r="D157" s="169"/>
      <c r="E157" s="169"/>
      <c r="F157" s="169"/>
      <c r="G157" s="169"/>
      <c r="H157" s="169"/>
      <c r="I157" s="169"/>
    </row>
    <row r="158" spans="2:9" ht="11.25">
      <c r="B158" s="169"/>
      <c r="C158" s="169"/>
      <c r="D158" s="169"/>
      <c r="E158" s="169"/>
      <c r="F158" s="169"/>
      <c r="G158" s="169"/>
      <c r="H158" s="169"/>
      <c r="I158" s="169"/>
    </row>
    <row r="159" spans="2:9" ht="11.25">
      <c r="B159" s="169"/>
      <c r="C159" s="169"/>
      <c r="D159" s="169"/>
      <c r="E159" s="169"/>
      <c r="F159" s="169"/>
      <c r="G159" s="169"/>
      <c r="H159" s="169"/>
      <c r="I159" s="169"/>
    </row>
    <row r="160" spans="2:9" ht="11.25">
      <c r="B160" s="169"/>
      <c r="C160" s="169"/>
      <c r="D160" s="169"/>
      <c r="E160" s="169"/>
      <c r="F160" s="169"/>
      <c r="G160" s="169"/>
      <c r="H160" s="169"/>
      <c r="I160" s="169"/>
    </row>
    <row r="161" spans="2:9" ht="11.25">
      <c r="B161" s="169"/>
      <c r="C161" s="169"/>
      <c r="D161" s="169"/>
      <c r="E161" s="169"/>
      <c r="F161" s="169"/>
      <c r="G161" s="169"/>
      <c r="H161" s="169"/>
      <c r="I161" s="169"/>
    </row>
    <row r="162" spans="2:9" ht="11.25">
      <c r="B162" s="169"/>
      <c r="C162" s="169"/>
      <c r="D162" s="169"/>
      <c r="E162" s="169"/>
      <c r="F162" s="169"/>
      <c r="G162" s="169"/>
      <c r="H162" s="169"/>
      <c r="I162" s="169"/>
    </row>
    <row r="163" spans="2:9" ht="11.25">
      <c r="B163" s="169"/>
      <c r="C163" s="169"/>
      <c r="D163" s="169"/>
      <c r="E163" s="169"/>
      <c r="F163" s="169"/>
      <c r="G163" s="169"/>
      <c r="H163" s="169"/>
      <c r="I163" s="169"/>
    </row>
    <row r="164" spans="2:9" ht="11.25">
      <c r="B164" s="169"/>
      <c r="C164" s="169"/>
      <c r="D164" s="169"/>
      <c r="E164" s="169"/>
      <c r="F164" s="169"/>
      <c r="G164" s="169"/>
      <c r="H164" s="169"/>
      <c r="I164" s="169"/>
    </row>
    <row r="165" spans="2:9" ht="11.25">
      <c r="B165" s="169"/>
      <c r="C165" s="169"/>
      <c r="D165" s="169"/>
      <c r="E165" s="169"/>
      <c r="F165" s="169"/>
      <c r="G165" s="169"/>
      <c r="H165" s="169"/>
      <c r="I165" s="169"/>
    </row>
    <row r="166" spans="2:9" ht="11.25">
      <c r="B166" s="169"/>
      <c r="C166" s="169"/>
      <c r="D166" s="169"/>
      <c r="E166" s="169"/>
      <c r="F166" s="169"/>
      <c r="G166" s="169"/>
      <c r="H166" s="169"/>
      <c r="I166" s="169"/>
    </row>
    <row r="167" spans="2:9" ht="11.25">
      <c r="B167" s="169"/>
      <c r="C167" s="169"/>
      <c r="D167" s="169"/>
      <c r="E167" s="169"/>
      <c r="F167" s="169"/>
      <c r="G167" s="169"/>
      <c r="H167" s="169"/>
      <c r="I167" s="169"/>
    </row>
    <row r="168" spans="2:9" ht="11.25">
      <c r="B168" s="169"/>
      <c r="C168" s="169"/>
      <c r="D168" s="169"/>
      <c r="E168" s="169"/>
      <c r="F168" s="169"/>
      <c r="G168" s="169"/>
      <c r="H168" s="169"/>
      <c r="I168" s="169"/>
    </row>
    <row r="169" spans="2:9" ht="11.25">
      <c r="B169" s="169"/>
      <c r="C169" s="169"/>
      <c r="D169" s="169"/>
      <c r="E169" s="169"/>
      <c r="F169" s="169"/>
      <c r="G169" s="169"/>
      <c r="H169" s="169"/>
      <c r="I169" s="169"/>
    </row>
    <row r="170" spans="2:9" ht="11.25">
      <c r="B170" s="169"/>
      <c r="C170" s="169"/>
      <c r="D170" s="169"/>
      <c r="E170" s="169"/>
      <c r="F170" s="169"/>
      <c r="G170" s="169"/>
      <c r="H170" s="169"/>
      <c r="I170" s="169"/>
    </row>
    <row r="171" spans="2:9" ht="11.25">
      <c r="B171" s="169"/>
      <c r="C171" s="169"/>
      <c r="D171" s="169"/>
      <c r="E171" s="169"/>
      <c r="F171" s="169"/>
      <c r="G171" s="169"/>
      <c r="H171" s="169"/>
      <c r="I171" s="169"/>
    </row>
    <row r="172" spans="2:9" ht="11.25">
      <c r="B172" s="169"/>
      <c r="C172" s="169"/>
      <c r="D172" s="169"/>
      <c r="E172" s="169"/>
      <c r="F172" s="169"/>
      <c r="G172" s="169"/>
      <c r="H172" s="169"/>
      <c r="I172" s="169"/>
    </row>
    <row r="173" spans="2:9" ht="11.25">
      <c r="B173" s="169"/>
      <c r="C173" s="169"/>
      <c r="D173" s="169"/>
      <c r="E173" s="169"/>
      <c r="F173" s="169"/>
      <c r="G173" s="169"/>
      <c r="H173" s="169"/>
      <c r="I173" s="169"/>
    </row>
    <row r="174" spans="2:9" ht="11.25">
      <c r="B174" s="169"/>
      <c r="C174" s="169"/>
      <c r="D174" s="169"/>
      <c r="E174" s="169"/>
      <c r="F174" s="169"/>
      <c r="G174" s="169"/>
      <c r="H174" s="169"/>
      <c r="I174" s="169"/>
    </row>
    <row r="175" spans="2:9" ht="11.25">
      <c r="B175" s="169"/>
      <c r="C175" s="169"/>
      <c r="D175" s="169"/>
      <c r="E175" s="169"/>
      <c r="F175" s="169"/>
      <c r="G175" s="169"/>
      <c r="H175" s="169"/>
      <c r="I175" s="169"/>
    </row>
    <row r="176" spans="2:9" ht="11.25">
      <c r="B176" s="169"/>
      <c r="C176" s="169"/>
      <c r="D176" s="169"/>
      <c r="E176" s="169"/>
      <c r="F176" s="169"/>
      <c r="G176" s="169"/>
      <c r="H176" s="169"/>
      <c r="I176" s="169"/>
    </row>
    <row r="177" spans="2:9" ht="11.25">
      <c r="B177" s="169"/>
      <c r="C177" s="169"/>
      <c r="D177" s="169"/>
      <c r="E177" s="169"/>
      <c r="F177" s="169"/>
      <c r="G177" s="169"/>
      <c r="H177" s="169"/>
      <c r="I177" s="169"/>
    </row>
    <row r="178" spans="2:9" ht="11.25">
      <c r="B178" s="169"/>
      <c r="C178" s="169"/>
      <c r="D178" s="169"/>
      <c r="E178" s="169"/>
      <c r="F178" s="169"/>
      <c r="G178" s="169"/>
      <c r="H178" s="169"/>
      <c r="I178" s="169"/>
    </row>
    <row r="179" spans="2:9" ht="11.25">
      <c r="B179" s="169"/>
      <c r="C179" s="169"/>
      <c r="D179" s="169"/>
      <c r="E179" s="169"/>
      <c r="F179" s="169"/>
      <c r="G179" s="169"/>
      <c r="H179" s="169"/>
      <c r="I179" s="169"/>
    </row>
    <row r="180" spans="2:9" ht="11.25">
      <c r="B180" s="169"/>
      <c r="C180" s="169"/>
      <c r="D180" s="169"/>
      <c r="E180" s="169"/>
      <c r="F180" s="169"/>
      <c r="G180" s="169"/>
      <c r="H180" s="169"/>
      <c r="I180" s="169"/>
    </row>
    <row r="181" spans="2:9" ht="11.25">
      <c r="B181" s="169"/>
      <c r="C181" s="169"/>
      <c r="D181" s="169"/>
      <c r="E181" s="169"/>
      <c r="F181" s="169"/>
      <c r="G181" s="169"/>
      <c r="H181" s="169"/>
      <c r="I181" s="169"/>
    </row>
    <row r="182" spans="2:9" ht="11.25">
      <c r="B182" s="169"/>
      <c r="C182" s="169"/>
      <c r="D182" s="169"/>
      <c r="E182" s="169"/>
      <c r="F182" s="169"/>
      <c r="G182" s="169"/>
      <c r="H182" s="169"/>
      <c r="I182" s="169"/>
    </row>
    <row r="183" spans="2:9" ht="11.25">
      <c r="B183" s="169"/>
      <c r="C183" s="169"/>
      <c r="D183" s="169"/>
      <c r="E183" s="169"/>
      <c r="F183" s="169"/>
      <c r="G183" s="169"/>
      <c r="H183" s="169"/>
      <c r="I183" s="169"/>
    </row>
    <row r="184" spans="2:9" ht="11.25">
      <c r="B184" s="169"/>
      <c r="C184" s="169"/>
      <c r="D184" s="169"/>
      <c r="E184" s="169"/>
      <c r="F184" s="169"/>
      <c r="G184" s="169"/>
      <c r="H184" s="169"/>
      <c r="I184" s="169"/>
    </row>
    <row r="185" spans="2:9" ht="11.25">
      <c r="B185" s="169"/>
      <c r="C185" s="169"/>
      <c r="D185" s="169"/>
      <c r="E185" s="169"/>
      <c r="F185" s="169"/>
      <c r="G185" s="169"/>
      <c r="H185" s="169"/>
      <c r="I185" s="169"/>
    </row>
    <row r="186" spans="2:9" ht="11.25">
      <c r="B186" s="169"/>
      <c r="C186" s="169"/>
      <c r="D186" s="169"/>
      <c r="E186" s="169"/>
      <c r="F186" s="169"/>
      <c r="G186" s="169"/>
      <c r="H186" s="169"/>
      <c r="I186" s="169"/>
    </row>
    <row r="187" spans="2:9" ht="11.25">
      <c r="B187" s="169"/>
      <c r="C187" s="169"/>
      <c r="D187" s="169"/>
      <c r="E187" s="169"/>
      <c r="F187" s="169"/>
      <c r="G187" s="169"/>
      <c r="H187" s="169"/>
      <c r="I187" s="169"/>
    </row>
    <row r="188" spans="2:9" ht="11.25">
      <c r="B188" s="169"/>
      <c r="C188" s="169"/>
      <c r="D188" s="169"/>
      <c r="E188" s="169"/>
      <c r="F188" s="169"/>
      <c r="G188" s="169"/>
      <c r="H188" s="169"/>
      <c r="I188" s="169"/>
    </row>
    <row r="189" spans="2:9" ht="11.25">
      <c r="B189" s="169"/>
      <c r="C189" s="169"/>
      <c r="D189" s="169"/>
      <c r="E189" s="169"/>
      <c r="F189" s="169"/>
      <c r="G189" s="169"/>
      <c r="H189" s="169"/>
      <c r="I189" s="169"/>
    </row>
    <row r="190" spans="2:9" ht="11.25">
      <c r="B190" s="169"/>
      <c r="C190" s="169"/>
      <c r="D190" s="169"/>
      <c r="E190" s="169"/>
      <c r="F190" s="169"/>
      <c r="G190" s="169"/>
      <c r="H190" s="169"/>
      <c r="I190" s="169"/>
    </row>
    <row r="191" spans="2:9" ht="11.25">
      <c r="B191" s="169"/>
      <c r="C191" s="169"/>
      <c r="D191" s="169"/>
      <c r="E191" s="169"/>
      <c r="F191" s="169"/>
      <c r="G191" s="169"/>
      <c r="H191" s="169"/>
      <c r="I191" s="169"/>
    </row>
    <row r="192" spans="2:9" ht="11.25">
      <c r="B192" s="169"/>
      <c r="C192" s="169"/>
      <c r="D192" s="169"/>
      <c r="E192" s="169"/>
      <c r="F192" s="169"/>
      <c r="G192" s="169"/>
      <c r="H192" s="169"/>
      <c r="I192" s="169"/>
    </row>
    <row r="193" spans="2:9" ht="11.25">
      <c r="B193" s="169"/>
      <c r="C193" s="169"/>
      <c r="D193" s="169"/>
      <c r="E193" s="169"/>
      <c r="F193" s="169"/>
      <c r="G193" s="169"/>
      <c r="H193" s="169"/>
      <c r="I193" s="169"/>
    </row>
    <row r="194" spans="2:9" ht="11.25">
      <c r="B194" s="169"/>
      <c r="C194" s="169"/>
      <c r="D194" s="169"/>
      <c r="E194" s="169"/>
      <c r="F194" s="169"/>
      <c r="G194" s="169"/>
      <c r="H194" s="169"/>
      <c r="I194" s="169"/>
    </row>
    <row r="195" spans="2:9" ht="11.25">
      <c r="B195" s="169"/>
      <c r="C195" s="169"/>
      <c r="D195" s="169"/>
      <c r="E195" s="169"/>
      <c r="F195" s="169"/>
      <c r="G195" s="169"/>
      <c r="H195" s="169"/>
      <c r="I195" s="169"/>
    </row>
    <row r="196" spans="2:9" ht="11.25">
      <c r="B196" s="169"/>
      <c r="C196" s="169"/>
      <c r="D196" s="169"/>
      <c r="E196" s="169"/>
      <c r="F196" s="169"/>
      <c r="G196" s="169"/>
      <c r="H196" s="169"/>
      <c r="I196" s="169"/>
    </row>
    <row r="197" spans="2:9" ht="11.25">
      <c r="B197" s="169"/>
      <c r="C197" s="169"/>
      <c r="D197" s="169"/>
      <c r="E197" s="169"/>
      <c r="F197" s="169"/>
      <c r="G197" s="169"/>
      <c r="H197" s="169"/>
      <c r="I197" s="169"/>
    </row>
    <row r="198" spans="2:9" ht="11.25">
      <c r="B198" s="169"/>
      <c r="C198" s="169"/>
      <c r="D198" s="169"/>
      <c r="E198" s="169"/>
      <c r="F198" s="169"/>
      <c r="G198" s="169"/>
      <c r="H198" s="169"/>
      <c r="I198" s="169"/>
    </row>
    <row r="199" spans="2:9" ht="11.25">
      <c r="B199" s="169"/>
      <c r="C199" s="169"/>
      <c r="D199" s="169"/>
      <c r="E199" s="169"/>
      <c r="F199" s="169"/>
      <c r="G199" s="169"/>
      <c r="H199" s="169"/>
      <c r="I199" s="169"/>
    </row>
    <row r="200" spans="2:9" ht="11.25">
      <c r="B200" s="169"/>
      <c r="C200" s="169"/>
      <c r="D200" s="169"/>
      <c r="E200" s="169"/>
      <c r="F200" s="169"/>
      <c r="G200" s="169"/>
      <c r="H200" s="169"/>
      <c r="I200" s="169"/>
    </row>
    <row r="201" spans="2:9" ht="11.25">
      <c r="B201" s="169"/>
      <c r="C201" s="169"/>
      <c r="D201" s="169"/>
      <c r="E201" s="169"/>
      <c r="F201" s="169"/>
      <c r="G201" s="169"/>
      <c r="H201" s="169"/>
      <c r="I201" s="169"/>
    </row>
    <row r="202" spans="2:9" ht="11.25">
      <c r="B202" s="169"/>
      <c r="C202" s="169"/>
      <c r="D202" s="169"/>
      <c r="E202" s="169"/>
      <c r="F202" s="169"/>
      <c r="G202" s="169"/>
      <c r="H202" s="169"/>
      <c r="I202" s="169"/>
    </row>
    <row r="203" spans="2:9" ht="11.25">
      <c r="B203" s="169"/>
      <c r="C203" s="169"/>
      <c r="D203" s="169"/>
      <c r="E203" s="169"/>
      <c r="F203" s="169"/>
      <c r="G203" s="169"/>
      <c r="H203" s="169"/>
      <c r="I203" s="169"/>
    </row>
    <row r="204" spans="2:9" ht="11.25">
      <c r="B204" s="169"/>
      <c r="C204" s="169"/>
      <c r="D204" s="169"/>
      <c r="E204" s="169"/>
      <c r="F204" s="169"/>
      <c r="G204" s="169"/>
      <c r="H204" s="169"/>
      <c r="I204" s="169"/>
    </row>
    <row r="205" spans="2:9" ht="11.25">
      <c r="B205" s="169"/>
      <c r="C205" s="169"/>
      <c r="D205" s="169"/>
      <c r="E205" s="169"/>
      <c r="F205" s="169"/>
      <c r="G205" s="169"/>
      <c r="H205" s="169"/>
      <c r="I205" s="169"/>
    </row>
    <row r="206" spans="2:9" ht="11.25">
      <c r="B206" s="169"/>
      <c r="C206" s="169"/>
      <c r="D206" s="169"/>
      <c r="E206" s="169"/>
      <c r="F206" s="169"/>
      <c r="G206" s="169"/>
      <c r="H206" s="169"/>
      <c r="I206" s="169"/>
    </row>
    <row r="207" spans="2:9" ht="11.25">
      <c r="B207" s="169"/>
      <c r="C207" s="169"/>
      <c r="D207" s="169"/>
      <c r="E207" s="169"/>
      <c r="F207" s="169"/>
      <c r="G207" s="169"/>
      <c r="H207" s="169"/>
      <c r="I207" s="169"/>
    </row>
    <row r="208" spans="2:9" ht="11.25">
      <c r="B208" s="169"/>
      <c r="C208" s="169"/>
      <c r="D208" s="169"/>
      <c r="E208" s="169"/>
      <c r="F208" s="169"/>
      <c r="G208" s="169"/>
      <c r="H208" s="169"/>
      <c r="I208" s="169"/>
    </row>
    <row r="209" spans="2:9" ht="11.25">
      <c r="B209" s="169"/>
      <c r="C209" s="169"/>
      <c r="D209" s="169"/>
      <c r="E209" s="169"/>
      <c r="F209" s="169"/>
      <c r="G209" s="169"/>
      <c r="H209" s="169"/>
      <c r="I209" s="169"/>
    </row>
    <row r="210" spans="2:9" ht="11.25">
      <c r="B210" s="169"/>
      <c r="C210" s="169"/>
      <c r="D210" s="169"/>
      <c r="E210" s="169"/>
      <c r="F210" s="169"/>
      <c r="G210" s="169"/>
      <c r="H210" s="169"/>
      <c r="I210" s="169"/>
    </row>
    <row r="211" spans="2:9" ht="11.25">
      <c r="B211" s="169"/>
      <c r="C211" s="169"/>
      <c r="D211" s="169"/>
      <c r="E211" s="169"/>
      <c r="F211" s="169"/>
      <c r="G211" s="169"/>
      <c r="H211" s="169"/>
      <c r="I211" s="169"/>
    </row>
    <row r="212" spans="2:9" ht="11.25">
      <c r="B212" s="169"/>
      <c r="C212" s="169"/>
      <c r="D212" s="169"/>
      <c r="E212" s="169"/>
      <c r="F212" s="169"/>
      <c r="G212" s="169"/>
      <c r="H212" s="169"/>
      <c r="I212" s="169"/>
    </row>
    <row r="213" spans="2:9" ht="11.25">
      <c r="B213" s="169"/>
      <c r="C213" s="169"/>
      <c r="D213" s="169"/>
      <c r="E213" s="169"/>
      <c r="F213" s="169"/>
      <c r="G213" s="169"/>
      <c r="H213" s="169"/>
      <c r="I213" s="169"/>
    </row>
    <row r="214" spans="2:9" ht="11.25">
      <c r="B214" s="169"/>
      <c r="C214" s="169"/>
      <c r="D214" s="169"/>
      <c r="E214" s="169"/>
      <c r="F214" s="169"/>
      <c r="G214" s="169"/>
      <c r="H214" s="169"/>
      <c r="I214" s="169"/>
    </row>
    <row r="215" spans="2:9" ht="11.25">
      <c r="B215" s="169"/>
      <c r="C215" s="169"/>
      <c r="D215" s="169"/>
      <c r="E215" s="169"/>
      <c r="F215" s="169"/>
      <c r="G215" s="169"/>
      <c r="H215" s="169"/>
      <c r="I215" s="169"/>
    </row>
    <row r="216" spans="2:9" ht="11.25">
      <c r="B216" s="169"/>
      <c r="C216" s="169"/>
      <c r="D216" s="169"/>
      <c r="E216" s="169"/>
      <c r="F216" s="169"/>
      <c r="G216" s="169"/>
      <c r="H216" s="169"/>
      <c r="I216" s="169"/>
    </row>
    <row r="217" spans="2:9" ht="11.25">
      <c r="B217" s="169"/>
      <c r="C217" s="169"/>
      <c r="D217" s="169"/>
      <c r="E217" s="169"/>
      <c r="F217" s="169"/>
      <c r="G217" s="169"/>
      <c r="H217" s="169"/>
      <c r="I217" s="169"/>
    </row>
    <row r="218" spans="2:9" ht="11.25">
      <c r="B218" s="169"/>
      <c r="C218" s="169"/>
      <c r="D218" s="169"/>
      <c r="E218" s="169"/>
      <c r="F218" s="169"/>
      <c r="G218" s="169"/>
      <c r="H218" s="169"/>
      <c r="I218" s="169"/>
    </row>
    <row r="219" spans="2:9" ht="11.25">
      <c r="B219" s="169"/>
      <c r="C219" s="169"/>
      <c r="D219" s="169"/>
      <c r="E219" s="169"/>
      <c r="F219" s="169"/>
      <c r="G219" s="169"/>
      <c r="H219" s="169"/>
      <c r="I219" s="169"/>
    </row>
    <row r="220" spans="2:9" ht="11.25">
      <c r="B220" s="169"/>
      <c r="C220" s="169"/>
      <c r="D220" s="169"/>
      <c r="E220" s="169"/>
      <c r="F220" s="169"/>
      <c r="G220" s="169"/>
      <c r="H220" s="169"/>
      <c r="I220" s="169"/>
    </row>
    <row r="221" spans="2:9" ht="11.25">
      <c r="B221" s="169"/>
      <c r="C221" s="169"/>
      <c r="D221" s="169"/>
      <c r="E221" s="169"/>
      <c r="F221" s="169"/>
      <c r="G221" s="169"/>
      <c r="H221" s="169"/>
      <c r="I221" s="169"/>
    </row>
    <row r="222" spans="2:9" ht="11.25">
      <c r="B222" s="169"/>
      <c r="C222" s="169"/>
      <c r="D222" s="169"/>
      <c r="E222" s="169"/>
      <c r="F222" s="169"/>
      <c r="G222" s="169"/>
      <c r="H222" s="169"/>
      <c r="I222" s="169"/>
    </row>
    <row r="223" spans="2:9" ht="11.25">
      <c r="B223" s="169"/>
      <c r="C223" s="169"/>
      <c r="D223" s="169"/>
      <c r="E223" s="169"/>
      <c r="F223" s="169"/>
      <c r="G223" s="169"/>
      <c r="H223" s="169"/>
      <c r="I223" s="169"/>
    </row>
    <row r="224" spans="2:9" ht="11.25">
      <c r="B224" s="169"/>
      <c r="C224" s="169"/>
      <c r="D224" s="169"/>
      <c r="E224" s="169"/>
      <c r="F224" s="169"/>
      <c r="G224" s="169"/>
      <c r="H224" s="169"/>
      <c r="I224" s="169"/>
    </row>
    <row r="225" spans="2:9" ht="11.25">
      <c r="B225" s="169"/>
      <c r="C225" s="169"/>
      <c r="D225" s="169"/>
      <c r="E225" s="169"/>
      <c r="F225" s="169"/>
      <c r="G225" s="169"/>
      <c r="H225" s="169"/>
      <c r="I225" s="169"/>
    </row>
    <row r="226" spans="2:9" ht="11.25">
      <c r="B226" s="169"/>
      <c r="C226" s="169"/>
      <c r="D226" s="169"/>
      <c r="E226" s="169"/>
      <c r="F226" s="169"/>
      <c r="G226" s="169"/>
      <c r="H226" s="169"/>
      <c r="I226" s="169"/>
    </row>
    <row r="227" spans="2:9" ht="11.25">
      <c r="B227" s="169"/>
      <c r="C227" s="169"/>
      <c r="D227" s="169"/>
      <c r="E227" s="169"/>
      <c r="F227" s="169"/>
      <c r="G227" s="169"/>
      <c r="H227" s="169"/>
      <c r="I227" s="169"/>
    </row>
    <row r="228" spans="2:9" ht="11.25">
      <c r="B228" s="169"/>
      <c r="C228" s="169"/>
      <c r="D228" s="169"/>
      <c r="E228" s="169"/>
      <c r="F228" s="169"/>
      <c r="G228" s="169"/>
      <c r="H228" s="169"/>
      <c r="I228" s="169"/>
    </row>
    <row r="229" spans="2:9" ht="11.25">
      <c r="B229" s="169"/>
      <c r="C229" s="169"/>
      <c r="D229" s="169"/>
      <c r="E229" s="169"/>
      <c r="F229" s="169"/>
      <c r="G229" s="169"/>
      <c r="H229" s="169"/>
      <c r="I229" s="169"/>
    </row>
    <row r="230" spans="2:9" ht="11.25">
      <c r="B230" s="169"/>
      <c r="C230" s="169"/>
      <c r="D230" s="169"/>
      <c r="E230" s="169"/>
      <c r="F230" s="169"/>
      <c r="G230" s="169"/>
      <c r="H230" s="169"/>
      <c r="I230" s="169"/>
    </row>
    <row r="231" spans="2:9" ht="11.25">
      <c r="B231" s="169"/>
      <c r="C231" s="169"/>
      <c r="D231" s="169"/>
      <c r="E231" s="169"/>
      <c r="F231" s="169"/>
      <c r="G231" s="169"/>
      <c r="H231" s="169"/>
      <c r="I231" s="169"/>
    </row>
    <row r="232" spans="2:9" ht="11.25">
      <c r="B232" s="169"/>
      <c r="C232" s="169"/>
      <c r="D232" s="169"/>
      <c r="E232" s="169"/>
      <c r="F232" s="169"/>
      <c r="G232" s="169"/>
      <c r="H232" s="169"/>
      <c r="I232" s="169"/>
    </row>
    <row r="233" spans="2:9" ht="11.25">
      <c r="B233" s="169"/>
      <c r="C233" s="169"/>
      <c r="D233" s="169"/>
      <c r="E233" s="169"/>
      <c r="F233" s="169"/>
      <c r="G233" s="169"/>
      <c r="H233" s="169"/>
      <c r="I233" s="169"/>
    </row>
    <row r="234" spans="2:9" ht="11.25">
      <c r="B234" s="169"/>
      <c r="C234" s="169"/>
      <c r="D234" s="169"/>
      <c r="E234" s="169"/>
      <c r="F234" s="169"/>
      <c r="G234" s="169"/>
      <c r="H234" s="169"/>
      <c r="I234" s="169"/>
    </row>
    <row r="235" spans="2:9" ht="11.25">
      <c r="B235" s="169"/>
      <c r="C235" s="169"/>
      <c r="D235" s="169"/>
      <c r="E235" s="169"/>
      <c r="F235" s="169"/>
      <c r="G235" s="169"/>
      <c r="H235" s="169"/>
      <c r="I235" s="169"/>
    </row>
    <row r="236" spans="2:9" ht="11.25">
      <c r="B236" s="169"/>
      <c r="C236" s="169"/>
      <c r="D236" s="169"/>
      <c r="E236" s="169"/>
      <c r="F236" s="169"/>
      <c r="G236" s="169"/>
      <c r="H236" s="169"/>
      <c r="I236" s="169"/>
    </row>
    <row r="237" spans="2:9" ht="11.25">
      <c r="B237" s="169"/>
      <c r="C237" s="169"/>
      <c r="D237" s="169"/>
      <c r="E237" s="169"/>
      <c r="F237" s="169"/>
      <c r="G237" s="169"/>
      <c r="H237" s="169"/>
      <c r="I237" s="169"/>
    </row>
    <row r="238" spans="2:9" ht="11.25">
      <c r="B238" s="169"/>
      <c r="C238" s="169"/>
      <c r="D238" s="169"/>
      <c r="E238" s="169"/>
      <c r="F238" s="169"/>
      <c r="G238" s="169"/>
      <c r="H238" s="169"/>
      <c r="I238" s="169"/>
    </row>
    <row r="239" spans="2:9" ht="11.25">
      <c r="B239" s="169"/>
      <c r="C239" s="169"/>
      <c r="D239" s="169"/>
      <c r="E239" s="169"/>
      <c r="F239" s="169"/>
      <c r="G239" s="169"/>
      <c r="H239" s="169"/>
      <c r="I239" s="169"/>
    </row>
    <row r="240" spans="2:9" ht="11.25">
      <c r="B240" s="169"/>
      <c r="C240" s="169"/>
      <c r="D240" s="169"/>
      <c r="E240" s="169"/>
      <c r="F240" s="169"/>
      <c r="G240" s="169"/>
      <c r="H240" s="169"/>
      <c r="I240" s="169"/>
    </row>
    <row r="241" spans="2:9" ht="11.25">
      <c r="B241" s="169"/>
      <c r="C241" s="169"/>
      <c r="D241" s="169"/>
      <c r="E241" s="169"/>
      <c r="F241" s="169"/>
      <c r="G241" s="169"/>
      <c r="H241" s="169"/>
      <c r="I241" s="169"/>
    </row>
    <row r="242" spans="2:9" ht="11.25">
      <c r="B242" s="169"/>
      <c r="C242" s="169"/>
      <c r="D242" s="169"/>
      <c r="E242" s="169"/>
      <c r="F242" s="169"/>
      <c r="G242" s="169"/>
      <c r="H242" s="169"/>
      <c r="I242" s="169"/>
    </row>
    <row r="243" spans="2:9" ht="11.25">
      <c r="B243" s="169"/>
      <c r="C243" s="169"/>
      <c r="D243" s="169"/>
      <c r="E243" s="169"/>
      <c r="F243" s="169"/>
      <c r="G243" s="169"/>
      <c r="H243" s="169"/>
      <c r="I243" s="169"/>
    </row>
    <row r="244" spans="2:9" ht="11.25">
      <c r="B244" s="169"/>
      <c r="C244" s="169"/>
      <c r="D244" s="169"/>
      <c r="E244" s="169"/>
      <c r="F244" s="169"/>
      <c r="G244" s="169"/>
      <c r="H244" s="169"/>
      <c r="I244" s="169"/>
    </row>
    <row r="245" spans="2:9" ht="11.25">
      <c r="B245" s="169"/>
      <c r="C245" s="169"/>
      <c r="D245" s="169"/>
      <c r="E245" s="169"/>
      <c r="F245" s="169"/>
      <c r="G245" s="169"/>
      <c r="H245" s="169"/>
      <c r="I245" s="169"/>
    </row>
    <row r="246" spans="2:9" ht="11.25">
      <c r="B246" s="169"/>
      <c r="C246" s="169"/>
      <c r="D246" s="169"/>
      <c r="E246" s="169"/>
      <c r="F246" s="169"/>
      <c r="G246" s="169"/>
      <c r="H246" s="169"/>
      <c r="I246" s="169"/>
    </row>
    <row r="247" spans="2:9" ht="11.25">
      <c r="B247" s="169"/>
      <c r="C247" s="169"/>
      <c r="D247" s="169"/>
      <c r="E247" s="169"/>
      <c r="F247" s="169"/>
      <c r="G247" s="169"/>
      <c r="H247" s="169"/>
      <c r="I247" s="169"/>
    </row>
    <row r="248" spans="2:9" ht="11.25">
      <c r="B248" s="169"/>
      <c r="C248" s="169"/>
      <c r="D248" s="169"/>
      <c r="E248" s="169"/>
      <c r="F248" s="169"/>
      <c r="G248" s="169"/>
      <c r="H248" s="169"/>
      <c r="I248" s="169"/>
    </row>
    <row r="249" spans="2:9" ht="11.25">
      <c r="B249" s="169"/>
      <c r="C249" s="169"/>
      <c r="D249" s="169"/>
      <c r="E249" s="169"/>
      <c r="F249" s="169"/>
      <c r="G249" s="169"/>
      <c r="H249" s="169"/>
      <c r="I249" s="169"/>
    </row>
    <row r="250" spans="2:9" ht="11.25">
      <c r="B250" s="169"/>
      <c r="C250" s="169"/>
      <c r="D250" s="169"/>
      <c r="E250" s="169"/>
      <c r="F250" s="169"/>
      <c r="G250" s="169"/>
      <c r="H250" s="169"/>
      <c r="I250" s="169"/>
    </row>
    <row r="251" spans="2:9" ht="11.25">
      <c r="B251" s="169"/>
      <c r="C251" s="169"/>
      <c r="D251" s="169"/>
      <c r="E251" s="169"/>
      <c r="F251" s="169"/>
      <c r="G251" s="169"/>
      <c r="H251" s="169"/>
      <c r="I251" s="169"/>
    </row>
    <row r="252" spans="2:9" ht="11.25">
      <c r="B252" s="169"/>
      <c r="C252" s="169"/>
      <c r="D252" s="169"/>
      <c r="E252" s="169"/>
      <c r="F252" s="169"/>
      <c r="G252" s="169"/>
      <c r="H252" s="169"/>
      <c r="I252" s="169"/>
    </row>
    <row r="253" spans="2:9" ht="11.25">
      <c r="B253" s="169"/>
      <c r="C253" s="169"/>
      <c r="D253" s="169"/>
      <c r="E253" s="169"/>
      <c r="F253" s="169"/>
      <c r="G253" s="169"/>
      <c r="H253" s="169"/>
      <c r="I253" s="169"/>
    </row>
    <row r="254" spans="2:9" ht="11.25">
      <c r="B254" s="169"/>
      <c r="C254" s="169"/>
      <c r="D254" s="169"/>
      <c r="E254" s="169"/>
      <c r="F254" s="169"/>
      <c r="G254" s="169"/>
      <c r="H254" s="169"/>
      <c r="I254" s="169"/>
    </row>
    <row r="255" spans="2:9" ht="11.25">
      <c r="B255" s="169"/>
      <c r="C255" s="169"/>
      <c r="D255" s="169"/>
      <c r="E255" s="169"/>
      <c r="F255" s="169"/>
      <c r="G255" s="169"/>
      <c r="H255" s="169"/>
      <c r="I255" s="169"/>
    </row>
    <row r="256" spans="2:9" ht="11.25">
      <c r="B256" s="169"/>
      <c r="C256" s="169"/>
      <c r="D256" s="169"/>
      <c r="E256" s="169"/>
      <c r="F256" s="169"/>
      <c r="G256" s="169"/>
      <c r="H256" s="169"/>
      <c r="I256" s="169"/>
    </row>
    <row r="257" spans="2:9" ht="11.25">
      <c r="B257" s="169"/>
      <c r="C257" s="169"/>
      <c r="D257" s="169"/>
      <c r="E257" s="169"/>
      <c r="F257" s="169"/>
      <c r="G257" s="169"/>
      <c r="H257" s="169"/>
      <c r="I257" s="169"/>
    </row>
    <row r="258" spans="2:9" ht="11.25">
      <c r="B258" s="169"/>
      <c r="C258" s="169"/>
      <c r="D258" s="169"/>
      <c r="E258" s="169"/>
      <c r="F258" s="169"/>
      <c r="G258" s="169"/>
      <c r="H258" s="169"/>
      <c r="I258" s="169"/>
    </row>
    <row r="259" spans="2:9" ht="11.25">
      <c r="B259" s="169"/>
      <c r="C259" s="169"/>
      <c r="D259" s="169"/>
      <c r="E259" s="169"/>
      <c r="F259" s="169"/>
      <c r="G259" s="169"/>
      <c r="H259" s="169"/>
      <c r="I259" s="169"/>
    </row>
    <row r="260" spans="2:9" ht="11.25">
      <c r="B260" s="169"/>
      <c r="C260" s="169"/>
      <c r="D260" s="169"/>
      <c r="E260" s="169"/>
      <c r="F260" s="169"/>
      <c r="G260" s="169"/>
      <c r="H260" s="169"/>
      <c r="I260" s="169"/>
    </row>
    <row r="261" spans="2:9" ht="11.25">
      <c r="B261" s="169"/>
      <c r="C261" s="169"/>
      <c r="D261" s="169"/>
      <c r="E261" s="169"/>
      <c r="F261" s="169"/>
      <c r="G261" s="169"/>
      <c r="H261" s="169"/>
      <c r="I261" s="169"/>
    </row>
    <row r="262" spans="2:9" ht="11.25">
      <c r="B262" s="169"/>
      <c r="C262" s="169"/>
      <c r="D262" s="169"/>
      <c r="E262" s="169"/>
      <c r="F262" s="169"/>
      <c r="G262" s="169"/>
      <c r="H262" s="169"/>
      <c r="I262" s="169"/>
    </row>
    <row r="263" spans="2:9" ht="11.25">
      <c r="B263" s="169"/>
      <c r="C263" s="169"/>
      <c r="D263" s="169"/>
      <c r="E263" s="169"/>
      <c r="F263" s="169"/>
      <c r="G263" s="169"/>
      <c r="H263" s="169"/>
      <c r="I263" s="169"/>
    </row>
    <row r="264" spans="2:9" ht="11.25">
      <c r="B264" s="169"/>
      <c r="C264" s="169"/>
      <c r="D264" s="169"/>
      <c r="E264" s="169"/>
      <c r="F264" s="169"/>
      <c r="G264" s="169"/>
      <c r="H264" s="169"/>
      <c r="I264" s="169"/>
    </row>
    <row r="265" spans="2:9" ht="11.25">
      <c r="B265" s="169"/>
      <c r="C265" s="169"/>
      <c r="D265" s="169"/>
      <c r="E265" s="169"/>
      <c r="F265" s="169"/>
      <c r="G265" s="169"/>
      <c r="H265" s="169"/>
      <c r="I265" s="169"/>
    </row>
    <row r="266" spans="2:9" ht="11.25">
      <c r="B266" s="169"/>
      <c r="C266" s="169"/>
      <c r="D266" s="169"/>
      <c r="E266" s="169"/>
      <c r="F266" s="169"/>
      <c r="G266" s="169"/>
      <c r="H266" s="169"/>
      <c r="I266" s="169"/>
    </row>
    <row r="267" spans="2:9" ht="11.25">
      <c r="B267" s="169"/>
      <c r="C267" s="169"/>
      <c r="D267" s="169"/>
      <c r="E267" s="169"/>
      <c r="F267" s="169"/>
      <c r="G267" s="169"/>
      <c r="H267" s="169"/>
      <c r="I267" s="169"/>
    </row>
    <row r="268" spans="2:9" ht="11.25">
      <c r="B268" s="169"/>
      <c r="C268" s="169"/>
      <c r="D268" s="169"/>
      <c r="E268" s="169"/>
      <c r="F268" s="169"/>
      <c r="G268" s="169"/>
      <c r="H268" s="169"/>
      <c r="I268" s="169"/>
    </row>
    <row r="269" spans="2:9" ht="11.25">
      <c r="B269" s="169"/>
      <c r="C269" s="169"/>
      <c r="D269" s="169"/>
      <c r="E269" s="169"/>
      <c r="F269" s="169"/>
      <c r="G269" s="169"/>
      <c r="H269" s="169"/>
      <c r="I269" s="169"/>
    </row>
    <row r="270" spans="2:9" ht="11.25">
      <c r="B270" s="169"/>
      <c r="C270" s="169"/>
      <c r="D270" s="169"/>
      <c r="E270" s="169"/>
      <c r="F270" s="169"/>
      <c r="G270" s="169"/>
      <c r="H270" s="169"/>
      <c r="I270" s="169"/>
    </row>
    <row r="271" spans="2:9" ht="11.25">
      <c r="B271" s="169"/>
      <c r="C271" s="169"/>
      <c r="D271" s="169"/>
      <c r="E271" s="169"/>
      <c r="F271" s="169"/>
      <c r="G271" s="169"/>
      <c r="H271" s="169"/>
      <c r="I271" s="169"/>
    </row>
    <row r="272" spans="2:9" ht="11.25">
      <c r="B272" s="169"/>
      <c r="C272" s="169"/>
      <c r="D272" s="169"/>
      <c r="E272" s="169"/>
      <c r="F272" s="169"/>
      <c r="G272" s="169"/>
      <c r="H272" s="169"/>
      <c r="I272" s="169"/>
    </row>
    <row r="273" spans="2:9" ht="11.25">
      <c r="B273" s="169"/>
      <c r="C273" s="169"/>
      <c r="D273" s="169"/>
      <c r="E273" s="169"/>
      <c r="F273" s="169"/>
      <c r="G273" s="169"/>
      <c r="H273" s="169"/>
      <c r="I273" s="169"/>
    </row>
    <row r="274" spans="2:9" ht="11.25">
      <c r="B274" s="169"/>
      <c r="C274" s="169"/>
      <c r="D274" s="169"/>
      <c r="E274" s="169"/>
      <c r="F274" s="169"/>
      <c r="G274" s="169"/>
      <c r="H274" s="169"/>
      <c r="I274" s="169"/>
    </row>
    <row r="275" spans="2:9" ht="11.25">
      <c r="B275" s="169"/>
      <c r="C275" s="169"/>
      <c r="D275" s="169"/>
      <c r="E275" s="169"/>
      <c r="F275" s="169"/>
      <c r="G275" s="169"/>
      <c r="H275" s="169"/>
      <c r="I275" s="169"/>
    </row>
    <row r="276" spans="2:9" ht="11.25">
      <c r="B276" s="169"/>
      <c r="C276" s="169"/>
      <c r="D276" s="169"/>
      <c r="E276" s="169"/>
      <c r="F276" s="169"/>
      <c r="G276" s="169"/>
      <c r="H276" s="169"/>
      <c r="I276" s="169"/>
    </row>
    <row r="277" spans="2:9" ht="11.25">
      <c r="B277" s="169"/>
      <c r="C277" s="169"/>
      <c r="D277" s="169"/>
      <c r="E277" s="169"/>
      <c r="F277" s="169"/>
      <c r="G277" s="169"/>
      <c r="H277" s="169"/>
      <c r="I277" s="169"/>
    </row>
    <row r="278" spans="2:9" ht="11.25">
      <c r="B278" s="169"/>
      <c r="C278" s="169"/>
      <c r="D278" s="169"/>
      <c r="E278" s="169"/>
      <c r="F278" s="169"/>
      <c r="G278" s="169"/>
      <c r="H278" s="169"/>
      <c r="I278" s="169"/>
    </row>
    <row r="279" spans="2:9" ht="11.25">
      <c r="B279" s="169"/>
      <c r="C279" s="169"/>
      <c r="D279" s="169"/>
      <c r="E279" s="169"/>
      <c r="F279" s="169"/>
      <c r="G279" s="169"/>
      <c r="H279" s="169"/>
      <c r="I279" s="169"/>
    </row>
    <row r="280" spans="2:9" ht="11.25">
      <c r="B280" s="169"/>
      <c r="C280" s="169"/>
      <c r="D280" s="169"/>
      <c r="E280" s="169"/>
      <c r="F280" s="169"/>
      <c r="G280" s="169"/>
      <c r="H280" s="169"/>
      <c r="I280" s="169"/>
    </row>
    <row r="281" spans="2:9" ht="11.25">
      <c r="B281" s="169"/>
      <c r="C281" s="169"/>
      <c r="D281" s="169"/>
      <c r="E281" s="169"/>
      <c r="F281" s="169"/>
      <c r="G281" s="169"/>
      <c r="H281" s="169"/>
      <c r="I281" s="169"/>
    </row>
    <row r="282" spans="2:9" ht="11.25">
      <c r="B282" s="169"/>
      <c r="C282" s="169"/>
      <c r="D282" s="169"/>
      <c r="E282" s="169"/>
      <c r="F282" s="169"/>
      <c r="G282" s="169"/>
      <c r="H282" s="169"/>
      <c r="I282" s="169"/>
    </row>
    <row r="283" spans="2:9" ht="11.25">
      <c r="B283" s="169"/>
      <c r="C283" s="169"/>
      <c r="D283" s="169"/>
      <c r="E283" s="169"/>
      <c r="F283" s="169"/>
      <c r="G283" s="169"/>
      <c r="H283" s="169"/>
      <c r="I283" s="169"/>
    </row>
    <row r="284" spans="2:9" ht="11.25">
      <c r="B284" s="169"/>
      <c r="C284" s="169"/>
      <c r="D284" s="169"/>
      <c r="E284" s="169"/>
      <c r="F284" s="169"/>
      <c r="G284" s="169"/>
      <c r="H284" s="169"/>
      <c r="I284" s="169"/>
    </row>
    <row r="285" spans="2:9" ht="11.25">
      <c r="B285" s="169"/>
      <c r="C285" s="169"/>
      <c r="D285" s="169"/>
      <c r="E285" s="169"/>
      <c r="F285" s="169"/>
      <c r="G285" s="169"/>
      <c r="H285" s="169"/>
      <c r="I285" s="169"/>
    </row>
    <row r="286" spans="2:9" ht="11.25">
      <c r="B286" s="169"/>
      <c r="C286" s="169"/>
      <c r="D286" s="169"/>
      <c r="E286" s="169"/>
      <c r="F286" s="169"/>
      <c r="G286" s="169"/>
      <c r="H286" s="169"/>
      <c r="I286" s="169"/>
    </row>
    <row r="287" spans="2:9" ht="11.25">
      <c r="B287" s="169"/>
      <c r="C287" s="169"/>
      <c r="D287" s="169"/>
      <c r="E287" s="169"/>
      <c r="F287" s="169"/>
      <c r="G287" s="169"/>
      <c r="H287" s="169"/>
      <c r="I287" s="169"/>
    </row>
    <row r="288" spans="2:9" ht="11.25">
      <c r="B288" s="169"/>
      <c r="C288" s="169"/>
      <c r="D288" s="169"/>
      <c r="E288" s="169"/>
      <c r="F288" s="169"/>
      <c r="G288" s="169"/>
      <c r="H288" s="169"/>
      <c r="I288" s="169"/>
    </row>
    <row r="289" spans="2:9" ht="11.25">
      <c r="B289" s="169"/>
      <c r="C289" s="169"/>
      <c r="D289" s="169"/>
      <c r="E289" s="169"/>
      <c r="F289" s="169"/>
      <c r="G289" s="169"/>
      <c r="H289" s="169"/>
      <c r="I289" s="169"/>
    </row>
    <row r="290" spans="2:9" ht="11.25">
      <c r="B290" s="169"/>
      <c r="C290" s="169"/>
      <c r="D290" s="169"/>
      <c r="E290" s="169"/>
      <c r="F290" s="169"/>
      <c r="G290" s="169"/>
      <c r="H290" s="169"/>
      <c r="I290" s="169"/>
    </row>
    <row r="291" spans="2:9" ht="11.25">
      <c r="B291" s="169"/>
      <c r="C291" s="169"/>
      <c r="D291" s="169"/>
      <c r="E291" s="169"/>
      <c r="F291" s="169"/>
      <c r="G291" s="169"/>
      <c r="H291" s="169"/>
      <c r="I291" s="169"/>
    </row>
    <row r="292" spans="2:9" ht="11.25">
      <c r="B292" s="169"/>
      <c r="C292" s="169"/>
      <c r="D292" s="169"/>
      <c r="E292" s="169"/>
      <c r="F292" s="169"/>
      <c r="G292" s="169"/>
      <c r="H292" s="169"/>
      <c r="I292" s="169"/>
    </row>
    <row r="293" spans="2:9" ht="11.25">
      <c r="B293" s="169"/>
      <c r="C293" s="169"/>
      <c r="D293" s="169"/>
      <c r="E293" s="169"/>
      <c r="F293" s="169"/>
      <c r="G293" s="169"/>
      <c r="H293" s="169"/>
      <c r="I293" s="169"/>
    </row>
    <row r="294" spans="2:9" ht="11.25">
      <c r="B294" s="169"/>
      <c r="C294" s="169"/>
      <c r="D294" s="169"/>
      <c r="E294" s="169"/>
      <c r="F294" s="169"/>
      <c r="G294" s="169"/>
      <c r="H294" s="169"/>
      <c r="I294" s="169"/>
    </row>
    <row r="295" spans="2:9" ht="11.25">
      <c r="B295" s="169"/>
      <c r="C295" s="169"/>
      <c r="D295" s="169"/>
      <c r="E295" s="169"/>
      <c r="F295" s="169"/>
      <c r="G295" s="169"/>
      <c r="H295" s="169"/>
      <c r="I295" s="169"/>
    </row>
    <row r="296" spans="2:9" ht="11.25">
      <c r="B296" s="169"/>
      <c r="C296" s="169"/>
      <c r="D296" s="169"/>
      <c r="E296" s="169"/>
      <c r="F296" s="169"/>
      <c r="G296" s="169"/>
      <c r="H296" s="169"/>
      <c r="I296" s="169"/>
    </row>
    <row r="297" spans="2:9" ht="11.25">
      <c r="B297" s="169"/>
      <c r="C297" s="169"/>
      <c r="D297" s="169"/>
      <c r="E297" s="169"/>
      <c r="F297" s="169"/>
      <c r="G297" s="169"/>
      <c r="H297" s="169"/>
      <c r="I297" s="169"/>
    </row>
    <row r="298" spans="2:9" ht="11.25">
      <c r="B298" s="169"/>
      <c r="C298" s="169"/>
      <c r="D298" s="169"/>
      <c r="E298" s="169"/>
      <c r="F298" s="169"/>
      <c r="G298" s="169"/>
      <c r="H298" s="169"/>
      <c r="I298" s="169"/>
    </row>
    <row r="299" spans="2:9" ht="11.25">
      <c r="B299" s="169"/>
      <c r="C299" s="169"/>
      <c r="D299" s="169"/>
      <c r="E299" s="169"/>
      <c r="F299" s="169"/>
      <c r="G299" s="169"/>
      <c r="H299" s="169"/>
      <c r="I299" s="169"/>
    </row>
    <row r="300" spans="2:9" ht="11.25">
      <c r="B300" s="169"/>
      <c r="C300" s="169"/>
      <c r="D300" s="169"/>
      <c r="E300" s="169"/>
      <c r="F300" s="169"/>
      <c r="G300" s="169"/>
      <c r="H300" s="169"/>
      <c r="I300" s="169"/>
    </row>
    <row r="301" spans="2:9" ht="11.25">
      <c r="B301" s="169"/>
      <c r="C301" s="169"/>
      <c r="D301" s="169"/>
      <c r="E301" s="169"/>
      <c r="F301" s="169"/>
      <c r="G301" s="169"/>
      <c r="H301" s="169"/>
      <c r="I301" s="169"/>
    </row>
    <row r="302" spans="2:9" ht="11.25">
      <c r="B302" s="169"/>
      <c r="C302" s="169"/>
      <c r="D302" s="169"/>
      <c r="E302" s="169"/>
      <c r="F302" s="169"/>
      <c r="G302" s="169"/>
      <c r="H302" s="169"/>
      <c r="I302" s="169"/>
    </row>
    <row r="303" spans="2:9" ht="11.25">
      <c r="B303" s="169"/>
      <c r="C303" s="169"/>
      <c r="D303" s="169"/>
      <c r="E303" s="169"/>
      <c r="F303" s="169"/>
      <c r="G303" s="169"/>
      <c r="H303" s="169"/>
      <c r="I303" s="169"/>
    </row>
    <row r="304" spans="2:9" ht="11.25">
      <c r="B304" s="169"/>
      <c r="C304" s="169"/>
      <c r="D304" s="169"/>
      <c r="E304" s="169"/>
      <c r="F304" s="169"/>
      <c r="G304" s="169"/>
      <c r="H304" s="169"/>
      <c r="I304" s="169"/>
    </row>
    <row r="305" spans="2:9" ht="11.25">
      <c r="B305" s="169"/>
      <c r="C305" s="169"/>
      <c r="D305" s="169"/>
      <c r="E305" s="169"/>
      <c r="F305" s="169"/>
      <c r="G305" s="169"/>
      <c r="H305" s="169"/>
      <c r="I305" s="169"/>
    </row>
    <row r="306" spans="2:9" ht="11.25">
      <c r="B306" s="169"/>
      <c r="C306" s="169"/>
      <c r="D306" s="169"/>
      <c r="E306" s="169"/>
      <c r="F306" s="169"/>
      <c r="G306" s="169"/>
      <c r="H306" s="169"/>
      <c r="I306" s="169"/>
    </row>
    <row r="307" spans="2:9" ht="11.25">
      <c r="B307" s="169"/>
      <c r="C307" s="169"/>
      <c r="D307" s="169"/>
      <c r="E307" s="169"/>
      <c r="F307" s="169"/>
      <c r="G307" s="169"/>
      <c r="H307" s="169"/>
      <c r="I307" s="169"/>
    </row>
    <row r="308" spans="2:9" ht="11.25">
      <c r="B308" s="169"/>
      <c r="C308" s="169"/>
      <c r="D308" s="169"/>
      <c r="E308" s="169"/>
      <c r="F308" s="169"/>
      <c r="G308" s="169"/>
      <c r="H308" s="169"/>
      <c r="I308" s="169"/>
    </row>
    <row r="309" spans="2:9" ht="11.25">
      <c r="B309" s="169"/>
      <c r="C309" s="169"/>
      <c r="D309" s="169"/>
      <c r="E309" s="169"/>
      <c r="F309" s="169"/>
      <c r="G309" s="169"/>
      <c r="H309" s="169"/>
      <c r="I309" s="169"/>
    </row>
    <row r="310" spans="2:9" ht="11.25">
      <c r="B310" s="169"/>
      <c r="C310" s="169"/>
      <c r="D310" s="169"/>
      <c r="E310" s="169"/>
      <c r="F310" s="169"/>
      <c r="G310" s="169"/>
      <c r="H310" s="169"/>
      <c r="I310" s="169"/>
    </row>
    <row r="311" spans="2:9" ht="11.25">
      <c r="B311" s="169"/>
      <c r="C311" s="169"/>
      <c r="D311" s="169"/>
      <c r="E311" s="169"/>
      <c r="F311" s="169"/>
      <c r="G311" s="169"/>
      <c r="H311" s="169"/>
      <c r="I311" s="169"/>
    </row>
    <row r="312" spans="2:9" ht="11.25">
      <c r="B312" s="169"/>
      <c r="C312" s="169"/>
      <c r="D312" s="169"/>
      <c r="E312" s="169"/>
      <c r="F312" s="169"/>
      <c r="G312" s="169"/>
      <c r="H312" s="169"/>
      <c r="I312" s="169"/>
    </row>
    <row r="313" spans="2:9" ht="11.25">
      <c r="B313" s="169"/>
      <c r="C313" s="169"/>
      <c r="D313" s="169"/>
      <c r="E313" s="169"/>
      <c r="F313" s="169"/>
      <c r="G313" s="169"/>
      <c r="H313" s="169"/>
      <c r="I313" s="169"/>
    </row>
    <row r="314" spans="2:9" ht="11.25">
      <c r="B314" s="169"/>
      <c r="C314" s="169"/>
      <c r="D314" s="169"/>
      <c r="E314" s="169"/>
      <c r="F314" s="169"/>
      <c r="G314" s="169"/>
      <c r="H314" s="169"/>
      <c r="I314" s="169"/>
    </row>
    <row r="315" spans="2:9" ht="11.25">
      <c r="B315" s="169"/>
      <c r="C315" s="169"/>
      <c r="D315" s="169"/>
      <c r="E315" s="169"/>
      <c r="F315" s="169"/>
      <c r="G315" s="169"/>
      <c r="H315" s="169"/>
      <c r="I315" s="169"/>
    </row>
    <row r="316" spans="2:9" ht="11.25">
      <c r="B316" s="169"/>
      <c r="C316" s="169"/>
      <c r="D316" s="169"/>
      <c r="E316" s="169"/>
      <c r="F316" s="169"/>
      <c r="G316" s="169"/>
      <c r="H316" s="169"/>
      <c r="I316" s="169"/>
    </row>
    <row r="317" spans="2:9" ht="11.25">
      <c r="B317" s="169"/>
      <c r="C317" s="169"/>
      <c r="D317" s="169"/>
      <c r="E317" s="169"/>
      <c r="F317" s="169"/>
      <c r="G317" s="169"/>
      <c r="H317" s="169"/>
      <c r="I317" s="169"/>
    </row>
    <row r="318" spans="2:9" ht="11.25">
      <c r="B318" s="169"/>
      <c r="C318" s="169"/>
      <c r="D318" s="169"/>
      <c r="E318" s="169"/>
      <c r="F318" s="169"/>
      <c r="G318" s="169"/>
      <c r="H318" s="169"/>
      <c r="I318" s="169"/>
    </row>
    <row r="319" spans="2:9" ht="11.25">
      <c r="B319" s="169"/>
      <c r="C319" s="169"/>
      <c r="D319" s="169"/>
      <c r="E319" s="169"/>
      <c r="F319" s="169"/>
      <c r="G319" s="169"/>
      <c r="H319" s="169"/>
      <c r="I319" s="169"/>
    </row>
    <row r="320" spans="2:9" ht="11.25">
      <c r="B320" s="169"/>
      <c r="C320" s="169"/>
      <c r="D320" s="169"/>
      <c r="E320" s="169"/>
      <c r="F320" s="169"/>
      <c r="G320" s="169"/>
      <c r="H320" s="169"/>
      <c r="I320" s="169"/>
    </row>
    <row r="321" spans="2:9" ht="11.25">
      <c r="B321" s="169"/>
      <c r="C321" s="169"/>
      <c r="D321" s="169"/>
      <c r="E321" s="169"/>
      <c r="F321" s="169"/>
      <c r="G321" s="169"/>
      <c r="H321" s="169"/>
      <c r="I321" s="169"/>
    </row>
    <row r="322" spans="2:9" ht="11.25">
      <c r="B322" s="169"/>
      <c r="C322" s="169"/>
      <c r="D322" s="169"/>
      <c r="E322" s="169"/>
      <c r="F322" s="169"/>
      <c r="G322" s="169"/>
      <c r="H322" s="169"/>
      <c r="I322" s="169"/>
    </row>
    <row r="323" spans="2:9" ht="11.25">
      <c r="B323" s="169"/>
      <c r="C323" s="169"/>
      <c r="D323" s="169"/>
      <c r="E323" s="169"/>
      <c r="F323" s="169"/>
      <c r="G323" s="169"/>
      <c r="H323" s="169"/>
      <c r="I323" s="169"/>
    </row>
    <row r="324" spans="2:9" ht="11.25">
      <c r="B324" s="169"/>
      <c r="C324" s="169"/>
      <c r="D324" s="169"/>
      <c r="E324" s="169"/>
      <c r="F324" s="169"/>
      <c r="G324" s="169"/>
      <c r="H324" s="169"/>
      <c r="I324" s="169"/>
    </row>
    <row r="325" spans="2:9" ht="11.25">
      <c r="B325" s="169"/>
      <c r="C325" s="169"/>
      <c r="D325" s="169"/>
      <c r="E325" s="169"/>
      <c r="F325" s="169"/>
      <c r="G325" s="169"/>
      <c r="H325" s="169"/>
      <c r="I325" s="169"/>
    </row>
    <row r="326" spans="2:9" ht="11.25">
      <c r="B326" s="169"/>
      <c r="C326" s="169"/>
      <c r="D326" s="169"/>
      <c r="E326" s="169"/>
      <c r="F326" s="169"/>
      <c r="G326" s="169"/>
      <c r="H326" s="169"/>
      <c r="I326" s="169"/>
    </row>
    <row r="327" spans="2:9" ht="11.25">
      <c r="B327" s="169"/>
      <c r="C327" s="169"/>
      <c r="D327" s="169"/>
      <c r="E327" s="169"/>
      <c r="F327" s="169"/>
      <c r="G327" s="169"/>
      <c r="H327" s="169"/>
      <c r="I327" s="169"/>
    </row>
    <row r="328" spans="2:9" ht="11.25">
      <c r="B328" s="169"/>
      <c r="C328" s="169"/>
      <c r="D328" s="169"/>
      <c r="E328" s="169"/>
      <c r="F328" s="169"/>
      <c r="G328" s="169"/>
      <c r="H328" s="169"/>
      <c r="I328" s="169"/>
    </row>
    <row r="329" spans="2:9" ht="11.25">
      <c r="B329" s="169"/>
      <c r="C329" s="169"/>
      <c r="D329" s="169"/>
      <c r="E329" s="169"/>
      <c r="F329" s="169"/>
      <c r="G329" s="169"/>
      <c r="H329" s="169"/>
      <c r="I329" s="169"/>
    </row>
    <row r="330" spans="2:9" ht="11.25">
      <c r="B330" s="169"/>
      <c r="C330" s="169"/>
      <c r="D330" s="169"/>
      <c r="E330" s="169"/>
      <c r="F330" s="169"/>
      <c r="G330" s="169"/>
      <c r="H330" s="169"/>
      <c r="I330" s="169"/>
    </row>
    <row r="331" spans="2:9" ht="11.25">
      <c r="B331" s="169"/>
      <c r="C331" s="169"/>
      <c r="D331" s="169"/>
      <c r="E331" s="169"/>
      <c r="F331" s="169"/>
      <c r="G331" s="169"/>
      <c r="H331" s="169"/>
      <c r="I331" s="169"/>
    </row>
    <row r="332" spans="2:9" ht="11.25">
      <c r="B332" s="169"/>
      <c r="C332" s="169"/>
      <c r="D332" s="169"/>
      <c r="E332" s="169"/>
      <c r="F332" s="169"/>
      <c r="G332" s="169"/>
      <c r="H332" s="169"/>
      <c r="I332" s="169"/>
    </row>
    <row r="333" spans="2:9" ht="11.25">
      <c r="B333" s="169"/>
      <c r="C333" s="169"/>
      <c r="D333" s="169"/>
      <c r="E333" s="169"/>
      <c r="F333" s="169"/>
      <c r="G333" s="169"/>
      <c r="H333" s="169"/>
      <c r="I333" s="169"/>
    </row>
    <row r="334" spans="2:9" ht="11.25">
      <c r="B334" s="169"/>
      <c r="C334" s="169"/>
      <c r="D334" s="169"/>
      <c r="E334" s="169"/>
      <c r="F334" s="169"/>
      <c r="G334" s="169"/>
      <c r="H334" s="169"/>
      <c r="I334" s="169"/>
    </row>
    <row r="335" spans="2:9" ht="11.25">
      <c r="B335" s="169"/>
      <c r="C335" s="169"/>
      <c r="D335" s="169"/>
      <c r="E335" s="169"/>
      <c r="F335" s="169"/>
      <c r="G335" s="169"/>
      <c r="H335" s="169"/>
      <c r="I335" s="169"/>
    </row>
    <row r="336" spans="2:9" ht="11.25">
      <c r="B336" s="169"/>
      <c r="C336" s="169"/>
      <c r="D336" s="169"/>
      <c r="E336" s="169"/>
      <c r="F336" s="169"/>
      <c r="G336" s="169"/>
      <c r="H336" s="169"/>
      <c r="I336" s="169"/>
    </row>
    <row r="337" spans="2:9" ht="11.25">
      <c r="B337" s="169"/>
      <c r="C337" s="169"/>
      <c r="D337" s="169"/>
      <c r="E337" s="169"/>
      <c r="F337" s="169"/>
      <c r="G337" s="169"/>
      <c r="H337" s="169"/>
      <c r="I337" s="169"/>
    </row>
    <row r="338" spans="2:9" ht="11.25">
      <c r="B338" s="169"/>
      <c r="C338" s="169"/>
      <c r="D338" s="169"/>
      <c r="E338" s="169"/>
      <c r="F338" s="169"/>
      <c r="G338" s="169"/>
      <c r="H338" s="169"/>
      <c r="I338" s="169"/>
    </row>
    <row r="339" spans="2:9" ht="11.25">
      <c r="B339" s="169"/>
      <c r="C339" s="169"/>
      <c r="D339" s="169"/>
      <c r="E339" s="169"/>
      <c r="F339" s="169"/>
      <c r="G339" s="169"/>
      <c r="H339" s="169"/>
      <c r="I339" s="169"/>
    </row>
    <row r="340" spans="2:9" ht="11.25">
      <c r="B340" s="169"/>
      <c r="C340" s="169"/>
      <c r="D340" s="169"/>
      <c r="E340" s="169"/>
      <c r="F340" s="169"/>
      <c r="G340" s="169"/>
      <c r="H340" s="169"/>
      <c r="I340" s="169"/>
    </row>
    <row r="341" spans="2:9" ht="11.25">
      <c r="B341" s="169"/>
      <c r="C341" s="169"/>
      <c r="D341" s="169"/>
      <c r="E341" s="169"/>
      <c r="F341" s="169"/>
      <c r="G341" s="169"/>
      <c r="H341" s="169"/>
      <c r="I341" s="169"/>
    </row>
    <row r="342" spans="2:9" ht="11.25">
      <c r="B342" s="169"/>
      <c r="C342" s="169"/>
      <c r="D342" s="169"/>
      <c r="E342" s="169"/>
      <c r="F342" s="169"/>
      <c r="G342" s="169"/>
      <c r="H342" s="169"/>
      <c r="I342" s="169"/>
    </row>
    <row r="343" spans="2:9" ht="11.25">
      <c r="B343" s="169"/>
      <c r="C343" s="169"/>
      <c r="D343" s="169"/>
      <c r="E343" s="169"/>
      <c r="F343" s="169"/>
      <c r="G343" s="169"/>
      <c r="H343" s="169"/>
      <c r="I343" s="169"/>
    </row>
    <row r="344" spans="2:9" ht="11.25">
      <c r="B344" s="169"/>
      <c r="C344" s="169"/>
      <c r="D344" s="169"/>
      <c r="E344" s="169"/>
      <c r="F344" s="169"/>
      <c r="G344" s="169"/>
      <c r="H344" s="169"/>
      <c r="I344" s="169"/>
    </row>
    <row r="345" spans="2:9" ht="11.25">
      <c r="B345" s="169"/>
      <c r="C345" s="169"/>
      <c r="D345" s="169"/>
      <c r="E345" s="169"/>
      <c r="F345" s="169"/>
      <c r="G345" s="169"/>
      <c r="H345" s="169"/>
      <c r="I345" s="169"/>
    </row>
    <row r="346" spans="2:9" ht="11.25">
      <c r="B346" s="169"/>
      <c r="C346" s="169"/>
      <c r="D346" s="169"/>
      <c r="E346" s="169"/>
      <c r="F346" s="169"/>
      <c r="G346" s="169"/>
      <c r="H346" s="169"/>
      <c r="I346" s="169"/>
    </row>
    <row r="347" spans="2:9" ht="11.25">
      <c r="B347" s="169"/>
      <c r="C347" s="169"/>
      <c r="D347" s="169"/>
      <c r="E347" s="169"/>
      <c r="F347" s="169"/>
      <c r="G347" s="169"/>
      <c r="H347" s="169"/>
      <c r="I347" s="169"/>
    </row>
    <row r="348" spans="2:9" ht="11.25">
      <c r="B348" s="169"/>
      <c r="C348" s="169"/>
      <c r="D348" s="169"/>
      <c r="E348" s="169"/>
      <c r="F348" s="169"/>
      <c r="G348" s="169"/>
      <c r="H348" s="169"/>
      <c r="I348" s="169"/>
    </row>
    <row r="349" spans="2:9" ht="11.25">
      <c r="B349" s="169"/>
      <c r="C349" s="169"/>
      <c r="D349" s="169"/>
      <c r="E349" s="169"/>
      <c r="F349" s="169"/>
      <c r="G349" s="169"/>
      <c r="H349" s="169"/>
      <c r="I349" s="169"/>
    </row>
    <row r="350" spans="2:9" ht="11.25">
      <c r="B350" s="169"/>
      <c r="C350" s="169"/>
      <c r="D350" s="169"/>
      <c r="E350" s="169"/>
      <c r="F350" s="169"/>
      <c r="G350" s="169"/>
      <c r="H350" s="169"/>
      <c r="I350" s="169"/>
    </row>
    <row r="351" spans="2:9" ht="11.25">
      <c r="B351" s="169"/>
      <c r="C351" s="169"/>
      <c r="D351" s="169"/>
      <c r="E351" s="169"/>
      <c r="F351" s="169"/>
      <c r="G351" s="169"/>
      <c r="H351" s="169"/>
      <c r="I351" s="169"/>
    </row>
    <row r="352" spans="2:9" ht="11.25">
      <c r="B352" s="169"/>
      <c r="C352" s="169"/>
      <c r="D352" s="169"/>
      <c r="E352" s="169"/>
      <c r="F352" s="169"/>
      <c r="G352" s="169"/>
      <c r="H352" s="169"/>
      <c r="I352" s="169"/>
    </row>
    <row r="353" spans="2:9" ht="11.25">
      <c r="B353" s="169"/>
      <c r="C353" s="169"/>
      <c r="D353" s="169"/>
      <c r="E353" s="169"/>
      <c r="F353" s="169"/>
      <c r="G353" s="169"/>
      <c r="H353" s="169"/>
      <c r="I353" s="169"/>
    </row>
    <row r="354" spans="2:9" ht="11.25">
      <c r="B354" s="169"/>
      <c r="C354" s="169"/>
      <c r="D354" s="169"/>
      <c r="E354" s="169"/>
      <c r="F354" s="169"/>
      <c r="G354" s="169"/>
      <c r="H354" s="169"/>
      <c r="I354" s="169"/>
    </row>
    <row r="355" spans="2:9" ht="11.25">
      <c r="B355" s="169"/>
      <c r="C355" s="169"/>
      <c r="D355" s="169"/>
      <c r="E355" s="169"/>
      <c r="F355" s="169"/>
      <c r="G355" s="169"/>
      <c r="H355" s="169"/>
      <c r="I355" s="169"/>
    </row>
    <row r="356" spans="2:9" ht="11.25">
      <c r="B356" s="169"/>
      <c r="C356" s="169"/>
      <c r="D356" s="169"/>
      <c r="E356" s="169"/>
      <c r="F356" s="169"/>
      <c r="G356" s="169"/>
      <c r="H356" s="169"/>
      <c r="I356" s="169"/>
    </row>
    <row r="357" spans="2:9" ht="11.25">
      <c r="B357" s="169"/>
      <c r="C357" s="169"/>
      <c r="D357" s="169"/>
      <c r="E357" s="169"/>
      <c r="F357" s="169"/>
      <c r="G357" s="169"/>
      <c r="H357" s="169"/>
      <c r="I357" s="169"/>
    </row>
    <row r="358" spans="2:9" ht="11.25">
      <c r="B358" s="169"/>
      <c r="C358" s="169"/>
      <c r="D358" s="169"/>
      <c r="E358" s="169"/>
      <c r="F358" s="169"/>
      <c r="G358" s="169"/>
      <c r="H358" s="169"/>
      <c r="I358" s="169"/>
    </row>
    <row r="359" spans="2:9" ht="11.25">
      <c r="B359" s="169"/>
      <c r="C359" s="169"/>
      <c r="D359" s="169"/>
      <c r="E359" s="169"/>
      <c r="F359" s="169"/>
      <c r="G359" s="169"/>
      <c r="H359" s="169"/>
      <c r="I359" s="169"/>
    </row>
    <row r="360" spans="2:9" ht="11.25">
      <c r="B360" s="169"/>
      <c r="C360" s="169"/>
      <c r="D360" s="169"/>
      <c r="E360" s="169"/>
      <c r="F360" s="169"/>
      <c r="G360" s="169"/>
      <c r="H360" s="169"/>
      <c r="I360" s="169"/>
    </row>
    <row r="361" spans="2:9" ht="11.25">
      <c r="B361" s="169"/>
      <c r="C361" s="169"/>
      <c r="D361" s="169"/>
      <c r="E361" s="169"/>
      <c r="F361" s="169"/>
      <c r="G361" s="169"/>
      <c r="H361" s="169"/>
      <c r="I361" s="169"/>
    </row>
    <row r="362" spans="2:9" ht="11.25">
      <c r="B362" s="169"/>
      <c r="C362" s="169"/>
      <c r="D362" s="169"/>
      <c r="E362" s="169"/>
      <c r="F362" s="169"/>
      <c r="G362" s="169"/>
      <c r="H362" s="169"/>
      <c r="I362" s="169"/>
    </row>
    <row r="363" spans="2:9" ht="11.25">
      <c r="B363" s="169"/>
      <c r="C363" s="169"/>
      <c r="D363" s="169"/>
      <c r="E363" s="169"/>
      <c r="F363" s="169"/>
      <c r="G363" s="169"/>
      <c r="H363" s="169"/>
      <c r="I363" s="169"/>
    </row>
    <row r="364" spans="2:9" ht="11.25">
      <c r="B364" s="169"/>
      <c r="C364" s="169"/>
      <c r="D364" s="169"/>
      <c r="E364" s="169"/>
      <c r="F364" s="169"/>
      <c r="G364" s="169"/>
      <c r="H364" s="169"/>
      <c r="I364" s="169"/>
    </row>
    <row r="365" spans="2:9" ht="11.25">
      <c r="B365" s="169"/>
      <c r="C365" s="169"/>
      <c r="D365" s="169"/>
      <c r="E365" s="169"/>
      <c r="F365" s="169"/>
      <c r="G365" s="169"/>
      <c r="H365" s="169"/>
      <c r="I365" s="169"/>
    </row>
    <row r="366" spans="2:9" ht="11.25">
      <c r="B366" s="169"/>
      <c r="C366" s="169"/>
      <c r="D366" s="169"/>
      <c r="E366" s="169"/>
      <c r="F366" s="169"/>
      <c r="G366" s="169"/>
      <c r="H366" s="169"/>
      <c r="I366" s="169"/>
    </row>
    <row r="367" spans="2:9" ht="11.25">
      <c r="B367" s="169"/>
      <c r="C367" s="169"/>
      <c r="D367" s="169"/>
      <c r="E367" s="169"/>
      <c r="F367" s="169"/>
      <c r="G367" s="169"/>
      <c r="H367" s="169"/>
      <c r="I367" s="169"/>
    </row>
    <row r="368" spans="2:9" ht="11.25">
      <c r="B368" s="169"/>
      <c r="C368" s="169"/>
      <c r="D368" s="169"/>
      <c r="E368" s="169"/>
      <c r="F368" s="169"/>
      <c r="G368" s="169"/>
      <c r="H368" s="169"/>
      <c r="I368" s="169"/>
    </row>
    <row r="369" spans="2:9" ht="11.25">
      <c r="B369" s="169"/>
      <c r="C369" s="169"/>
      <c r="D369" s="169"/>
      <c r="E369" s="169"/>
      <c r="F369" s="169"/>
      <c r="G369" s="169"/>
      <c r="H369" s="169"/>
      <c r="I369" s="169"/>
    </row>
    <row r="370" spans="2:9" ht="11.25">
      <c r="B370" s="169"/>
      <c r="C370" s="169"/>
      <c r="D370" s="169"/>
      <c r="E370" s="169"/>
      <c r="F370" s="169"/>
      <c r="G370" s="169"/>
      <c r="H370" s="169"/>
      <c r="I370" s="169"/>
    </row>
    <row r="371" spans="2:9" ht="11.25">
      <c r="B371" s="169"/>
      <c r="C371" s="169"/>
      <c r="D371" s="169"/>
      <c r="E371" s="169"/>
      <c r="F371" s="169"/>
      <c r="G371" s="169"/>
      <c r="H371" s="169"/>
      <c r="I371" s="169"/>
    </row>
    <row r="372" spans="2:9" ht="11.25">
      <c r="B372" s="169"/>
      <c r="C372" s="169"/>
      <c r="D372" s="169"/>
      <c r="E372" s="169"/>
      <c r="F372" s="169"/>
      <c r="G372" s="169"/>
      <c r="H372" s="169"/>
      <c r="I372" s="169"/>
    </row>
    <row r="373" spans="2:9" ht="11.25">
      <c r="B373" s="169"/>
      <c r="C373" s="169"/>
      <c r="D373" s="169"/>
      <c r="E373" s="169"/>
      <c r="F373" s="169"/>
      <c r="G373" s="169"/>
      <c r="H373" s="169"/>
      <c r="I373" s="169"/>
    </row>
    <row r="374" spans="2:9" ht="11.25">
      <c r="B374" s="169"/>
      <c r="C374" s="169"/>
      <c r="D374" s="169"/>
      <c r="E374" s="169"/>
      <c r="F374" s="169"/>
      <c r="G374" s="169"/>
      <c r="H374" s="169"/>
      <c r="I374" s="169"/>
    </row>
    <row r="375" spans="2:9" ht="11.25">
      <c r="B375" s="169"/>
      <c r="C375" s="169"/>
      <c r="D375" s="169"/>
      <c r="E375" s="169"/>
      <c r="F375" s="169"/>
      <c r="G375" s="169"/>
      <c r="H375" s="169"/>
      <c r="I375" s="169"/>
    </row>
    <row r="376" spans="2:9" ht="11.25">
      <c r="B376" s="169"/>
      <c r="C376" s="169"/>
      <c r="D376" s="169"/>
      <c r="E376" s="169"/>
      <c r="F376" s="169"/>
      <c r="G376" s="169"/>
      <c r="H376" s="169"/>
      <c r="I376" s="169"/>
    </row>
    <row r="377" spans="2:9" ht="11.25">
      <c r="B377" s="169"/>
      <c r="C377" s="169"/>
      <c r="D377" s="169"/>
      <c r="E377" s="169"/>
      <c r="F377" s="169"/>
      <c r="G377" s="169"/>
      <c r="H377" s="169"/>
      <c r="I377" s="169"/>
    </row>
    <row r="378" spans="2:9" ht="11.25">
      <c r="B378" s="169"/>
      <c r="C378" s="169"/>
      <c r="D378" s="169"/>
      <c r="E378" s="169"/>
      <c r="F378" s="169"/>
      <c r="G378" s="169"/>
      <c r="H378" s="169"/>
      <c r="I378" s="169"/>
    </row>
    <row r="379" spans="2:9" ht="11.25">
      <c r="B379" s="169"/>
      <c r="C379" s="169"/>
      <c r="D379" s="169"/>
      <c r="E379" s="169"/>
      <c r="F379" s="169"/>
      <c r="G379" s="169"/>
      <c r="H379" s="169"/>
      <c r="I379" s="169"/>
    </row>
    <row r="380" spans="2:9" ht="11.25">
      <c r="B380" s="169"/>
      <c r="C380" s="169"/>
      <c r="D380" s="169"/>
      <c r="E380" s="169"/>
      <c r="F380" s="169"/>
      <c r="G380" s="169"/>
      <c r="H380" s="169"/>
      <c r="I380" s="169"/>
    </row>
    <row r="381" spans="2:9" ht="11.25">
      <c r="B381" s="169"/>
      <c r="C381" s="169"/>
      <c r="D381" s="169"/>
      <c r="E381" s="169"/>
      <c r="F381" s="169"/>
      <c r="G381" s="169"/>
      <c r="H381" s="169"/>
      <c r="I381" s="169"/>
    </row>
    <row r="382" spans="2:9" ht="11.25">
      <c r="B382" s="169"/>
      <c r="C382" s="169"/>
      <c r="D382" s="169"/>
      <c r="E382" s="169"/>
      <c r="F382" s="169"/>
      <c r="G382" s="169"/>
      <c r="H382" s="169"/>
      <c r="I382" s="169"/>
    </row>
    <row r="383" spans="2:9" ht="11.25">
      <c r="B383" s="169"/>
      <c r="C383" s="169"/>
      <c r="D383" s="169"/>
      <c r="E383" s="169"/>
      <c r="F383" s="169"/>
      <c r="G383" s="169"/>
      <c r="H383" s="169"/>
      <c r="I383" s="169"/>
    </row>
    <row r="384" spans="2:9" ht="11.25">
      <c r="B384" s="169"/>
      <c r="C384" s="169"/>
      <c r="D384" s="169"/>
      <c r="E384" s="169"/>
      <c r="F384" s="169"/>
      <c r="G384" s="169"/>
      <c r="H384" s="169"/>
      <c r="I384" s="169"/>
    </row>
    <row r="385" spans="2:9" ht="11.25">
      <c r="B385" s="169"/>
      <c r="C385" s="169"/>
      <c r="D385" s="169"/>
      <c r="E385" s="169"/>
      <c r="F385" s="169"/>
      <c r="G385" s="169"/>
      <c r="H385" s="169"/>
      <c r="I385" s="169"/>
    </row>
    <row r="386" spans="2:9" ht="11.25">
      <c r="B386" s="169"/>
      <c r="C386" s="169"/>
      <c r="D386" s="169"/>
      <c r="E386" s="169"/>
      <c r="F386" s="169"/>
      <c r="G386" s="169"/>
      <c r="H386" s="169"/>
      <c r="I386" s="169"/>
    </row>
    <row r="387" spans="2:9" ht="11.25">
      <c r="B387" s="169"/>
      <c r="C387" s="169"/>
      <c r="D387" s="169"/>
      <c r="E387" s="169"/>
      <c r="F387" s="169"/>
      <c r="G387" s="169"/>
      <c r="H387" s="169"/>
      <c r="I387" s="169"/>
    </row>
    <row r="388" spans="2:9" ht="11.25">
      <c r="B388" s="169"/>
      <c r="C388" s="169"/>
      <c r="D388" s="169"/>
      <c r="E388" s="169"/>
      <c r="F388" s="169"/>
      <c r="G388" s="169"/>
      <c r="H388" s="169"/>
      <c r="I388" s="169"/>
    </row>
    <row r="389" spans="2:9" ht="11.25">
      <c r="B389" s="169"/>
      <c r="C389" s="169"/>
      <c r="D389" s="169"/>
      <c r="E389" s="169"/>
      <c r="F389" s="169"/>
      <c r="G389" s="169"/>
      <c r="H389" s="169"/>
      <c r="I389" s="169"/>
    </row>
    <row r="390" spans="2:9" ht="11.25">
      <c r="B390" s="169"/>
      <c r="C390" s="169"/>
      <c r="D390" s="169"/>
      <c r="E390" s="169"/>
      <c r="F390" s="169"/>
      <c r="G390" s="169"/>
      <c r="H390" s="169"/>
      <c r="I390" s="169"/>
    </row>
    <row r="391" spans="2:9" ht="11.25">
      <c r="B391" s="169"/>
      <c r="C391" s="169"/>
      <c r="D391" s="169"/>
      <c r="E391" s="169"/>
      <c r="F391" s="169"/>
      <c r="G391" s="169"/>
      <c r="H391" s="169"/>
      <c r="I391" s="169"/>
    </row>
    <row r="392" spans="2:9" ht="11.25">
      <c r="B392" s="169"/>
      <c r="C392" s="169"/>
      <c r="D392" s="169"/>
      <c r="E392" s="169"/>
      <c r="F392" s="169"/>
      <c r="G392" s="169"/>
      <c r="H392" s="169"/>
      <c r="I392" s="169"/>
    </row>
    <row r="393" spans="2:9" ht="11.25">
      <c r="B393" s="169"/>
      <c r="C393" s="169"/>
      <c r="D393" s="169"/>
      <c r="E393" s="169"/>
      <c r="F393" s="169"/>
      <c r="G393" s="169"/>
      <c r="H393" s="169"/>
      <c r="I393" s="169"/>
    </row>
    <row r="394" spans="2:9" ht="11.25">
      <c r="B394" s="169"/>
      <c r="C394" s="169"/>
      <c r="D394" s="169"/>
      <c r="E394" s="169"/>
      <c r="F394" s="169"/>
      <c r="G394" s="169"/>
      <c r="H394" s="169"/>
      <c r="I394" s="169"/>
    </row>
    <row r="395" spans="2:9" ht="11.25">
      <c r="B395" s="169"/>
      <c r="C395" s="169"/>
      <c r="D395" s="169"/>
      <c r="E395" s="169"/>
      <c r="F395" s="169"/>
      <c r="G395" s="169"/>
      <c r="H395" s="169"/>
      <c r="I395" s="169"/>
    </row>
    <row r="396" spans="2:9" ht="11.25">
      <c r="B396" s="169"/>
      <c r="C396" s="169"/>
      <c r="D396" s="169"/>
      <c r="E396" s="169"/>
      <c r="F396" s="169"/>
      <c r="G396" s="169"/>
      <c r="H396" s="169"/>
      <c r="I396" s="169"/>
    </row>
    <row r="397" spans="2:9" ht="11.25">
      <c r="B397" s="169"/>
      <c r="C397" s="169"/>
      <c r="D397" s="169"/>
      <c r="E397" s="169"/>
      <c r="F397" s="169"/>
      <c r="G397" s="169"/>
      <c r="H397" s="169"/>
      <c r="I397" s="169"/>
    </row>
    <row r="398" spans="2:9" ht="11.25">
      <c r="B398" s="169"/>
      <c r="C398" s="169"/>
      <c r="D398" s="169"/>
      <c r="E398" s="169"/>
      <c r="F398" s="169"/>
      <c r="G398" s="169"/>
      <c r="H398" s="169"/>
      <c r="I398" s="169"/>
    </row>
    <row r="399" spans="2:9" ht="11.25">
      <c r="B399" s="169"/>
      <c r="C399" s="169"/>
      <c r="D399" s="169"/>
      <c r="E399" s="169"/>
      <c r="F399" s="169"/>
      <c r="G399" s="169"/>
      <c r="H399" s="169"/>
      <c r="I399" s="169"/>
    </row>
    <row r="400" spans="2:9" ht="11.25">
      <c r="B400" s="169"/>
      <c r="C400" s="169"/>
      <c r="D400" s="169"/>
      <c r="E400" s="169"/>
      <c r="F400" s="169"/>
      <c r="G400" s="169"/>
      <c r="H400" s="169"/>
      <c r="I400" s="169"/>
    </row>
    <row r="401" spans="2:9" ht="11.25">
      <c r="B401" s="169"/>
      <c r="C401" s="169"/>
      <c r="D401" s="169"/>
      <c r="E401" s="169"/>
      <c r="F401" s="169"/>
      <c r="G401" s="169"/>
      <c r="H401" s="169"/>
      <c r="I401" s="169"/>
    </row>
    <row r="402" spans="2:9" ht="11.25">
      <c r="B402" s="169"/>
      <c r="C402" s="169"/>
      <c r="D402" s="169"/>
      <c r="E402" s="169"/>
      <c r="F402" s="169"/>
      <c r="G402" s="169"/>
      <c r="H402" s="169"/>
      <c r="I402" s="169"/>
    </row>
    <row r="403" spans="2:9" ht="11.25">
      <c r="B403" s="169"/>
      <c r="C403" s="169"/>
      <c r="D403" s="169"/>
      <c r="E403" s="169"/>
      <c r="F403" s="169"/>
      <c r="G403" s="169"/>
      <c r="H403" s="169"/>
      <c r="I403" s="169"/>
    </row>
    <row r="404" spans="2:9" ht="11.25">
      <c r="B404" s="169"/>
      <c r="C404" s="169"/>
      <c r="D404" s="169"/>
      <c r="E404" s="169"/>
      <c r="F404" s="169"/>
      <c r="G404" s="169"/>
      <c r="H404" s="169"/>
      <c r="I404" s="169"/>
    </row>
    <row r="405" spans="2:9" ht="11.25">
      <c r="B405" s="169"/>
      <c r="C405" s="169"/>
      <c r="D405" s="169"/>
      <c r="E405" s="169"/>
      <c r="F405" s="169"/>
      <c r="G405" s="169"/>
      <c r="H405" s="169"/>
      <c r="I405" s="169"/>
    </row>
    <row r="406" spans="2:9" ht="11.25">
      <c r="B406" s="169"/>
      <c r="C406" s="169"/>
      <c r="D406" s="169"/>
      <c r="E406" s="169"/>
      <c r="F406" s="169"/>
      <c r="G406" s="169"/>
      <c r="H406" s="169"/>
      <c r="I406" s="169"/>
    </row>
    <row r="407" spans="2:9" ht="11.25">
      <c r="B407" s="169"/>
      <c r="C407" s="169"/>
      <c r="D407" s="169"/>
      <c r="E407" s="169"/>
      <c r="F407" s="169"/>
      <c r="G407" s="169"/>
      <c r="H407" s="169"/>
      <c r="I407" s="169"/>
    </row>
    <row r="408" spans="2:9" ht="11.25">
      <c r="B408" s="169"/>
      <c r="C408" s="169"/>
      <c r="D408" s="169"/>
      <c r="E408" s="169"/>
      <c r="F408" s="169"/>
      <c r="G408" s="169"/>
      <c r="H408" s="169"/>
      <c r="I408" s="169"/>
    </row>
    <row r="409" spans="2:9" ht="11.25">
      <c r="B409" s="169"/>
      <c r="C409" s="169"/>
      <c r="D409" s="169"/>
      <c r="E409" s="169"/>
      <c r="F409" s="169"/>
      <c r="G409" s="169"/>
      <c r="H409" s="169"/>
      <c r="I409" s="169"/>
    </row>
    <row r="410" spans="2:9" ht="11.25">
      <c r="B410" s="169"/>
      <c r="C410" s="169"/>
      <c r="D410" s="169"/>
      <c r="E410" s="169"/>
      <c r="F410" s="169"/>
      <c r="G410" s="169"/>
      <c r="H410" s="169"/>
      <c r="I410" s="169"/>
    </row>
    <row r="411" spans="2:9" ht="11.25">
      <c r="B411" s="169"/>
      <c r="C411" s="169"/>
      <c r="D411" s="169"/>
      <c r="E411" s="169"/>
      <c r="F411" s="169"/>
      <c r="G411" s="169"/>
      <c r="H411" s="169"/>
      <c r="I411" s="169"/>
    </row>
    <row r="412" spans="2:9" ht="11.25">
      <c r="B412" s="169"/>
      <c r="C412" s="169"/>
      <c r="D412" s="169"/>
      <c r="E412" s="169"/>
      <c r="F412" s="169"/>
      <c r="G412" s="169"/>
      <c r="H412" s="169"/>
      <c r="I412" s="169"/>
    </row>
    <row r="413" spans="2:9" ht="11.25">
      <c r="B413" s="169"/>
      <c r="C413" s="169"/>
      <c r="D413" s="169"/>
      <c r="E413" s="169"/>
      <c r="F413" s="169"/>
      <c r="G413" s="169"/>
      <c r="H413" s="169"/>
      <c r="I413" s="169"/>
    </row>
    <row r="414" spans="2:9" ht="11.25">
      <c r="B414" s="169"/>
      <c r="C414" s="169"/>
      <c r="D414" s="169"/>
      <c r="E414" s="169"/>
      <c r="F414" s="169"/>
      <c r="G414" s="169"/>
      <c r="H414" s="169"/>
      <c r="I414" s="169"/>
    </row>
    <row r="415" spans="2:9" ht="11.25">
      <c r="B415" s="169"/>
      <c r="C415" s="169"/>
      <c r="D415" s="169"/>
      <c r="E415" s="169"/>
      <c r="F415" s="169"/>
      <c r="G415" s="169"/>
      <c r="H415" s="169"/>
      <c r="I415" s="169"/>
    </row>
    <row r="416" spans="2:9" ht="11.25">
      <c r="B416" s="169"/>
      <c r="C416" s="169"/>
      <c r="D416" s="169"/>
      <c r="E416" s="169"/>
      <c r="F416" s="169"/>
      <c r="G416" s="169"/>
      <c r="H416" s="169"/>
      <c r="I416" s="169"/>
    </row>
    <row r="417" spans="2:9" ht="11.25">
      <c r="B417" s="169"/>
      <c r="C417" s="169"/>
      <c r="D417" s="169"/>
      <c r="E417" s="169"/>
      <c r="F417" s="169"/>
      <c r="G417" s="169"/>
      <c r="H417" s="169"/>
      <c r="I417" s="169"/>
    </row>
    <row r="418" spans="2:9" ht="11.25">
      <c r="B418" s="169"/>
      <c r="C418" s="169"/>
      <c r="D418" s="169"/>
      <c r="E418" s="169"/>
      <c r="F418" s="169"/>
      <c r="G418" s="169"/>
      <c r="H418" s="169"/>
      <c r="I418" s="169"/>
    </row>
    <row r="419" spans="2:9" ht="11.25">
      <c r="B419" s="169"/>
      <c r="C419" s="169"/>
      <c r="D419" s="169"/>
      <c r="E419" s="169"/>
      <c r="F419" s="169"/>
      <c r="G419" s="169"/>
      <c r="H419" s="169"/>
      <c r="I419" s="169"/>
    </row>
    <row r="420" spans="2:9" ht="11.25">
      <c r="B420" s="169"/>
      <c r="C420" s="169"/>
      <c r="D420" s="169"/>
      <c r="E420" s="169"/>
      <c r="F420" s="169"/>
      <c r="G420" s="169"/>
      <c r="H420" s="169"/>
      <c r="I420" s="169"/>
    </row>
    <row r="421" spans="2:9" ht="11.25">
      <c r="B421" s="169"/>
      <c r="C421" s="169"/>
      <c r="D421" s="169"/>
      <c r="E421" s="169"/>
      <c r="F421" s="169"/>
      <c r="G421" s="169"/>
      <c r="H421" s="169"/>
      <c r="I421" s="169"/>
    </row>
    <row r="422" spans="2:9" ht="11.25">
      <c r="B422" s="169"/>
      <c r="C422" s="169"/>
      <c r="D422" s="169"/>
      <c r="E422" s="169"/>
      <c r="F422" s="169"/>
      <c r="G422" s="169"/>
      <c r="H422" s="169"/>
      <c r="I422" s="169"/>
    </row>
    <row r="423" spans="2:9" ht="11.25">
      <c r="B423" s="169"/>
      <c r="C423" s="169"/>
      <c r="D423" s="169"/>
      <c r="E423" s="169"/>
      <c r="F423" s="169"/>
      <c r="G423" s="169"/>
      <c r="H423" s="169"/>
      <c r="I423" s="169"/>
    </row>
    <row r="424" spans="2:9" ht="11.25">
      <c r="B424" s="169"/>
      <c r="C424" s="169"/>
      <c r="D424" s="169"/>
      <c r="E424" s="169"/>
      <c r="F424" s="169"/>
      <c r="G424" s="169"/>
      <c r="H424" s="169"/>
      <c r="I424" s="169"/>
    </row>
    <row r="425" spans="2:9" ht="11.25">
      <c r="B425" s="169"/>
      <c r="C425" s="169"/>
      <c r="D425" s="169"/>
      <c r="E425" s="169"/>
      <c r="F425" s="169"/>
      <c r="G425" s="169"/>
      <c r="H425" s="169"/>
      <c r="I425" s="169"/>
    </row>
    <row r="426" spans="2:9" ht="11.25">
      <c r="B426" s="169"/>
      <c r="C426" s="169"/>
      <c r="D426" s="169"/>
      <c r="E426" s="169"/>
      <c r="F426" s="169"/>
      <c r="G426" s="169"/>
      <c r="H426" s="169"/>
      <c r="I426" s="169"/>
    </row>
    <row r="427" spans="2:9" ht="11.25">
      <c r="B427" s="169"/>
      <c r="C427" s="169"/>
      <c r="D427" s="169"/>
      <c r="E427" s="169"/>
      <c r="F427" s="169"/>
      <c r="G427" s="169"/>
      <c r="H427" s="169"/>
      <c r="I427" s="169"/>
    </row>
    <row r="428" spans="2:9" ht="11.25">
      <c r="B428" s="169"/>
      <c r="C428" s="169"/>
      <c r="D428" s="169"/>
      <c r="E428" s="169"/>
      <c r="F428" s="169"/>
      <c r="G428" s="169"/>
      <c r="H428" s="169"/>
      <c r="I428" s="169"/>
    </row>
    <row r="429" spans="2:9" ht="11.25">
      <c r="B429" s="169"/>
      <c r="C429" s="169"/>
      <c r="D429" s="169"/>
      <c r="E429" s="169"/>
      <c r="F429" s="169"/>
      <c r="G429" s="169"/>
      <c r="H429" s="169"/>
      <c r="I429" s="169"/>
    </row>
    <row r="430" spans="2:9" ht="11.25">
      <c r="B430" s="169"/>
      <c r="C430" s="169"/>
      <c r="D430" s="169"/>
      <c r="E430" s="169"/>
      <c r="F430" s="169"/>
      <c r="G430" s="169"/>
      <c r="H430" s="169"/>
      <c r="I430" s="169"/>
    </row>
    <row r="431" spans="2:9" ht="11.25">
      <c r="B431" s="169"/>
      <c r="C431" s="169"/>
      <c r="D431" s="169"/>
      <c r="E431" s="169"/>
      <c r="F431" s="169"/>
      <c r="G431" s="169"/>
      <c r="H431" s="169"/>
      <c r="I431" s="169"/>
    </row>
    <row r="432" spans="2:9" ht="11.25">
      <c r="B432" s="169"/>
      <c r="C432" s="169"/>
      <c r="D432" s="169"/>
      <c r="E432" s="169"/>
      <c r="F432" s="169"/>
      <c r="G432" s="169"/>
      <c r="H432" s="169"/>
      <c r="I432" s="169"/>
    </row>
    <row r="433" spans="2:9" ht="11.25">
      <c r="B433" s="169"/>
      <c r="C433" s="169"/>
      <c r="D433" s="169"/>
      <c r="E433" s="169"/>
      <c r="F433" s="169"/>
      <c r="G433" s="169"/>
      <c r="H433" s="169"/>
      <c r="I433" s="169"/>
    </row>
    <row r="434" spans="2:9" ht="11.25">
      <c r="B434" s="169"/>
      <c r="C434" s="169"/>
      <c r="D434" s="169"/>
      <c r="E434" s="169"/>
      <c r="F434" s="169"/>
      <c r="G434" s="169"/>
      <c r="H434" s="169"/>
      <c r="I434" s="169"/>
    </row>
    <row r="435" spans="2:9" ht="11.25">
      <c r="B435" s="169"/>
      <c r="C435" s="169"/>
      <c r="D435" s="169"/>
      <c r="E435" s="169"/>
      <c r="F435" s="169"/>
      <c r="G435" s="169"/>
      <c r="H435" s="169"/>
      <c r="I435" s="169"/>
    </row>
    <row r="436" spans="2:9" ht="11.25">
      <c r="B436" s="169"/>
      <c r="C436" s="169"/>
      <c r="D436" s="169"/>
      <c r="E436" s="169"/>
      <c r="F436" s="169"/>
      <c r="G436" s="169"/>
      <c r="H436" s="169"/>
      <c r="I436" s="169"/>
    </row>
    <row r="437" spans="2:9" ht="11.25">
      <c r="B437" s="169"/>
      <c r="C437" s="169"/>
      <c r="D437" s="169"/>
      <c r="E437" s="169"/>
      <c r="F437" s="169"/>
      <c r="G437" s="169"/>
      <c r="H437" s="169"/>
      <c r="I437" s="169"/>
    </row>
    <row r="438" spans="2:9" ht="11.25">
      <c r="B438" s="169"/>
      <c r="C438" s="169"/>
      <c r="D438" s="169"/>
      <c r="E438" s="169"/>
      <c r="F438" s="169"/>
      <c r="G438" s="169"/>
      <c r="H438" s="169"/>
      <c r="I438" s="169"/>
    </row>
    <row r="439" spans="2:9" ht="11.25">
      <c r="B439" s="169"/>
      <c r="C439" s="169"/>
      <c r="D439" s="169"/>
      <c r="E439" s="169"/>
      <c r="F439" s="169"/>
      <c r="G439" s="169"/>
      <c r="H439" s="169"/>
      <c r="I439" s="169"/>
    </row>
    <row r="440" spans="2:9" ht="11.25">
      <c r="B440" s="169"/>
      <c r="C440" s="169"/>
      <c r="D440" s="169"/>
      <c r="E440" s="169"/>
      <c r="F440" s="169"/>
      <c r="G440" s="169"/>
      <c r="H440" s="169"/>
      <c r="I440" s="169"/>
    </row>
    <row r="441" spans="2:9" ht="11.25">
      <c r="B441" s="169"/>
      <c r="C441" s="169"/>
      <c r="D441" s="169"/>
      <c r="E441" s="169"/>
      <c r="F441" s="169"/>
      <c r="G441" s="169"/>
      <c r="H441" s="169"/>
      <c r="I441" s="169"/>
    </row>
    <row r="442" spans="2:9" ht="11.25">
      <c r="B442" s="169"/>
      <c r="C442" s="169"/>
      <c r="D442" s="169"/>
      <c r="E442" s="169"/>
      <c r="F442" s="169"/>
      <c r="G442" s="169"/>
      <c r="H442" s="169"/>
      <c r="I442" s="169"/>
    </row>
    <row r="443" spans="2:9" ht="11.25">
      <c r="B443" s="169"/>
      <c r="C443" s="169"/>
      <c r="D443" s="169"/>
      <c r="E443" s="169"/>
      <c r="F443" s="169"/>
      <c r="G443" s="169"/>
      <c r="H443" s="169"/>
      <c r="I443" s="169"/>
    </row>
    <row r="444" spans="2:9" ht="11.25">
      <c r="B444" s="169"/>
      <c r="C444" s="169"/>
      <c r="D444" s="169"/>
      <c r="E444" s="169"/>
      <c r="F444" s="169"/>
      <c r="G444" s="169"/>
      <c r="H444" s="169"/>
      <c r="I444" s="169"/>
    </row>
    <row r="445" spans="2:9" ht="11.25">
      <c r="B445" s="169"/>
      <c r="C445" s="169"/>
      <c r="D445" s="169"/>
      <c r="E445" s="169"/>
      <c r="F445" s="169"/>
      <c r="G445" s="169"/>
      <c r="H445" s="169"/>
      <c r="I445" s="169"/>
    </row>
    <row r="446" spans="2:9" ht="11.25">
      <c r="B446" s="169"/>
      <c r="C446" s="169"/>
      <c r="D446" s="169"/>
      <c r="E446" s="169"/>
      <c r="F446" s="169"/>
      <c r="G446" s="169"/>
      <c r="H446" s="169"/>
      <c r="I446" s="169"/>
    </row>
    <row r="447" spans="2:9" ht="11.25">
      <c r="B447" s="169"/>
      <c r="C447" s="169"/>
      <c r="D447" s="169"/>
      <c r="E447" s="169"/>
      <c r="F447" s="169"/>
      <c r="G447" s="169"/>
      <c r="H447" s="169"/>
      <c r="I447" s="169"/>
    </row>
    <row r="448" spans="2:9" ht="11.25">
      <c r="B448" s="169"/>
      <c r="C448" s="169"/>
      <c r="D448" s="169"/>
      <c r="E448" s="169"/>
      <c r="F448" s="169"/>
      <c r="G448" s="169"/>
      <c r="H448" s="169"/>
      <c r="I448" s="169"/>
    </row>
    <row r="449" spans="2:9" ht="11.25">
      <c r="B449" s="169"/>
      <c r="C449" s="169"/>
      <c r="D449" s="169"/>
      <c r="E449" s="169"/>
      <c r="F449" s="169"/>
      <c r="G449" s="169"/>
      <c r="H449" s="169"/>
      <c r="I449" s="169"/>
    </row>
    <row r="450" spans="2:9" ht="11.25">
      <c r="B450" s="169"/>
      <c r="C450" s="169"/>
      <c r="D450" s="169"/>
      <c r="E450" s="169"/>
      <c r="F450" s="169"/>
      <c r="G450" s="169"/>
      <c r="H450" s="169"/>
      <c r="I450" s="169"/>
    </row>
    <row r="451" spans="2:9" ht="11.25">
      <c r="B451" s="169"/>
      <c r="C451" s="169"/>
      <c r="D451" s="169"/>
      <c r="E451" s="169"/>
      <c r="F451" s="169"/>
      <c r="G451" s="169"/>
      <c r="H451" s="169"/>
      <c r="I451" s="169"/>
    </row>
    <row r="452" spans="2:9" ht="11.25">
      <c r="B452" s="169"/>
      <c r="C452" s="169"/>
      <c r="D452" s="169"/>
      <c r="E452" s="169"/>
      <c r="F452" s="169"/>
      <c r="G452" s="169"/>
      <c r="H452" s="169"/>
      <c r="I452" s="169"/>
    </row>
    <row r="453" spans="2:9" ht="11.25">
      <c r="B453" s="169"/>
      <c r="C453" s="169"/>
      <c r="D453" s="169"/>
      <c r="E453" s="169"/>
      <c r="F453" s="169"/>
      <c r="G453" s="169"/>
      <c r="H453" s="169"/>
      <c r="I453" s="169"/>
    </row>
    <row r="454" spans="2:9" ht="11.25">
      <c r="B454" s="169"/>
      <c r="C454" s="169"/>
      <c r="D454" s="169"/>
      <c r="E454" s="169"/>
      <c r="F454" s="169"/>
      <c r="G454" s="169"/>
      <c r="H454" s="169"/>
      <c r="I454" s="169"/>
    </row>
    <row r="455" spans="2:9" ht="11.25">
      <c r="B455" s="169"/>
      <c r="C455" s="169"/>
      <c r="D455" s="169"/>
      <c r="E455" s="169"/>
      <c r="F455" s="169"/>
      <c r="G455" s="169"/>
      <c r="H455" s="169"/>
      <c r="I455" s="169"/>
    </row>
    <row r="456" spans="2:9" ht="11.25">
      <c r="B456" s="169"/>
      <c r="C456" s="169"/>
      <c r="D456" s="169"/>
      <c r="E456" s="169"/>
      <c r="F456" s="169"/>
      <c r="G456" s="169"/>
      <c r="H456" s="169"/>
      <c r="I456" s="169"/>
    </row>
    <row r="457" spans="2:9" ht="11.25">
      <c r="B457" s="169"/>
      <c r="C457" s="169"/>
      <c r="D457" s="169"/>
      <c r="E457" s="169"/>
      <c r="F457" s="169"/>
      <c r="G457" s="169"/>
      <c r="H457" s="169"/>
      <c r="I457" s="169"/>
    </row>
    <row r="458" spans="2:9" ht="11.25">
      <c r="B458" s="169"/>
      <c r="C458" s="169"/>
      <c r="D458" s="169"/>
      <c r="E458" s="169"/>
      <c r="F458" s="169"/>
      <c r="G458" s="169"/>
      <c r="H458" s="169"/>
      <c r="I458" s="169"/>
    </row>
    <row r="459" spans="2:9" ht="11.25">
      <c r="B459" s="169"/>
      <c r="C459" s="169"/>
      <c r="D459" s="169"/>
      <c r="E459" s="169"/>
      <c r="F459" s="169"/>
      <c r="G459" s="169"/>
      <c r="H459" s="169"/>
      <c r="I459" s="169"/>
    </row>
    <row r="460" spans="2:9" ht="11.25">
      <c r="B460" s="169"/>
      <c r="C460" s="169"/>
      <c r="D460" s="169"/>
      <c r="E460" s="169"/>
      <c r="F460" s="169"/>
      <c r="G460" s="169"/>
      <c r="H460" s="169"/>
      <c r="I460" s="169"/>
    </row>
    <row r="461" spans="2:9" ht="11.25">
      <c r="B461" s="169"/>
      <c r="C461" s="169"/>
      <c r="D461" s="169"/>
      <c r="E461" s="169"/>
      <c r="F461" s="169"/>
      <c r="G461" s="169"/>
      <c r="H461" s="169"/>
      <c r="I461" s="169"/>
    </row>
    <row r="462" spans="2:9" ht="11.25">
      <c r="B462" s="169"/>
      <c r="C462" s="169"/>
      <c r="D462" s="169"/>
      <c r="E462" s="169"/>
      <c r="F462" s="169"/>
      <c r="G462" s="169"/>
      <c r="H462" s="169"/>
      <c r="I462" s="169"/>
    </row>
    <row r="463" spans="2:9" ht="11.25">
      <c r="B463" s="169"/>
      <c r="C463" s="169"/>
      <c r="D463" s="169"/>
      <c r="E463" s="169"/>
      <c r="F463" s="169"/>
      <c r="G463" s="169"/>
      <c r="H463" s="169"/>
      <c r="I463" s="169"/>
    </row>
    <row r="464" spans="2:9" ht="11.25">
      <c r="B464" s="169"/>
      <c r="C464" s="169"/>
      <c r="D464" s="169"/>
      <c r="E464" s="169"/>
      <c r="F464" s="169"/>
      <c r="G464" s="169"/>
      <c r="H464" s="169"/>
      <c r="I464" s="169"/>
    </row>
    <row r="465" spans="2:9" ht="11.25">
      <c r="B465" s="169"/>
      <c r="C465" s="169"/>
      <c r="D465" s="169"/>
      <c r="E465" s="169"/>
      <c r="F465" s="169"/>
      <c r="G465" s="169"/>
      <c r="H465" s="169"/>
      <c r="I465" s="169"/>
    </row>
    <row r="466" spans="2:9" ht="11.25">
      <c r="B466" s="169"/>
      <c r="C466" s="169"/>
      <c r="D466" s="169"/>
      <c r="E466" s="169"/>
      <c r="F466" s="169"/>
      <c r="G466" s="169"/>
      <c r="H466" s="169"/>
      <c r="I466" s="169"/>
    </row>
    <row r="467" spans="2:9" ht="11.25">
      <c r="B467" s="169"/>
      <c r="C467" s="169"/>
      <c r="D467" s="169"/>
      <c r="E467" s="169"/>
      <c r="F467" s="169"/>
      <c r="G467" s="169"/>
      <c r="H467" s="169"/>
      <c r="I467" s="169"/>
    </row>
    <row r="468" spans="2:9" ht="11.25">
      <c r="B468" s="169"/>
      <c r="C468" s="169"/>
      <c r="D468" s="169"/>
      <c r="E468" s="169"/>
      <c r="F468" s="169"/>
      <c r="G468" s="169"/>
      <c r="H468" s="169"/>
      <c r="I468" s="169"/>
    </row>
    <row r="469" spans="2:9" ht="11.25">
      <c r="B469" s="169"/>
      <c r="C469" s="169"/>
      <c r="D469" s="169"/>
      <c r="E469" s="169"/>
      <c r="F469" s="169"/>
      <c r="G469" s="169"/>
      <c r="H469" s="169"/>
      <c r="I469" s="169"/>
    </row>
    <row r="470" spans="2:9" ht="11.25">
      <c r="B470" s="169"/>
      <c r="C470" s="169"/>
      <c r="D470" s="169"/>
      <c r="E470" s="169"/>
      <c r="F470" s="169"/>
      <c r="G470" s="169"/>
      <c r="H470" s="169"/>
      <c r="I470" s="169"/>
    </row>
    <row r="471" spans="2:9" ht="11.25">
      <c r="B471" s="169"/>
      <c r="C471" s="169"/>
      <c r="D471" s="169"/>
      <c r="E471" s="169"/>
      <c r="F471" s="169"/>
      <c r="G471" s="169"/>
      <c r="H471" s="169"/>
      <c r="I471" s="169"/>
    </row>
    <row r="472" spans="2:9" ht="11.25">
      <c r="B472" s="169"/>
      <c r="C472" s="169"/>
      <c r="D472" s="169"/>
      <c r="E472" s="169"/>
      <c r="F472" s="169"/>
      <c r="G472" s="169"/>
      <c r="H472" s="169"/>
      <c r="I472" s="169"/>
    </row>
    <row r="473" spans="2:9" ht="11.25">
      <c r="B473" s="169"/>
      <c r="C473" s="169"/>
      <c r="D473" s="169"/>
      <c r="E473" s="169"/>
      <c r="F473" s="169"/>
      <c r="G473" s="169"/>
      <c r="H473" s="169"/>
      <c r="I473" s="169"/>
    </row>
    <row r="474" spans="2:9" ht="11.25">
      <c r="B474" s="169"/>
      <c r="C474" s="169"/>
      <c r="D474" s="169"/>
      <c r="E474" s="169"/>
      <c r="F474" s="169"/>
      <c r="G474" s="169"/>
      <c r="H474" s="169"/>
      <c r="I474" s="169"/>
    </row>
    <row r="475" spans="2:9" ht="11.25">
      <c r="B475" s="169"/>
      <c r="C475" s="169"/>
      <c r="D475" s="169"/>
      <c r="E475" s="169"/>
      <c r="F475" s="169"/>
      <c r="G475" s="169"/>
      <c r="H475" s="169"/>
      <c r="I475" s="169"/>
    </row>
    <row r="476" spans="2:9" ht="11.25">
      <c r="B476" s="169"/>
      <c r="C476" s="169"/>
      <c r="D476" s="169"/>
      <c r="E476" s="169"/>
      <c r="F476" s="169"/>
      <c r="G476" s="169"/>
      <c r="H476" s="169"/>
      <c r="I476" s="169"/>
    </row>
    <row r="477" spans="2:9" ht="11.25">
      <c r="B477" s="169"/>
      <c r="C477" s="169"/>
      <c r="D477" s="169"/>
      <c r="E477" s="169"/>
      <c r="F477" s="169"/>
      <c r="G477" s="169"/>
      <c r="H477" s="169"/>
      <c r="I477" s="169"/>
    </row>
    <row r="478" spans="2:9" ht="11.25">
      <c r="B478" s="169"/>
      <c r="C478" s="169"/>
      <c r="D478" s="169"/>
      <c r="E478" s="169"/>
      <c r="F478" s="169"/>
      <c r="G478" s="169"/>
      <c r="H478" s="169"/>
      <c r="I478" s="169"/>
    </row>
    <row r="479" spans="2:9" ht="11.25">
      <c r="B479" s="169"/>
      <c r="C479" s="169"/>
      <c r="D479" s="169"/>
      <c r="E479" s="169"/>
      <c r="F479" s="169"/>
      <c r="G479" s="169"/>
      <c r="H479" s="169"/>
      <c r="I479" s="169"/>
    </row>
    <row r="480" spans="2:9" ht="11.25">
      <c r="B480" s="169"/>
      <c r="C480" s="169"/>
      <c r="D480" s="169"/>
      <c r="E480" s="169"/>
      <c r="F480" s="169"/>
      <c r="G480" s="169"/>
      <c r="H480" s="169"/>
      <c r="I480" s="169"/>
    </row>
    <row r="481" spans="2:9" ht="11.25">
      <c r="B481" s="169"/>
      <c r="C481" s="169"/>
      <c r="D481" s="169"/>
      <c r="E481" s="169"/>
      <c r="F481" s="169"/>
      <c r="G481" s="169"/>
      <c r="H481" s="169"/>
      <c r="I481" s="169"/>
    </row>
    <row r="482" spans="2:9" ht="11.25">
      <c r="B482" s="169"/>
      <c r="C482" s="169"/>
      <c r="D482" s="169"/>
      <c r="E482" s="169"/>
      <c r="F482" s="169"/>
      <c r="G482" s="169"/>
      <c r="H482" s="169"/>
      <c r="I482" s="169"/>
    </row>
    <row r="483" spans="2:9" ht="11.25">
      <c r="B483" s="169"/>
      <c r="C483" s="169"/>
      <c r="D483" s="169"/>
      <c r="E483" s="169"/>
      <c r="F483" s="169"/>
      <c r="G483" s="169"/>
      <c r="H483" s="169"/>
      <c r="I483" s="169"/>
    </row>
    <row r="484" spans="2:9" ht="11.25">
      <c r="B484" s="169"/>
      <c r="C484" s="169"/>
      <c r="D484" s="169"/>
      <c r="E484" s="169"/>
      <c r="F484" s="169"/>
      <c r="G484" s="169"/>
      <c r="H484" s="169"/>
      <c r="I484" s="169"/>
    </row>
    <row r="485" spans="2:9" ht="11.25">
      <c r="B485" s="169"/>
      <c r="C485" s="169"/>
      <c r="D485" s="169"/>
      <c r="E485" s="169"/>
      <c r="F485" s="169"/>
      <c r="G485" s="169"/>
      <c r="H485" s="169"/>
      <c r="I485" s="169"/>
    </row>
    <row r="486" spans="2:9" ht="11.25">
      <c r="B486" s="169"/>
      <c r="C486" s="169"/>
      <c r="D486" s="169"/>
      <c r="E486" s="169"/>
      <c r="F486" s="169"/>
      <c r="G486" s="169"/>
      <c r="H486" s="169"/>
      <c r="I486" s="169"/>
    </row>
    <row r="487" spans="2:9" ht="11.25">
      <c r="B487" s="169"/>
      <c r="C487" s="169"/>
      <c r="D487" s="169"/>
      <c r="E487" s="169"/>
      <c r="F487" s="169"/>
      <c r="G487" s="169"/>
      <c r="H487" s="169"/>
      <c r="I487" s="169"/>
    </row>
    <row r="488" spans="2:9" ht="11.25">
      <c r="B488" s="169"/>
      <c r="C488" s="169"/>
      <c r="D488" s="169"/>
      <c r="E488" s="169"/>
      <c r="F488" s="169"/>
      <c r="G488" s="169"/>
      <c r="H488" s="169"/>
      <c r="I488" s="169"/>
    </row>
    <row r="489" spans="2:9" ht="11.25">
      <c r="B489" s="169"/>
      <c r="C489" s="169"/>
      <c r="D489" s="169"/>
      <c r="E489" s="169"/>
      <c r="F489" s="169"/>
      <c r="G489" s="169"/>
      <c r="H489" s="169"/>
      <c r="I489" s="169"/>
    </row>
    <row r="490" spans="2:9" ht="11.25">
      <c r="B490" s="169"/>
      <c r="C490" s="169"/>
      <c r="D490" s="169"/>
      <c r="E490" s="169"/>
      <c r="F490" s="169"/>
      <c r="G490" s="169"/>
      <c r="H490" s="169"/>
      <c r="I490" s="169"/>
    </row>
    <row r="491" spans="2:9" ht="11.25">
      <c r="B491" s="169"/>
      <c r="C491" s="169"/>
      <c r="D491" s="169"/>
      <c r="E491" s="169"/>
      <c r="F491" s="169"/>
      <c r="G491" s="169"/>
      <c r="H491" s="169"/>
      <c r="I491" s="169"/>
    </row>
    <row r="492" spans="2:9" ht="11.25">
      <c r="B492" s="169"/>
      <c r="C492" s="169"/>
      <c r="D492" s="169"/>
      <c r="E492" s="169"/>
      <c r="F492" s="169"/>
      <c r="G492" s="169"/>
      <c r="H492" s="169"/>
      <c r="I492" s="169"/>
    </row>
    <row r="493" spans="2:9" ht="11.25">
      <c r="B493" s="169"/>
      <c r="C493" s="169"/>
      <c r="D493" s="169"/>
      <c r="E493" s="169"/>
      <c r="F493" s="169"/>
      <c r="G493" s="169"/>
      <c r="H493" s="169"/>
      <c r="I493" s="169"/>
    </row>
    <row r="494" spans="2:9" ht="11.25">
      <c r="B494" s="169"/>
      <c r="C494" s="169"/>
      <c r="D494" s="169"/>
      <c r="E494" s="169"/>
      <c r="F494" s="169"/>
      <c r="G494" s="169"/>
      <c r="H494" s="169"/>
      <c r="I494" s="169"/>
    </row>
    <row r="495" spans="2:9" ht="11.25">
      <c r="B495" s="169"/>
      <c r="C495" s="169"/>
      <c r="D495" s="169"/>
      <c r="E495" s="169"/>
      <c r="F495" s="169"/>
      <c r="G495" s="169"/>
      <c r="H495" s="169"/>
      <c r="I495" s="169"/>
    </row>
    <row r="496" spans="2:9" ht="11.25">
      <c r="B496" s="169"/>
      <c r="C496" s="169"/>
      <c r="D496" s="169"/>
      <c r="E496" s="169"/>
      <c r="F496" s="169"/>
      <c r="G496" s="169"/>
      <c r="H496" s="169"/>
      <c r="I496" s="169"/>
    </row>
    <row r="497" spans="2:9" ht="11.25">
      <c r="B497" s="169"/>
      <c r="C497" s="169"/>
      <c r="D497" s="169"/>
      <c r="E497" s="169"/>
      <c r="F497" s="169"/>
      <c r="G497" s="169"/>
      <c r="H497" s="169"/>
      <c r="I497" s="169"/>
    </row>
    <row r="498" spans="2:9" ht="11.25">
      <c r="B498" s="169"/>
      <c r="C498" s="169"/>
      <c r="D498" s="169"/>
      <c r="E498" s="169"/>
      <c r="F498" s="169"/>
      <c r="G498" s="169"/>
      <c r="H498" s="169"/>
      <c r="I498" s="169"/>
    </row>
    <row r="499" spans="2:9" ht="11.25">
      <c r="B499" s="169"/>
      <c r="C499" s="169"/>
      <c r="D499" s="169"/>
      <c r="E499" s="169"/>
      <c r="F499" s="169"/>
      <c r="G499" s="169"/>
      <c r="H499" s="169"/>
      <c r="I499" s="169"/>
    </row>
    <row r="500" spans="2:9" ht="11.25">
      <c r="B500" s="169"/>
      <c r="C500" s="169"/>
      <c r="D500" s="169"/>
      <c r="E500" s="169"/>
      <c r="F500" s="169"/>
      <c r="G500" s="169"/>
      <c r="H500" s="169"/>
      <c r="I500" s="169"/>
    </row>
    <row r="501" spans="2:9" ht="11.25">
      <c r="B501" s="169"/>
      <c r="C501" s="169"/>
      <c r="D501" s="169"/>
      <c r="E501" s="169"/>
      <c r="F501" s="169"/>
      <c r="G501" s="169"/>
      <c r="H501" s="169"/>
      <c r="I501" s="169"/>
    </row>
    <row r="502" spans="2:9" ht="11.25">
      <c r="B502" s="169"/>
      <c r="C502" s="169"/>
      <c r="D502" s="169"/>
      <c r="E502" s="169"/>
      <c r="F502" s="169"/>
      <c r="G502" s="169"/>
      <c r="H502" s="169"/>
      <c r="I502" s="169"/>
    </row>
    <row r="503" spans="2:9" ht="11.25">
      <c r="B503" s="169"/>
      <c r="C503" s="169"/>
      <c r="D503" s="169"/>
      <c r="E503" s="169"/>
      <c r="F503" s="169"/>
      <c r="G503" s="169"/>
      <c r="H503" s="169"/>
      <c r="I503" s="169"/>
    </row>
    <row r="504" spans="2:9" ht="11.25">
      <c r="B504" s="169"/>
      <c r="C504" s="169"/>
      <c r="D504" s="169"/>
      <c r="E504" s="169"/>
      <c r="F504" s="169"/>
      <c r="G504" s="169"/>
      <c r="H504" s="169"/>
      <c r="I504" s="169"/>
    </row>
    <row r="505" spans="2:9" ht="11.25">
      <c r="B505" s="169"/>
      <c r="C505" s="169"/>
      <c r="D505" s="169"/>
      <c r="E505" s="169"/>
      <c r="F505" s="169"/>
      <c r="G505" s="169"/>
      <c r="H505" s="169"/>
      <c r="I505" s="169"/>
    </row>
    <row r="506" spans="2:9" ht="11.25">
      <c r="B506" s="169"/>
      <c r="C506" s="169"/>
      <c r="D506" s="169"/>
      <c r="E506" s="169"/>
      <c r="F506" s="169"/>
      <c r="G506" s="169"/>
      <c r="H506" s="169"/>
      <c r="I506" s="169"/>
    </row>
    <row r="507" spans="2:9" ht="11.25">
      <c r="B507" s="169"/>
      <c r="C507" s="169"/>
      <c r="D507" s="169"/>
      <c r="E507" s="169"/>
      <c r="F507" s="169"/>
      <c r="G507" s="169"/>
      <c r="H507" s="169"/>
      <c r="I507" s="169"/>
    </row>
    <row r="508" spans="2:9" ht="11.25">
      <c r="B508" s="169"/>
      <c r="C508" s="169"/>
      <c r="D508" s="169"/>
      <c r="E508" s="169"/>
      <c r="F508" s="169"/>
      <c r="G508" s="169"/>
      <c r="H508" s="169"/>
      <c r="I508" s="169"/>
    </row>
    <row r="509" spans="2:9" ht="11.25">
      <c r="B509" s="169"/>
      <c r="C509" s="169"/>
      <c r="D509" s="169"/>
      <c r="E509" s="169"/>
      <c r="F509" s="169"/>
      <c r="G509" s="169"/>
      <c r="H509" s="169"/>
      <c r="I509" s="169"/>
    </row>
    <row r="510" spans="2:9" ht="11.25">
      <c r="B510" s="169"/>
      <c r="C510" s="169"/>
      <c r="D510" s="169"/>
      <c r="E510" s="169"/>
      <c r="F510" s="169"/>
      <c r="G510" s="169"/>
      <c r="H510" s="169"/>
      <c r="I510" s="169"/>
    </row>
    <row r="511" spans="2:9" ht="11.25">
      <c r="B511" s="169"/>
      <c r="C511" s="169"/>
      <c r="D511" s="169"/>
      <c r="E511" s="169"/>
      <c r="F511" s="169"/>
      <c r="G511" s="169"/>
      <c r="H511" s="169"/>
      <c r="I511" s="169"/>
    </row>
    <row r="512" spans="2:9" ht="11.25">
      <c r="B512" s="169"/>
      <c r="C512" s="169"/>
      <c r="D512" s="169"/>
      <c r="E512" s="169"/>
      <c r="F512" s="169"/>
      <c r="G512" s="169"/>
      <c r="H512" s="169"/>
      <c r="I512" s="169"/>
    </row>
    <row r="513" spans="2:9" ht="11.25">
      <c r="B513" s="169"/>
      <c r="C513" s="169"/>
      <c r="D513" s="169"/>
      <c r="E513" s="169"/>
      <c r="F513" s="169"/>
      <c r="G513" s="169"/>
      <c r="H513" s="169"/>
      <c r="I513" s="169"/>
    </row>
    <row r="514" spans="2:9" ht="11.25">
      <c r="B514" s="169"/>
      <c r="C514" s="169"/>
      <c r="D514" s="169"/>
      <c r="E514" s="169"/>
      <c r="F514" s="169"/>
      <c r="G514" s="169"/>
      <c r="H514" s="169"/>
      <c r="I514" s="169"/>
    </row>
    <row r="515" spans="2:9" ht="11.25">
      <c r="B515" s="169"/>
      <c r="C515" s="169"/>
      <c r="D515" s="169"/>
      <c r="E515" s="169"/>
      <c r="F515" s="169"/>
      <c r="G515" s="169"/>
      <c r="H515" s="169"/>
      <c r="I515" s="169"/>
    </row>
    <row r="516" spans="2:9" ht="11.25">
      <c r="B516" s="169"/>
      <c r="C516" s="169"/>
      <c r="D516" s="169"/>
      <c r="E516" s="169"/>
      <c r="F516" s="169"/>
      <c r="G516" s="169"/>
      <c r="H516" s="169"/>
      <c r="I516" s="169"/>
    </row>
    <row r="517" spans="2:9" ht="11.25">
      <c r="B517" s="169"/>
      <c r="C517" s="169"/>
      <c r="D517" s="169"/>
      <c r="E517" s="169"/>
      <c r="F517" s="169"/>
      <c r="G517" s="169"/>
      <c r="H517" s="169"/>
      <c r="I517" s="169"/>
    </row>
    <row r="518" spans="2:9" ht="11.25">
      <c r="B518" s="169"/>
      <c r="C518" s="169"/>
      <c r="D518" s="169"/>
      <c r="E518" s="169"/>
      <c r="F518" s="169"/>
      <c r="G518" s="169"/>
      <c r="H518" s="169"/>
      <c r="I518" s="169"/>
    </row>
    <row r="519" spans="2:9" ht="11.25">
      <c r="B519" s="169"/>
      <c r="C519" s="169"/>
      <c r="D519" s="169"/>
      <c r="E519" s="169"/>
      <c r="F519" s="169"/>
      <c r="G519" s="169"/>
      <c r="H519" s="169"/>
      <c r="I519" s="169"/>
    </row>
    <row r="520" spans="2:9" ht="11.25">
      <c r="B520" s="169"/>
      <c r="C520" s="169"/>
      <c r="D520" s="169"/>
      <c r="E520" s="169"/>
      <c r="F520" s="169"/>
      <c r="G520" s="169"/>
      <c r="H520" s="169"/>
      <c r="I520" s="169"/>
    </row>
    <row r="521" spans="2:9" ht="11.25">
      <c r="B521" s="169"/>
      <c r="C521" s="169"/>
      <c r="D521" s="169"/>
      <c r="E521" s="169"/>
      <c r="F521" s="169"/>
      <c r="G521" s="169"/>
      <c r="H521" s="169"/>
      <c r="I521" s="169"/>
    </row>
    <row r="522" spans="2:9" ht="11.25">
      <c r="B522" s="169"/>
      <c r="C522" s="169"/>
      <c r="D522" s="169"/>
      <c r="E522" s="169"/>
      <c r="F522" s="169"/>
      <c r="G522" s="169"/>
      <c r="H522" s="169"/>
      <c r="I522" s="169"/>
    </row>
    <row r="523" spans="2:9" ht="11.25">
      <c r="B523" s="169"/>
      <c r="C523" s="169"/>
      <c r="D523" s="169"/>
      <c r="E523" s="169"/>
      <c r="F523" s="169"/>
      <c r="G523" s="169"/>
      <c r="H523" s="169"/>
      <c r="I523" s="169"/>
    </row>
    <row r="524" spans="2:9" ht="11.25">
      <c r="B524" s="169"/>
      <c r="C524" s="169"/>
      <c r="D524" s="169"/>
      <c r="E524" s="169"/>
      <c r="F524" s="169"/>
      <c r="G524" s="169"/>
      <c r="H524" s="169"/>
      <c r="I524" s="169"/>
    </row>
    <row r="525" spans="2:9" ht="11.25">
      <c r="B525" s="169"/>
      <c r="C525" s="169"/>
      <c r="D525" s="169"/>
      <c r="E525" s="169"/>
      <c r="F525" s="169"/>
      <c r="G525" s="169"/>
      <c r="H525" s="169"/>
      <c r="I525" s="169"/>
    </row>
    <row r="526" spans="2:9" ht="11.25">
      <c r="B526" s="169"/>
      <c r="C526" s="169"/>
      <c r="D526" s="169"/>
      <c r="E526" s="169"/>
      <c r="F526" s="169"/>
      <c r="G526" s="169"/>
      <c r="H526" s="169"/>
      <c r="I526" s="169"/>
    </row>
    <row r="527" spans="2:9" ht="11.25">
      <c r="B527" s="169"/>
      <c r="C527" s="169"/>
      <c r="D527" s="169"/>
      <c r="E527" s="169"/>
      <c r="F527" s="169"/>
      <c r="G527" s="169"/>
      <c r="H527" s="169"/>
      <c r="I527" s="169"/>
    </row>
    <row r="528" spans="2:9" ht="11.25">
      <c r="B528" s="169"/>
      <c r="C528" s="169"/>
      <c r="D528" s="169"/>
      <c r="E528" s="169"/>
      <c r="F528" s="169"/>
      <c r="G528" s="169"/>
      <c r="H528" s="169"/>
      <c r="I528" s="169"/>
    </row>
    <row r="529" spans="2:9" ht="11.25">
      <c r="B529" s="169"/>
      <c r="C529" s="169"/>
      <c r="D529" s="169"/>
      <c r="E529" s="169"/>
      <c r="F529" s="169"/>
      <c r="G529" s="169"/>
      <c r="H529" s="169"/>
      <c r="I529" s="169"/>
    </row>
    <row r="530" spans="2:9" ht="11.25">
      <c r="B530" s="169"/>
      <c r="C530" s="169"/>
      <c r="D530" s="169"/>
      <c r="E530" s="169"/>
      <c r="F530" s="169"/>
      <c r="G530" s="169"/>
      <c r="H530" s="169"/>
      <c r="I530" s="169"/>
    </row>
    <row r="531" spans="2:9" ht="11.25">
      <c r="B531" s="169"/>
      <c r="C531" s="169"/>
      <c r="D531" s="169"/>
      <c r="E531" s="169"/>
      <c r="F531" s="169"/>
      <c r="G531" s="169"/>
      <c r="H531" s="169"/>
      <c r="I531" s="169"/>
    </row>
    <row r="532" spans="2:9" ht="11.25">
      <c r="B532" s="169"/>
      <c r="C532" s="169"/>
      <c r="D532" s="169"/>
      <c r="E532" s="169"/>
      <c r="F532" s="169"/>
      <c r="G532" s="169"/>
      <c r="H532" s="169"/>
      <c r="I532" s="169"/>
    </row>
    <row r="533" spans="2:9" ht="11.25">
      <c r="B533" s="169"/>
      <c r="C533" s="169"/>
      <c r="D533" s="169"/>
      <c r="E533" s="169"/>
      <c r="F533" s="169"/>
      <c r="G533" s="169"/>
      <c r="H533" s="169"/>
      <c r="I533" s="169"/>
    </row>
    <row r="534" spans="2:9" ht="11.25">
      <c r="B534" s="169"/>
      <c r="C534" s="169"/>
      <c r="D534" s="169"/>
      <c r="E534" s="169"/>
      <c r="F534" s="169"/>
      <c r="G534" s="169"/>
      <c r="H534" s="169"/>
      <c r="I534" s="169"/>
    </row>
    <row r="535" spans="2:9" ht="11.25">
      <c r="B535" s="169"/>
      <c r="C535" s="169"/>
      <c r="D535" s="169"/>
      <c r="E535" s="169"/>
      <c r="F535" s="169"/>
      <c r="G535" s="169"/>
      <c r="H535" s="169"/>
      <c r="I535" s="169"/>
    </row>
    <row r="536" spans="2:9" ht="11.25">
      <c r="B536" s="169"/>
      <c r="C536" s="169"/>
      <c r="D536" s="169"/>
      <c r="E536" s="169"/>
      <c r="F536" s="169"/>
      <c r="G536" s="169"/>
      <c r="H536" s="169"/>
      <c r="I536" s="169"/>
    </row>
    <row r="537" spans="2:9" ht="11.25">
      <c r="B537" s="169"/>
      <c r="C537" s="169"/>
      <c r="D537" s="169"/>
      <c r="E537" s="169"/>
      <c r="F537" s="169"/>
      <c r="G537" s="169"/>
      <c r="H537" s="169"/>
      <c r="I537" s="169"/>
    </row>
    <row r="538" spans="2:9" ht="11.25">
      <c r="B538" s="169"/>
      <c r="C538" s="169"/>
      <c r="D538" s="169"/>
      <c r="E538" s="169"/>
      <c r="F538" s="169"/>
      <c r="G538" s="169"/>
      <c r="H538" s="169"/>
      <c r="I538" s="169"/>
    </row>
    <row r="539" spans="2:9" ht="11.25">
      <c r="B539" s="169"/>
      <c r="C539" s="169"/>
      <c r="D539" s="169"/>
      <c r="E539" s="169"/>
      <c r="F539" s="169"/>
      <c r="G539" s="169"/>
      <c r="H539" s="169"/>
      <c r="I539" s="169"/>
    </row>
    <row r="540" spans="2:9" ht="11.25">
      <c r="B540" s="169"/>
      <c r="C540" s="169"/>
      <c r="D540" s="169"/>
      <c r="E540" s="169"/>
      <c r="F540" s="169"/>
      <c r="G540" s="169"/>
      <c r="H540" s="169"/>
      <c r="I540" s="169"/>
    </row>
    <row r="541" spans="2:9" ht="11.25">
      <c r="B541" s="169"/>
      <c r="C541" s="169"/>
      <c r="D541" s="169"/>
      <c r="E541" s="169"/>
      <c r="F541" s="169"/>
      <c r="G541" s="169"/>
      <c r="H541" s="169"/>
      <c r="I541" s="169"/>
    </row>
    <row r="542" spans="2:9" ht="11.25">
      <c r="B542" s="169"/>
      <c r="C542" s="169"/>
      <c r="D542" s="169"/>
      <c r="E542" s="169"/>
      <c r="F542" s="169"/>
      <c r="G542" s="169"/>
      <c r="H542" s="169"/>
      <c r="I542" s="169"/>
    </row>
    <row r="543" spans="2:9" ht="11.25">
      <c r="B543" s="169"/>
      <c r="C543" s="169"/>
      <c r="D543" s="169"/>
      <c r="E543" s="169"/>
      <c r="F543" s="169"/>
      <c r="G543" s="169"/>
      <c r="H543" s="169"/>
      <c r="I543" s="169"/>
    </row>
    <row r="544" spans="2:9" ht="11.25">
      <c r="B544" s="169"/>
      <c r="C544" s="169"/>
      <c r="D544" s="169"/>
      <c r="E544" s="169"/>
      <c r="F544" s="169"/>
      <c r="G544" s="169"/>
      <c r="H544" s="169"/>
      <c r="I544" s="169"/>
    </row>
    <row r="545" spans="2:9" ht="11.25">
      <c r="B545" s="169"/>
      <c r="C545" s="169"/>
      <c r="D545" s="169"/>
      <c r="E545" s="169"/>
      <c r="F545" s="169"/>
      <c r="G545" s="169"/>
      <c r="H545" s="169"/>
      <c r="I545" s="169"/>
    </row>
    <row r="546" spans="2:9" ht="11.25">
      <c r="B546" s="169"/>
      <c r="C546" s="169"/>
      <c r="D546" s="169"/>
      <c r="E546" s="169"/>
      <c r="F546" s="169"/>
      <c r="G546" s="169"/>
      <c r="H546" s="169"/>
      <c r="I546" s="169"/>
    </row>
    <row r="547" spans="2:9" ht="11.25">
      <c r="B547" s="169"/>
      <c r="C547" s="169"/>
      <c r="D547" s="169"/>
      <c r="E547" s="169"/>
      <c r="F547" s="169"/>
      <c r="G547" s="169"/>
      <c r="H547" s="169"/>
      <c r="I547" s="169"/>
    </row>
    <row r="548" spans="2:9" ht="11.25">
      <c r="B548" s="169"/>
      <c r="C548" s="169"/>
      <c r="D548" s="169"/>
      <c r="E548" s="169"/>
      <c r="F548" s="169"/>
      <c r="G548" s="169"/>
      <c r="H548" s="169"/>
      <c r="I548" s="169"/>
    </row>
    <row r="549" spans="2:9" ht="11.25">
      <c r="B549" s="169"/>
      <c r="C549" s="169"/>
      <c r="D549" s="169"/>
      <c r="E549" s="169"/>
      <c r="F549" s="169"/>
      <c r="G549" s="169"/>
      <c r="H549" s="169"/>
      <c r="I549" s="169"/>
    </row>
    <row r="550" spans="2:9" ht="11.25">
      <c r="B550" s="169"/>
      <c r="C550" s="169"/>
      <c r="D550" s="169"/>
      <c r="E550" s="169"/>
      <c r="F550" s="169"/>
      <c r="G550" s="169"/>
      <c r="H550" s="169"/>
      <c r="I550" s="169"/>
    </row>
    <row r="551" spans="2:9" ht="11.25">
      <c r="B551" s="169"/>
      <c r="C551" s="169"/>
      <c r="D551" s="169"/>
      <c r="E551" s="169"/>
      <c r="F551" s="169"/>
      <c r="G551" s="169"/>
      <c r="H551" s="169"/>
      <c r="I551" s="169"/>
    </row>
    <row r="552" spans="2:9" ht="11.25">
      <c r="B552" s="169"/>
      <c r="C552" s="169"/>
      <c r="D552" s="169"/>
      <c r="E552" s="169"/>
      <c r="F552" s="169"/>
      <c r="G552" s="169"/>
      <c r="H552" s="169"/>
      <c r="I552" s="169"/>
    </row>
    <row r="553" spans="2:9" ht="11.25">
      <c r="B553" s="169"/>
      <c r="C553" s="169"/>
      <c r="D553" s="169"/>
      <c r="E553" s="169"/>
      <c r="F553" s="169"/>
      <c r="G553" s="169"/>
      <c r="H553" s="169"/>
      <c r="I553" s="169"/>
    </row>
    <row r="554" spans="2:9" ht="11.25">
      <c r="B554" s="169"/>
      <c r="C554" s="169"/>
      <c r="D554" s="169"/>
      <c r="E554" s="169"/>
      <c r="F554" s="169"/>
      <c r="G554" s="169"/>
      <c r="H554" s="169"/>
      <c r="I554" s="169"/>
    </row>
    <row r="555" spans="2:9" ht="11.25">
      <c r="B555" s="169"/>
      <c r="C555" s="169"/>
      <c r="D555" s="169"/>
      <c r="E555" s="169"/>
      <c r="F555" s="169"/>
      <c r="G555" s="169"/>
      <c r="H555" s="169"/>
      <c r="I555" s="169"/>
    </row>
    <row r="556" spans="2:9" ht="11.25">
      <c r="B556" s="169"/>
      <c r="C556" s="169"/>
      <c r="D556" s="169"/>
      <c r="E556" s="169"/>
      <c r="F556" s="169"/>
      <c r="G556" s="169"/>
      <c r="H556" s="169"/>
      <c r="I556" s="169"/>
    </row>
    <row r="557" spans="2:9" ht="11.25">
      <c r="B557" s="169"/>
      <c r="C557" s="169"/>
      <c r="D557" s="169"/>
      <c r="E557" s="169"/>
      <c r="F557" s="169"/>
      <c r="G557" s="169"/>
      <c r="H557" s="169"/>
      <c r="I557" s="169"/>
    </row>
    <row r="558" spans="2:9" ht="11.25">
      <c r="B558" s="169"/>
      <c r="C558" s="169"/>
      <c r="D558" s="169"/>
      <c r="E558" s="169"/>
      <c r="F558" s="169"/>
      <c r="G558" s="169"/>
      <c r="H558" s="169"/>
      <c r="I558" s="169"/>
    </row>
    <row r="559" spans="2:9" ht="11.25">
      <c r="B559" s="169"/>
      <c r="C559" s="169"/>
      <c r="D559" s="169"/>
      <c r="E559" s="169"/>
      <c r="F559" s="169"/>
      <c r="G559" s="169"/>
      <c r="H559" s="169"/>
      <c r="I559" s="169"/>
    </row>
    <row r="560" spans="2:9" ht="11.25">
      <c r="B560" s="169"/>
      <c r="C560" s="169"/>
      <c r="D560" s="169"/>
      <c r="E560" s="169"/>
      <c r="F560" s="169"/>
      <c r="G560" s="169"/>
      <c r="H560" s="169"/>
      <c r="I560" s="169"/>
    </row>
    <row r="561" spans="2:9" ht="11.25">
      <c r="B561" s="169"/>
      <c r="C561" s="169"/>
      <c r="D561" s="169"/>
      <c r="E561" s="169"/>
      <c r="F561" s="169"/>
      <c r="G561" s="169"/>
      <c r="H561" s="169"/>
      <c r="I561" s="169"/>
    </row>
    <row r="562" spans="2:9" ht="11.25">
      <c r="B562" s="169"/>
      <c r="C562" s="169"/>
      <c r="D562" s="169"/>
      <c r="E562" s="169"/>
      <c r="F562" s="169"/>
      <c r="G562" s="169"/>
      <c r="H562" s="169"/>
      <c r="I562" s="169"/>
    </row>
    <row r="563" spans="2:9" ht="11.25">
      <c r="B563" s="169"/>
      <c r="C563" s="169"/>
      <c r="D563" s="169"/>
      <c r="E563" s="169"/>
      <c r="F563" s="169"/>
      <c r="G563" s="169"/>
      <c r="H563" s="169"/>
      <c r="I563" s="169"/>
    </row>
    <row r="564" spans="2:9" ht="11.25">
      <c r="B564" s="169"/>
      <c r="C564" s="169"/>
      <c r="D564" s="169"/>
      <c r="E564" s="169"/>
      <c r="F564" s="169"/>
      <c r="G564" s="169"/>
      <c r="H564" s="169"/>
      <c r="I564" s="169"/>
    </row>
    <row r="565" spans="2:9" ht="11.25">
      <c r="B565" s="169"/>
      <c r="C565" s="169"/>
      <c r="D565" s="169"/>
      <c r="E565" s="169"/>
      <c r="F565" s="169"/>
      <c r="G565" s="169"/>
      <c r="H565" s="169"/>
      <c r="I565" s="169"/>
    </row>
    <row r="566" spans="2:9" ht="11.25">
      <c r="B566" s="169"/>
      <c r="C566" s="169"/>
      <c r="D566" s="169"/>
      <c r="E566" s="169"/>
      <c r="F566" s="169"/>
      <c r="G566" s="169"/>
      <c r="H566" s="169"/>
      <c r="I566" s="169"/>
    </row>
    <row r="567" spans="2:9" ht="11.25">
      <c r="B567" s="169"/>
      <c r="C567" s="169"/>
      <c r="D567" s="169"/>
      <c r="E567" s="169"/>
      <c r="F567" s="169"/>
      <c r="G567" s="169"/>
      <c r="H567" s="169"/>
      <c r="I567" s="169"/>
    </row>
    <row r="568" spans="2:9" ht="11.25">
      <c r="B568" s="169"/>
      <c r="C568" s="169"/>
      <c r="D568" s="169"/>
      <c r="E568" s="169"/>
      <c r="F568" s="169"/>
      <c r="G568" s="169"/>
      <c r="H568" s="169"/>
      <c r="I568" s="169"/>
    </row>
    <row r="569" spans="2:9" ht="11.25">
      <c r="B569" s="169"/>
      <c r="C569" s="169"/>
      <c r="D569" s="169"/>
      <c r="E569" s="169"/>
      <c r="F569" s="169"/>
      <c r="G569" s="169"/>
      <c r="H569" s="169"/>
      <c r="I569" s="169"/>
    </row>
    <row r="570" spans="2:9" ht="11.25">
      <c r="B570" s="169"/>
      <c r="C570" s="169"/>
      <c r="D570" s="169"/>
      <c r="E570" s="169"/>
      <c r="F570" s="169"/>
      <c r="G570" s="169"/>
      <c r="H570" s="169"/>
      <c r="I570" s="169"/>
    </row>
    <row r="571" spans="2:9" ht="11.25">
      <c r="B571" s="169"/>
      <c r="C571" s="169"/>
      <c r="D571" s="169"/>
      <c r="E571" s="169"/>
      <c r="F571" s="169"/>
      <c r="G571" s="169"/>
      <c r="H571" s="169"/>
      <c r="I571" s="169"/>
    </row>
    <row r="572" spans="2:9" ht="11.25">
      <c r="B572" s="169"/>
      <c r="C572" s="169"/>
      <c r="D572" s="169"/>
      <c r="E572" s="169"/>
      <c r="F572" s="169"/>
      <c r="G572" s="169"/>
      <c r="H572" s="169"/>
      <c r="I572" s="169"/>
    </row>
    <row r="573" spans="2:9" ht="11.25">
      <c r="B573" s="169"/>
      <c r="C573" s="169"/>
      <c r="D573" s="169"/>
      <c r="E573" s="169"/>
      <c r="F573" s="169"/>
      <c r="G573" s="169"/>
      <c r="H573" s="169"/>
      <c r="I573" s="169"/>
    </row>
    <row r="574" spans="2:9" ht="11.25">
      <c r="B574" s="169"/>
      <c r="C574" s="169"/>
      <c r="D574" s="169"/>
      <c r="E574" s="169"/>
      <c r="F574" s="169"/>
      <c r="G574" s="169"/>
      <c r="H574" s="169"/>
      <c r="I574" s="169"/>
    </row>
    <row r="575" spans="2:9" ht="11.25">
      <c r="B575" s="169"/>
      <c r="C575" s="169"/>
      <c r="D575" s="169"/>
      <c r="E575" s="169"/>
      <c r="F575" s="169"/>
      <c r="G575" s="169"/>
      <c r="H575" s="169"/>
      <c r="I575" s="169"/>
    </row>
    <row r="576" spans="2:9" ht="11.25">
      <c r="B576" s="169"/>
      <c r="C576" s="169"/>
      <c r="D576" s="169"/>
      <c r="E576" s="169"/>
      <c r="F576" s="169"/>
      <c r="G576" s="169"/>
      <c r="H576" s="169"/>
      <c r="I576" s="169"/>
    </row>
    <row r="577" spans="2:9" ht="11.25">
      <c r="B577" s="169"/>
      <c r="C577" s="169"/>
      <c r="D577" s="169"/>
      <c r="E577" s="169"/>
      <c r="F577" s="169"/>
      <c r="G577" s="169"/>
      <c r="H577" s="169"/>
      <c r="I577" s="169"/>
    </row>
    <row r="578" spans="2:9" ht="11.25">
      <c r="B578" s="169"/>
      <c r="C578" s="169"/>
      <c r="D578" s="169"/>
      <c r="E578" s="169"/>
      <c r="F578" s="169"/>
      <c r="G578" s="169"/>
      <c r="H578" s="169"/>
      <c r="I578" s="169"/>
    </row>
    <row r="579" spans="2:9" ht="11.25">
      <c r="B579" s="169"/>
      <c r="C579" s="169"/>
      <c r="D579" s="169"/>
      <c r="E579" s="169"/>
      <c r="F579" s="169"/>
      <c r="G579" s="169"/>
      <c r="H579" s="169"/>
      <c r="I579" s="169"/>
    </row>
    <row r="580" spans="2:9" ht="11.25">
      <c r="B580" s="169"/>
      <c r="C580" s="169"/>
      <c r="D580" s="169"/>
      <c r="E580" s="169"/>
      <c r="F580" s="169"/>
      <c r="G580" s="169"/>
      <c r="H580" s="169"/>
      <c r="I580" s="169"/>
    </row>
    <row r="581" spans="2:9" ht="11.25">
      <c r="B581" s="169"/>
      <c r="C581" s="169"/>
      <c r="D581" s="169"/>
      <c r="E581" s="169"/>
      <c r="F581" s="169"/>
      <c r="G581" s="169"/>
      <c r="H581" s="169"/>
      <c r="I581" s="169"/>
    </row>
    <row r="582" spans="2:9" ht="11.25">
      <c r="B582" s="169"/>
      <c r="C582" s="169"/>
      <c r="D582" s="169"/>
      <c r="E582" s="169"/>
      <c r="F582" s="169"/>
      <c r="G582" s="169"/>
      <c r="H582" s="169"/>
      <c r="I582" s="169"/>
    </row>
    <row r="583" spans="2:9" ht="11.25">
      <c r="B583" s="169"/>
      <c r="C583" s="169"/>
      <c r="D583" s="169"/>
      <c r="E583" s="169"/>
      <c r="F583" s="169"/>
      <c r="G583" s="169"/>
      <c r="H583" s="169"/>
      <c r="I583" s="169"/>
    </row>
    <row r="584" spans="2:9" ht="11.25">
      <c r="B584" s="169"/>
      <c r="C584" s="169"/>
      <c r="D584" s="169"/>
      <c r="E584" s="169"/>
      <c r="F584" s="169"/>
      <c r="G584" s="169"/>
      <c r="H584" s="169"/>
      <c r="I584" s="169"/>
    </row>
    <row r="585" spans="2:9" ht="11.25">
      <c r="B585" s="169"/>
      <c r="C585" s="169"/>
      <c r="D585" s="169"/>
      <c r="E585" s="169"/>
      <c r="F585" s="169"/>
      <c r="G585" s="169"/>
      <c r="H585" s="169"/>
      <c r="I585" s="169"/>
    </row>
    <row r="586" spans="2:9" ht="11.25">
      <c r="B586" s="169"/>
      <c r="C586" s="169"/>
      <c r="D586" s="169"/>
      <c r="E586" s="169"/>
      <c r="F586" s="169"/>
      <c r="G586" s="169"/>
      <c r="H586" s="169"/>
      <c r="I586" s="169"/>
    </row>
    <row r="587" spans="2:9" ht="11.25">
      <c r="B587" s="169"/>
      <c r="C587" s="169"/>
      <c r="D587" s="169"/>
      <c r="E587" s="169"/>
      <c r="F587" s="169"/>
      <c r="G587" s="169"/>
      <c r="H587" s="169"/>
      <c r="I587" s="169"/>
    </row>
    <row r="588" spans="2:9" ht="11.25">
      <c r="B588" s="169"/>
      <c r="C588" s="169"/>
      <c r="D588" s="169"/>
      <c r="E588" s="169"/>
      <c r="F588" s="169"/>
      <c r="G588" s="169"/>
      <c r="H588" s="169"/>
      <c r="I588" s="169"/>
    </row>
    <row r="589" spans="2:9" ht="11.25">
      <c r="B589" s="169"/>
      <c r="C589" s="169"/>
      <c r="D589" s="169"/>
      <c r="E589" s="169"/>
      <c r="F589" s="169"/>
      <c r="G589" s="169"/>
      <c r="H589" s="169"/>
      <c r="I589" s="169"/>
    </row>
    <row r="590" spans="2:9" ht="11.25">
      <c r="B590" s="169"/>
      <c r="C590" s="169"/>
      <c r="D590" s="169"/>
      <c r="E590" s="169"/>
      <c r="F590" s="169"/>
      <c r="G590" s="169"/>
      <c r="H590" s="169"/>
      <c r="I590" s="169"/>
    </row>
    <row r="591" spans="2:9" ht="11.25">
      <c r="B591" s="169"/>
      <c r="C591" s="169"/>
      <c r="D591" s="169"/>
      <c r="E591" s="169"/>
      <c r="F591" s="169"/>
      <c r="G591" s="169"/>
      <c r="H591" s="169"/>
      <c r="I591" s="169"/>
    </row>
    <row r="592" spans="2:9" ht="11.25">
      <c r="B592" s="169"/>
      <c r="C592" s="169"/>
      <c r="D592" s="169"/>
      <c r="E592" s="169"/>
      <c r="F592" s="169"/>
      <c r="G592" s="169"/>
      <c r="H592" s="169"/>
      <c r="I592" s="169"/>
    </row>
    <row r="593" spans="2:9" ht="11.25">
      <c r="B593" s="169"/>
      <c r="C593" s="169"/>
      <c r="D593" s="169"/>
      <c r="E593" s="169"/>
      <c r="F593" s="169"/>
      <c r="G593" s="169"/>
      <c r="H593" s="169"/>
      <c r="I593" s="169"/>
    </row>
    <row r="594" spans="2:9" ht="11.25">
      <c r="B594" s="169"/>
      <c r="C594" s="169"/>
      <c r="D594" s="169"/>
      <c r="E594" s="169"/>
      <c r="F594" s="169"/>
      <c r="G594" s="169"/>
      <c r="H594" s="169"/>
      <c r="I594" s="169"/>
    </row>
    <row r="595" spans="2:9" ht="11.25">
      <c r="B595" s="169"/>
      <c r="C595" s="169"/>
      <c r="D595" s="169"/>
      <c r="E595" s="169"/>
      <c r="F595" s="169"/>
      <c r="G595" s="169"/>
      <c r="H595" s="169"/>
      <c r="I595" s="169"/>
    </row>
    <row r="596" spans="2:9" ht="11.25">
      <c r="B596" s="169"/>
      <c r="C596" s="169"/>
      <c r="D596" s="169"/>
      <c r="E596" s="169"/>
      <c r="F596" s="169"/>
      <c r="G596" s="169"/>
      <c r="H596" s="169"/>
      <c r="I596" s="169"/>
    </row>
    <row r="597" spans="2:9" ht="11.25">
      <c r="B597" s="169"/>
      <c r="C597" s="169"/>
      <c r="D597" s="169"/>
      <c r="E597" s="169"/>
      <c r="F597" s="169"/>
      <c r="G597" s="169"/>
      <c r="H597" s="169"/>
      <c r="I597" s="169"/>
    </row>
    <row r="598" spans="2:9" ht="11.25">
      <c r="B598" s="169"/>
      <c r="C598" s="169"/>
      <c r="D598" s="169"/>
      <c r="E598" s="169"/>
      <c r="F598" s="169"/>
      <c r="G598" s="169"/>
      <c r="H598" s="169"/>
      <c r="I598" s="169"/>
    </row>
    <row r="599" spans="2:9" ht="11.25">
      <c r="B599" s="169"/>
      <c r="C599" s="169"/>
      <c r="D599" s="169"/>
      <c r="E599" s="169"/>
      <c r="F599" s="169"/>
      <c r="G599" s="169"/>
      <c r="H599" s="169"/>
      <c r="I599" s="169"/>
    </row>
    <row r="600" spans="2:9" ht="11.25">
      <c r="B600" s="169"/>
      <c r="C600" s="169"/>
      <c r="D600" s="169"/>
      <c r="E600" s="169"/>
      <c r="F600" s="169"/>
      <c r="G600" s="169"/>
      <c r="H600" s="169"/>
      <c r="I600" s="169"/>
    </row>
    <row r="601" spans="2:9" ht="11.25">
      <c r="B601" s="169"/>
      <c r="C601" s="169"/>
      <c r="D601" s="169"/>
      <c r="E601" s="169"/>
      <c r="F601" s="169"/>
      <c r="G601" s="169"/>
      <c r="H601" s="169"/>
      <c r="I601" s="169"/>
    </row>
    <row r="602" spans="2:9" ht="11.25">
      <c r="B602" s="169"/>
      <c r="C602" s="169"/>
      <c r="D602" s="169"/>
      <c r="E602" s="169"/>
      <c r="F602" s="169"/>
      <c r="G602" s="169"/>
      <c r="H602" s="169"/>
      <c r="I602" s="169"/>
    </row>
    <row r="603" spans="2:9" ht="11.25">
      <c r="B603" s="169"/>
      <c r="C603" s="169"/>
      <c r="D603" s="169"/>
      <c r="E603" s="169"/>
      <c r="F603" s="169"/>
      <c r="G603" s="169"/>
      <c r="H603" s="169"/>
      <c r="I603" s="169"/>
    </row>
    <row r="604" spans="2:9" ht="11.25">
      <c r="B604" s="169"/>
      <c r="C604" s="169"/>
      <c r="D604" s="169"/>
      <c r="E604" s="169"/>
      <c r="F604" s="169"/>
      <c r="G604" s="169"/>
      <c r="H604" s="169"/>
      <c r="I604" s="169"/>
    </row>
    <row r="605" spans="2:9" ht="11.25">
      <c r="B605" s="169"/>
      <c r="C605" s="169"/>
      <c r="D605" s="169"/>
      <c r="E605" s="169"/>
      <c r="F605" s="169"/>
      <c r="G605" s="169"/>
      <c r="H605" s="169"/>
      <c r="I605" s="169"/>
    </row>
    <row r="606" spans="2:9" ht="11.25">
      <c r="B606" s="169"/>
      <c r="C606" s="169"/>
      <c r="D606" s="169"/>
      <c r="E606" s="169"/>
      <c r="F606" s="169"/>
      <c r="G606" s="169"/>
      <c r="H606" s="169"/>
      <c r="I606" s="169"/>
    </row>
    <row r="607" spans="2:9" ht="11.25">
      <c r="B607" s="169"/>
      <c r="C607" s="169"/>
      <c r="D607" s="169"/>
      <c r="E607" s="169"/>
      <c r="F607" s="169"/>
      <c r="G607" s="169"/>
      <c r="H607" s="169"/>
      <c r="I607" s="169"/>
    </row>
    <row r="608" spans="2:9" ht="11.25">
      <c r="B608" s="169"/>
      <c r="C608" s="169"/>
      <c r="D608" s="169"/>
      <c r="E608" s="169"/>
      <c r="F608" s="169"/>
      <c r="G608" s="169"/>
      <c r="H608" s="169"/>
      <c r="I608" s="169"/>
    </row>
    <row r="609" spans="2:9" ht="11.25">
      <c r="B609" s="169"/>
      <c r="C609" s="169"/>
      <c r="D609" s="169"/>
      <c r="E609" s="169"/>
      <c r="F609" s="169"/>
      <c r="G609" s="169"/>
      <c r="H609" s="169"/>
      <c r="I609" s="169"/>
    </row>
    <row r="610" spans="2:9" ht="11.25">
      <c r="B610" s="169"/>
      <c r="C610" s="169"/>
      <c r="D610" s="169"/>
      <c r="E610" s="169"/>
      <c r="F610" s="169"/>
      <c r="G610" s="169"/>
      <c r="H610" s="169"/>
      <c r="I610" s="169"/>
    </row>
    <row r="611" spans="2:9" ht="11.25">
      <c r="B611" s="169"/>
      <c r="C611" s="169"/>
      <c r="D611" s="169"/>
      <c r="E611" s="169"/>
      <c r="F611" s="169"/>
      <c r="G611" s="169"/>
      <c r="H611" s="169"/>
      <c r="I611" s="169"/>
    </row>
    <row r="612" spans="2:9" ht="11.25">
      <c r="B612" s="169"/>
      <c r="C612" s="169"/>
      <c r="D612" s="169"/>
      <c r="E612" s="169"/>
      <c r="F612" s="169"/>
      <c r="G612" s="169"/>
      <c r="H612" s="169"/>
      <c r="I612" s="169"/>
    </row>
    <row r="613" spans="2:9" ht="11.25">
      <c r="B613" s="169"/>
      <c r="C613" s="169"/>
      <c r="D613" s="169"/>
      <c r="E613" s="169"/>
      <c r="F613" s="169"/>
      <c r="G613" s="169"/>
      <c r="H613" s="169"/>
      <c r="I613" s="169"/>
    </row>
    <row r="614" spans="2:9" ht="11.25">
      <c r="B614" s="169"/>
      <c r="C614" s="169"/>
      <c r="D614" s="169"/>
      <c r="E614" s="169"/>
      <c r="F614" s="169"/>
      <c r="G614" s="169"/>
      <c r="H614" s="169"/>
      <c r="I614" s="169"/>
    </row>
    <row r="615" spans="2:9" ht="11.25">
      <c r="B615" s="169"/>
      <c r="C615" s="169"/>
      <c r="D615" s="169"/>
      <c r="E615" s="169"/>
      <c r="F615" s="169"/>
      <c r="G615" s="169"/>
      <c r="H615" s="169"/>
      <c r="I615" s="169"/>
    </row>
    <row r="616" spans="2:9" ht="11.25">
      <c r="B616" s="169"/>
      <c r="C616" s="169"/>
      <c r="D616" s="169"/>
      <c r="E616" s="169"/>
      <c r="F616" s="169"/>
      <c r="G616" s="169"/>
      <c r="H616" s="169"/>
      <c r="I616" s="169"/>
    </row>
    <row r="617" spans="2:9" ht="11.25">
      <c r="B617" s="169"/>
      <c r="C617" s="169"/>
      <c r="D617" s="169"/>
      <c r="E617" s="169"/>
      <c r="F617" s="169"/>
      <c r="G617" s="169"/>
      <c r="H617" s="169"/>
      <c r="I617" s="169"/>
    </row>
    <row r="618" spans="2:9" ht="11.25">
      <c r="B618" s="169"/>
      <c r="C618" s="169"/>
      <c r="D618" s="169"/>
      <c r="E618" s="169"/>
      <c r="F618" s="169"/>
      <c r="G618" s="169"/>
      <c r="H618" s="169"/>
      <c r="I618" s="169"/>
    </row>
    <row r="619" spans="2:9" ht="11.25">
      <c r="B619" s="169"/>
      <c r="C619" s="169"/>
      <c r="D619" s="169"/>
      <c r="E619" s="169"/>
      <c r="F619" s="169"/>
      <c r="G619" s="169"/>
      <c r="H619" s="169"/>
      <c r="I619" s="169"/>
    </row>
    <row r="620" spans="2:9" ht="11.25">
      <c r="B620" s="169"/>
      <c r="C620" s="169"/>
      <c r="D620" s="169"/>
      <c r="E620" s="169"/>
      <c r="F620" s="169"/>
      <c r="G620" s="169"/>
      <c r="H620" s="169"/>
      <c r="I620" s="169"/>
    </row>
    <row r="621" spans="2:9" ht="11.25">
      <c r="B621" s="169"/>
      <c r="C621" s="169"/>
      <c r="D621" s="169"/>
      <c r="E621" s="169"/>
      <c r="F621" s="169"/>
      <c r="G621" s="169"/>
      <c r="H621" s="169"/>
      <c r="I621" s="169"/>
    </row>
    <row r="622" spans="2:9" ht="11.25">
      <c r="B622" s="169"/>
      <c r="C622" s="169"/>
      <c r="D622" s="169"/>
      <c r="E622" s="169"/>
      <c r="F622" s="169"/>
      <c r="G622" s="169"/>
      <c r="H622" s="169"/>
      <c r="I622" s="169"/>
    </row>
    <row r="623" spans="2:9" ht="11.25">
      <c r="B623" s="169"/>
      <c r="C623" s="169"/>
      <c r="D623" s="169"/>
      <c r="E623" s="169"/>
      <c r="F623" s="169"/>
      <c r="G623" s="169"/>
      <c r="H623" s="169"/>
      <c r="I623" s="169"/>
    </row>
    <row r="624" spans="2:9" ht="11.25">
      <c r="B624" s="169"/>
      <c r="C624" s="169"/>
      <c r="D624" s="169"/>
      <c r="E624" s="169"/>
      <c r="F624" s="169"/>
      <c r="G624" s="169"/>
      <c r="H624" s="169"/>
      <c r="I624" s="169"/>
    </row>
    <row r="625" spans="2:9" ht="11.25">
      <c r="B625" s="169"/>
      <c r="C625" s="169"/>
      <c r="D625" s="169"/>
      <c r="E625" s="169"/>
      <c r="F625" s="169"/>
      <c r="G625" s="169"/>
      <c r="H625" s="169"/>
      <c r="I625" s="169"/>
    </row>
    <row r="626" spans="2:9" ht="11.25">
      <c r="B626" s="169"/>
      <c r="C626" s="169"/>
      <c r="D626" s="169"/>
      <c r="E626" s="169"/>
      <c r="F626" s="169"/>
      <c r="G626" s="169"/>
      <c r="H626" s="169"/>
      <c r="I626" s="169"/>
    </row>
    <row r="627" spans="2:9" ht="11.25">
      <c r="B627" s="169"/>
      <c r="C627" s="169"/>
      <c r="D627" s="169"/>
      <c r="E627" s="169"/>
      <c r="F627" s="169"/>
      <c r="G627" s="169"/>
      <c r="H627" s="169"/>
      <c r="I627" s="169"/>
    </row>
    <row r="628" spans="2:9" ht="11.25">
      <c r="B628" s="169"/>
      <c r="C628" s="169"/>
      <c r="D628" s="169"/>
      <c r="E628" s="169"/>
      <c r="F628" s="169"/>
      <c r="G628" s="169"/>
      <c r="H628" s="169"/>
      <c r="I628" s="169"/>
    </row>
    <row r="629" spans="2:9" ht="11.25">
      <c r="B629" s="169"/>
      <c r="C629" s="169"/>
      <c r="D629" s="169"/>
      <c r="E629" s="169"/>
      <c r="F629" s="169"/>
      <c r="G629" s="169"/>
      <c r="H629" s="169"/>
      <c r="I629" s="169"/>
    </row>
    <row r="630" spans="2:9" ht="11.25">
      <c r="B630" s="169"/>
      <c r="C630" s="169"/>
      <c r="D630" s="169"/>
      <c r="E630" s="169"/>
      <c r="F630" s="169"/>
      <c r="G630" s="169"/>
      <c r="H630" s="169"/>
      <c r="I630" s="169"/>
    </row>
    <row r="631" spans="2:9" ht="11.25">
      <c r="B631" s="169"/>
      <c r="C631" s="169"/>
      <c r="D631" s="169"/>
      <c r="E631" s="169"/>
      <c r="F631" s="169"/>
      <c r="G631" s="169"/>
      <c r="H631" s="169"/>
      <c r="I631" s="169"/>
    </row>
    <row r="632" spans="2:9" ht="11.25">
      <c r="B632" s="169"/>
      <c r="C632" s="169"/>
      <c r="D632" s="169"/>
      <c r="E632" s="169"/>
      <c r="F632" s="169"/>
      <c r="G632" s="169"/>
      <c r="H632" s="169"/>
      <c r="I632" s="169"/>
    </row>
    <row r="633" spans="2:9" ht="11.25">
      <c r="B633" s="169"/>
      <c r="C633" s="169"/>
      <c r="D633" s="169"/>
      <c r="E633" s="169"/>
      <c r="F633" s="169"/>
      <c r="G633" s="169"/>
      <c r="H633" s="169"/>
      <c r="I633" s="169"/>
    </row>
    <row r="634" spans="2:9" ht="11.25">
      <c r="B634" s="169"/>
      <c r="C634" s="169"/>
      <c r="D634" s="169"/>
      <c r="E634" s="169"/>
      <c r="F634" s="169"/>
      <c r="G634" s="169"/>
      <c r="H634" s="169"/>
      <c r="I634" s="169"/>
    </row>
    <row r="635" spans="2:9" ht="11.25">
      <c r="B635" s="169"/>
      <c r="C635" s="169"/>
      <c r="D635" s="169"/>
      <c r="E635" s="169"/>
      <c r="F635" s="169"/>
      <c r="G635" s="169"/>
      <c r="H635" s="169"/>
      <c r="I635" s="169"/>
    </row>
    <row r="636" spans="2:9" ht="11.25">
      <c r="B636" s="169"/>
      <c r="C636" s="169"/>
      <c r="D636" s="169"/>
      <c r="E636" s="169"/>
      <c r="F636" s="169"/>
      <c r="G636" s="169"/>
      <c r="H636" s="169"/>
      <c r="I636" s="169"/>
    </row>
    <row r="637" spans="2:9" ht="11.25">
      <c r="B637" s="169"/>
      <c r="C637" s="169"/>
      <c r="D637" s="169"/>
      <c r="E637" s="169"/>
      <c r="F637" s="169"/>
      <c r="G637" s="169"/>
      <c r="H637" s="169"/>
      <c r="I637" s="169"/>
    </row>
    <row r="638" spans="2:9" ht="11.25">
      <c r="B638" s="169"/>
      <c r="C638" s="169"/>
      <c r="D638" s="169"/>
      <c r="E638" s="169"/>
      <c r="F638" s="169"/>
      <c r="G638" s="169"/>
      <c r="H638" s="169"/>
      <c r="I638" s="169"/>
    </row>
    <row r="639" spans="2:9" ht="11.25">
      <c r="B639" s="169"/>
      <c r="C639" s="169"/>
      <c r="D639" s="169"/>
      <c r="E639" s="169"/>
      <c r="F639" s="169"/>
      <c r="G639" s="169"/>
      <c r="H639" s="169"/>
      <c r="I639" s="169"/>
    </row>
    <row r="640" spans="2:9" ht="11.25">
      <c r="B640" s="169"/>
      <c r="C640" s="169"/>
      <c r="D640" s="169"/>
      <c r="E640" s="169"/>
      <c r="F640" s="169"/>
      <c r="G640" s="169"/>
      <c r="H640" s="169"/>
      <c r="I640" s="169"/>
    </row>
    <row r="641" spans="2:9" ht="11.25">
      <c r="B641" s="169"/>
      <c r="C641" s="169"/>
      <c r="D641" s="169"/>
      <c r="E641" s="169"/>
      <c r="F641" s="169"/>
      <c r="G641" s="169"/>
      <c r="H641" s="169"/>
      <c r="I641" s="169"/>
    </row>
    <row r="642" spans="2:9" ht="11.25">
      <c r="B642" s="169"/>
      <c r="C642" s="169"/>
      <c r="D642" s="169"/>
      <c r="E642" s="169"/>
      <c r="F642" s="169"/>
      <c r="G642" s="169"/>
      <c r="H642" s="169"/>
      <c r="I642" s="169"/>
    </row>
    <row r="643" spans="2:9" ht="11.25">
      <c r="B643" s="169"/>
      <c r="C643" s="169"/>
      <c r="D643" s="169"/>
      <c r="E643" s="169"/>
      <c r="F643" s="169"/>
      <c r="G643" s="169"/>
      <c r="H643" s="169"/>
      <c r="I643" s="169"/>
    </row>
    <row r="644" spans="2:9" ht="11.25">
      <c r="B644" s="169"/>
      <c r="C644" s="169"/>
      <c r="D644" s="169"/>
      <c r="E644" s="169"/>
      <c r="F644" s="169"/>
      <c r="G644" s="169"/>
      <c r="H644" s="169"/>
      <c r="I644" s="169"/>
    </row>
    <row r="645" spans="2:9" ht="11.25">
      <c r="B645" s="169"/>
      <c r="C645" s="169"/>
      <c r="D645" s="169"/>
      <c r="E645" s="169"/>
      <c r="F645" s="169"/>
      <c r="G645" s="169"/>
      <c r="H645" s="169"/>
      <c r="I645" s="169"/>
    </row>
    <row r="646" spans="2:9" ht="11.25">
      <c r="B646" s="169"/>
      <c r="C646" s="169"/>
      <c r="D646" s="169"/>
      <c r="E646" s="169"/>
      <c r="F646" s="169"/>
      <c r="G646" s="169"/>
      <c r="H646" s="169"/>
      <c r="I646" s="169"/>
    </row>
    <row r="647" spans="2:9" ht="11.25">
      <c r="B647" s="169"/>
      <c r="C647" s="169"/>
      <c r="D647" s="169"/>
      <c r="E647" s="169"/>
      <c r="F647" s="169"/>
      <c r="G647" s="169"/>
      <c r="H647" s="169"/>
      <c r="I647" s="169"/>
    </row>
    <row r="648" spans="2:9" ht="11.25">
      <c r="B648" s="169"/>
      <c r="C648" s="169"/>
      <c r="D648" s="169"/>
      <c r="E648" s="169"/>
      <c r="F648" s="169"/>
      <c r="G648" s="169"/>
      <c r="H648" s="169"/>
      <c r="I648" s="169"/>
    </row>
    <row r="649" spans="2:9" ht="11.25">
      <c r="B649" s="169"/>
      <c r="C649" s="169"/>
      <c r="D649" s="169"/>
      <c r="E649" s="169"/>
      <c r="F649" s="169"/>
      <c r="G649" s="169"/>
      <c r="H649" s="169"/>
      <c r="I649" s="169"/>
    </row>
    <row r="650" spans="2:9" ht="11.25">
      <c r="B650" s="169"/>
      <c r="C650" s="169"/>
      <c r="D650" s="169"/>
      <c r="E650" s="169"/>
      <c r="F650" s="169"/>
      <c r="G650" s="169"/>
      <c r="H650" s="169"/>
      <c r="I650" s="169"/>
    </row>
    <row r="651" spans="2:9" ht="11.25">
      <c r="B651" s="169"/>
      <c r="C651" s="169"/>
      <c r="D651" s="169"/>
      <c r="E651" s="169"/>
      <c r="F651" s="169"/>
      <c r="G651" s="169"/>
      <c r="H651" s="169"/>
      <c r="I651" s="169"/>
    </row>
    <row r="652" spans="2:9" ht="11.25">
      <c r="B652" s="169"/>
      <c r="C652" s="169"/>
      <c r="D652" s="169"/>
      <c r="E652" s="169"/>
      <c r="F652" s="169"/>
      <c r="G652" s="169"/>
      <c r="H652" s="169"/>
      <c r="I652" s="169"/>
    </row>
    <row r="653" spans="2:9" ht="11.25">
      <c r="B653" s="169"/>
      <c r="C653" s="169"/>
      <c r="D653" s="169"/>
      <c r="E653" s="169"/>
      <c r="F653" s="169"/>
      <c r="G653" s="169"/>
      <c r="H653" s="169"/>
      <c r="I653" s="169"/>
    </row>
    <row r="654" spans="2:9" ht="11.25">
      <c r="B654" s="169"/>
      <c r="C654" s="169"/>
      <c r="D654" s="169"/>
      <c r="E654" s="169"/>
      <c r="F654" s="169"/>
      <c r="G654" s="169"/>
      <c r="H654" s="169"/>
      <c r="I654" s="169"/>
    </row>
    <row r="655" spans="2:9" ht="11.25">
      <c r="B655" s="169"/>
      <c r="C655" s="169"/>
      <c r="D655" s="169"/>
      <c r="E655" s="169"/>
      <c r="F655" s="169"/>
      <c r="G655" s="169"/>
      <c r="H655" s="169"/>
      <c r="I655" s="169"/>
    </row>
    <row r="656" spans="2:9" ht="11.25">
      <c r="B656" s="169"/>
      <c r="C656" s="169"/>
      <c r="D656" s="169"/>
      <c r="E656" s="169"/>
      <c r="F656" s="169"/>
      <c r="G656" s="169"/>
      <c r="H656" s="169"/>
      <c r="I656" s="169"/>
    </row>
    <row r="657" spans="2:9" ht="11.25">
      <c r="B657" s="169"/>
      <c r="C657" s="169"/>
      <c r="D657" s="169"/>
      <c r="E657" s="169"/>
      <c r="F657" s="169"/>
      <c r="G657" s="169"/>
      <c r="H657" s="169"/>
      <c r="I657" s="169"/>
    </row>
    <row r="658" spans="2:9" ht="11.25">
      <c r="B658" s="169"/>
      <c r="C658" s="169"/>
      <c r="D658" s="169"/>
      <c r="E658" s="169"/>
      <c r="F658" s="169"/>
      <c r="G658" s="169"/>
      <c r="H658" s="169"/>
      <c r="I658" s="169"/>
    </row>
    <row r="659" spans="2:9" ht="11.25">
      <c r="B659" s="169"/>
      <c r="C659" s="169"/>
      <c r="D659" s="169"/>
      <c r="E659" s="169"/>
      <c r="F659" s="169"/>
      <c r="G659" s="169"/>
      <c r="H659" s="169"/>
      <c r="I659" s="169"/>
    </row>
    <row r="660" spans="2:9" ht="11.25">
      <c r="B660" s="169"/>
      <c r="C660" s="169"/>
      <c r="D660" s="169"/>
      <c r="E660" s="169"/>
      <c r="F660" s="169"/>
      <c r="G660" s="169"/>
      <c r="H660" s="169"/>
      <c r="I660" s="169"/>
    </row>
    <row r="661" spans="2:9" ht="11.25">
      <c r="B661" s="169"/>
      <c r="C661" s="169"/>
      <c r="D661" s="169"/>
      <c r="E661" s="169"/>
      <c r="F661" s="169"/>
      <c r="G661" s="169"/>
      <c r="H661" s="169"/>
      <c r="I661" s="169"/>
    </row>
    <row r="662" spans="2:9" ht="11.25">
      <c r="B662" s="169"/>
      <c r="C662" s="169"/>
      <c r="D662" s="169"/>
      <c r="E662" s="169"/>
      <c r="F662" s="169"/>
      <c r="G662" s="169"/>
      <c r="H662" s="169"/>
      <c r="I662" s="169"/>
    </row>
    <row r="663" spans="2:9" ht="11.25">
      <c r="B663" s="169"/>
      <c r="C663" s="169"/>
      <c r="D663" s="169"/>
      <c r="E663" s="169"/>
      <c r="F663" s="169"/>
      <c r="G663" s="169"/>
      <c r="H663" s="169"/>
      <c r="I663" s="169"/>
    </row>
    <row r="664" spans="2:9" ht="11.25">
      <c r="B664" s="169"/>
      <c r="C664" s="169"/>
      <c r="D664" s="169"/>
      <c r="E664" s="169"/>
      <c r="F664" s="169"/>
      <c r="G664" s="169"/>
      <c r="H664" s="169"/>
      <c r="I664" s="169"/>
    </row>
    <row r="665" spans="2:9" ht="11.25">
      <c r="B665" s="169"/>
      <c r="C665" s="169"/>
      <c r="D665" s="169"/>
      <c r="E665" s="169"/>
      <c r="F665" s="169"/>
      <c r="G665" s="169"/>
      <c r="H665" s="169"/>
      <c r="I665" s="169"/>
    </row>
    <row r="666" spans="2:9" ht="11.25">
      <c r="B666" s="169"/>
      <c r="C666" s="169"/>
      <c r="D666" s="169"/>
      <c r="E666" s="169"/>
      <c r="F666" s="169"/>
      <c r="G666" s="169"/>
      <c r="H666" s="169"/>
      <c r="I666" s="169"/>
    </row>
    <row r="667" spans="2:9" ht="11.25">
      <c r="B667" s="169"/>
      <c r="C667" s="169"/>
      <c r="D667" s="169"/>
      <c r="E667" s="169"/>
      <c r="F667" s="169"/>
      <c r="G667" s="169"/>
      <c r="H667" s="169"/>
      <c r="I667" s="169"/>
    </row>
    <row r="668" spans="2:9" ht="11.25">
      <c r="B668" s="169"/>
      <c r="C668" s="169"/>
      <c r="D668" s="169"/>
      <c r="E668" s="169"/>
      <c r="F668" s="169"/>
      <c r="G668" s="169"/>
      <c r="H668" s="169"/>
      <c r="I668" s="169"/>
    </row>
    <row r="669" spans="2:9" ht="11.25">
      <c r="B669" s="169"/>
      <c r="C669" s="169"/>
      <c r="D669" s="169"/>
      <c r="E669" s="169"/>
      <c r="F669" s="169"/>
      <c r="G669" s="169"/>
      <c r="H669" s="169"/>
      <c r="I669" s="169"/>
    </row>
    <row r="670" spans="2:9" ht="11.25">
      <c r="B670" s="169"/>
      <c r="C670" s="169"/>
      <c r="D670" s="169"/>
      <c r="E670" s="169"/>
      <c r="F670" s="169"/>
      <c r="G670" s="169"/>
      <c r="H670" s="169"/>
      <c r="I670" s="169"/>
    </row>
    <row r="671" spans="2:9" ht="11.25">
      <c r="B671" s="169"/>
      <c r="C671" s="169"/>
      <c r="D671" s="169"/>
      <c r="E671" s="169"/>
      <c r="F671" s="169"/>
      <c r="G671" s="169"/>
      <c r="H671" s="169"/>
      <c r="I671" s="169"/>
    </row>
    <row r="672" spans="2:9" ht="11.25">
      <c r="B672" s="169"/>
      <c r="C672" s="169"/>
      <c r="D672" s="169"/>
      <c r="E672" s="169"/>
      <c r="F672" s="169"/>
      <c r="G672" s="169"/>
      <c r="H672" s="169"/>
      <c r="I672" s="169"/>
    </row>
    <row r="673" spans="2:9" ht="11.25">
      <c r="B673" s="169"/>
      <c r="C673" s="169"/>
      <c r="D673" s="169"/>
      <c r="E673" s="169"/>
      <c r="F673" s="169"/>
      <c r="G673" s="169"/>
      <c r="H673" s="169"/>
      <c r="I673" s="169"/>
    </row>
    <row r="674" spans="2:9" ht="11.25">
      <c r="B674" s="169"/>
      <c r="C674" s="169"/>
      <c r="D674" s="169"/>
      <c r="E674" s="169"/>
      <c r="F674" s="169"/>
      <c r="G674" s="169"/>
      <c r="H674" s="169"/>
      <c r="I674" s="169"/>
    </row>
    <row r="675" spans="2:9" ht="11.25">
      <c r="B675" s="169"/>
      <c r="C675" s="169"/>
      <c r="D675" s="169"/>
      <c r="E675" s="169"/>
      <c r="F675" s="169"/>
      <c r="G675" s="169"/>
      <c r="H675" s="169"/>
      <c r="I675" s="169"/>
    </row>
    <row r="676" spans="2:9" ht="11.25">
      <c r="B676" s="169"/>
      <c r="C676" s="169"/>
      <c r="D676" s="169"/>
      <c r="E676" s="169"/>
      <c r="F676" s="169"/>
      <c r="G676" s="169"/>
      <c r="H676" s="169"/>
      <c r="I676" s="169"/>
    </row>
    <row r="677" spans="2:9" ht="11.25">
      <c r="B677" s="169"/>
      <c r="C677" s="169"/>
      <c r="D677" s="169"/>
      <c r="E677" s="169"/>
      <c r="F677" s="169"/>
      <c r="G677" s="169"/>
      <c r="H677" s="169"/>
      <c r="I677" s="169"/>
    </row>
    <row r="678" spans="2:9" ht="11.25">
      <c r="B678" s="169"/>
      <c r="C678" s="169"/>
      <c r="D678" s="169"/>
      <c r="E678" s="169"/>
      <c r="F678" s="169"/>
      <c r="G678" s="169"/>
      <c r="H678" s="169"/>
      <c r="I678" s="169"/>
    </row>
    <row r="679" spans="2:9" ht="11.25">
      <c r="B679" s="169"/>
      <c r="C679" s="169"/>
      <c r="D679" s="169"/>
      <c r="E679" s="169"/>
      <c r="F679" s="169"/>
      <c r="G679" s="169"/>
      <c r="H679" s="169"/>
      <c r="I679" s="169"/>
    </row>
    <row r="680" spans="2:9" ht="11.25">
      <c r="B680" s="169"/>
      <c r="C680" s="169"/>
      <c r="D680" s="169"/>
      <c r="E680" s="169"/>
      <c r="F680" s="169"/>
      <c r="G680" s="169"/>
      <c r="H680" s="169"/>
      <c r="I680" s="169"/>
    </row>
    <row r="681" spans="2:9" ht="11.25">
      <c r="B681" s="169"/>
      <c r="C681" s="169"/>
      <c r="D681" s="169"/>
      <c r="E681" s="169"/>
      <c r="F681" s="169"/>
      <c r="G681" s="169"/>
      <c r="H681" s="169"/>
      <c r="I681" s="169"/>
    </row>
    <row r="682" spans="2:9" ht="11.25">
      <c r="B682" s="169"/>
      <c r="C682" s="169"/>
      <c r="D682" s="169"/>
      <c r="E682" s="169"/>
      <c r="F682" s="169"/>
      <c r="G682" s="169"/>
      <c r="H682" s="169"/>
      <c r="I682" s="169"/>
    </row>
    <row r="683" spans="2:9" ht="11.25">
      <c r="B683" s="169"/>
      <c r="C683" s="169"/>
      <c r="D683" s="169"/>
      <c r="E683" s="169"/>
      <c r="F683" s="169"/>
      <c r="G683" s="169"/>
      <c r="H683" s="169"/>
      <c r="I683" s="169"/>
    </row>
    <row r="684" spans="2:9" ht="11.25">
      <c r="B684" s="169"/>
      <c r="C684" s="169"/>
      <c r="D684" s="169"/>
      <c r="E684" s="169"/>
      <c r="F684" s="169"/>
      <c r="G684" s="169"/>
      <c r="H684" s="169"/>
      <c r="I684" s="169"/>
    </row>
    <row r="685" spans="2:9" ht="11.25">
      <c r="B685" s="169"/>
      <c r="C685" s="169"/>
      <c r="D685" s="169"/>
      <c r="E685" s="169"/>
      <c r="F685" s="169"/>
      <c r="G685" s="169"/>
      <c r="H685" s="169"/>
      <c r="I685" s="169"/>
    </row>
    <row r="686" spans="2:9" ht="11.25">
      <c r="B686" s="169"/>
      <c r="C686" s="169"/>
      <c r="D686" s="169"/>
      <c r="E686" s="169"/>
      <c r="F686" s="169"/>
      <c r="G686" s="169"/>
      <c r="H686" s="169"/>
      <c r="I686" s="169"/>
    </row>
    <row r="687" spans="2:9" ht="11.25">
      <c r="B687" s="169"/>
      <c r="C687" s="169"/>
      <c r="D687" s="169"/>
      <c r="E687" s="169"/>
      <c r="F687" s="169"/>
      <c r="G687" s="169"/>
      <c r="H687" s="169"/>
      <c r="I687" s="169"/>
    </row>
    <row r="688" spans="2:9" ht="11.25">
      <c r="B688" s="169"/>
      <c r="C688" s="169"/>
      <c r="D688" s="169"/>
      <c r="E688" s="169"/>
      <c r="F688" s="169"/>
      <c r="G688" s="169"/>
      <c r="H688" s="169"/>
      <c r="I688" s="169"/>
    </row>
    <row r="689" spans="2:9" ht="11.25">
      <c r="B689" s="169"/>
      <c r="C689" s="169"/>
      <c r="D689" s="169"/>
      <c r="E689" s="169"/>
      <c r="F689" s="169"/>
      <c r="G689" s="169"/>
      <c r="H689" s="169"/>
      <c r="I689" s="169"/>
    </row>
    <row r="690" spans="2:9" ht="11.25">
      <c r="B690" s="169"/>
      <c r="C690" s="169"/>
      <c r="D690" s="169"/>
      <c r="E690" s="169"/>
      <c r="F690" s="169"/>
      <c r="G690" s="169"/>
      <c r="H690" s="169"/>
      <c r="I690" s="169"/>
    </row>
    <row r="691" spans="2:9" ht="11.25">
      <c r="B691" s="169"/>
      <c r="C691" s="169"/>
      <c r="D691" s="169"/>
      <c r="E691" s="169"/>
      <c r="F691" s="169"/>
      <c r="G691" s="169"/>
      <c r="H691" s="169"/>
      <c r="I691" s="169"/>
    </row>
    <row r="692" spans="2:9" ht="11.25">
      <c r="B692" s="169"/>
      <c r="C692" s="169"/>
      <c r="D692" s="169"/>
      <c r="E692" s="169"/>
      <c r="F692" s="169"/>
      <c r="G692" s="169"/>
      <c r="H692" s="169"/>
      <c r="I692" s="169"/>
    </row>
    <row r="693" spans="2:9" ht="11.25">
      <c r="B693" s="169"/>
      <c r="C693" s="169"/>
      <c r="D693" s="169"/>
      <c r="E693" s="169"/>
      <c r="F693" s="169"/>
      <c r="G693" s="169"/>
      <c r="H693" s="169"/>
      <c r="I693" s="169"/>
    </row>
    <row r="694" spans="2:9" ht="11.25">
      <c r="B694" s="169"/>
      <c r="C694" s="169"/>
      <c r="D694" s="169"/>
      <c r="E694" s="169"/>
      <c r="F694" s="169"/>
      <c r="G694" s="169"/>
      <c r="H694" s="169"/>
      <c r="I694" s="169"/>
    </row>
    <row r="695" spans="2:9" ht="11.25">
      <c r="B695" s="169"/>
      <c r="C695" s="169"/>
      <c r="D695" s="169"/>
      <c r="E695" s="169"/>
      <c r="F695" s="169"/>
      <c r="G695" s="169"/>
      <c r="H695" s="169"/>
      <c r="I695" s="169"/>
    </row>
    <row r="696" spans="2:9" ht="11.25">
      <c r="B696" s="169"/>
      <c r="C696" s="169"/>
      <c r="D696" s="169"/>
      <c r="E696" s="169"/>
      <c r="F696" s="169"/>
      <c r="G696" s="169"/>
      <c r="H696" s="169"/>
      <c r="I696" s="169"/>
    </row>
    <row r="697" spans="2:9" ht="11.25">
      <c r="B697" s="169"/>
      <c r="C697" s="169"/>
      <c r="D697" s="169"/>
      <c r="E697" s="169"/>
      <c r="F697" s="169"/>
      <c r="G697" s="169"/>
      <c r="H697" s="169"/>
      <c r="I697" s="169"/>
    </row>
    <row r="698" spans="2:9" ht="11.25">
      <c r="B698" s="169"/>
      <c r="C698" s="169"/>
      <c r="D698" s="169"/>
      <c r="E698" s="169"/>
      <c r="F698" s="169"/>
      <c r="G698" s="169"/>
      <c r="H698" s="169"/>
      <c r="I698" s="169"/>
    </row>
    <row r="699" spans="2:9" ht="11.25">
      <c r="B699" s="169"/>
      <c r="C699" s="169"/>
      <c r="D699" s="169"/>
      <c r="E699" s="169"/>
      <c r="F699" s="169"/>
      <c r="G699" s="169"/>
      <c r="H699" s="169"/>
      <c r="I699" s="169"/>
    </row>
    <row r="700" spans="2:9" ht="11.25">
      <c r="B700" s="169"/>
      <c r="C700" s="169"/>
      <c r="D700" s="169"/>
      <c r="E700" s="169"/>
      <c r="F700" s="169"/>
      <c r="G700" s="169"/>
      <c r="H700" s="169"/>
      <c r="I700" s="169"/>
    </row>
    <row r="701" spans="2:9" ht="11.25">
      <c r="B701" s="169"/>
      <c r="C701" s="169"/>
      <c r="D701" s="169"/>
      <c r="E701" s="169"/>
      <c r="F701" s="169"/>
      <c r="G701" s="169"/>
      <c r="H701" s="169"/>
      <c r="I701" s="169"/>
    </row>
    <row r="702" spans="2:9" ht="11.25">
      <c r="B702" s="169"/>
      <c r="C702" s="169"/>
      <c r="D702" s="169"/>
      <c r="E702" s="169"/>
      <c r="F702" s="169"/>
      <c r="G702" s="169"/>
      <c r="H702" s="169"/>
      <c r="I702" s="169"/>
    </row>
    <row r="703" spans="2:9" ht="11.25">
      <c r="B703" s="169"/>
      <c r="C703" s="169"/>
      <c r="D703" s="169"/>
      <c r="E703" s="169"/>
      <c r="F703" s="169"/>
      <c r="G703" s="169"/>
      <c r="H703" s="169"/>
      <c r="I703" s="169"/>
    </row>
    <row r="704" spans="2:9" ht="11.25">
      <c r="B704" s="169"/>
      <c r="C704" s="169"/>
      <c r="D704" s="169"/>
      <c r="E704" s="169"/>
      <c r="F704" s="169"/>
      <c r="G704" s="169"/>
      <c r="H704" s="169"/>
      <c r="I704" s="169"/>
    </row>
    <row r="705" spans="2:9" ht="11.25">
      <c r="B705" s="169"/>
      <c r="C705" s="169"/>
      <c r="D705" s="169"/>
      <c r="E705" s="169"/>
      <c r="F705" s="169"/>
      <c r="G705" s="169"/>
      <c r="H705" s="169"/>
      <c r="I705" s="169"/>
    </row>
    <row r="706" spans="2:9" ht="11.25">
      <c r="B706" s="169"/>
      <c r="C706" s="169"/>
      <c r="D706" s="169"/>
      <c r="E706" s="169"/>
      <c r="F706" s="169"/>
      <c r="G706" s="169"/>
      <c r="H706" s="169"/>
      <c r="I706" s="169"/>
    </row>
    <row r="707" spans="2:9" ht="11.25">
      <c r="B707" s="169"/>
      <c r="C707" s="169"/>
      <c r="D707" s="169"/>
      <c r="E707" s="169"/>
      <c r="F707" s="169"/>
      <c r="G707" s="169"/>
      <c r="H707" s="169"/>
      <c r="I707" s="169"/>
    </row>
    <row r="708" spans="2:9" ht="11.25">
      <c r="B708" s="169"/>
      <c r="C708" s="169"/>
      <c r="D708" s="169"/>
      <c r="E708" s="169"/>
      <c r="F708" s="169"/>
      <c r="G708" s="169"/>
      <c r="H708" s="169"/>
      <c r="I708" s="169"/>
    </row>
    <row r="709" spans="2:9" ht="11.25">
      <c r="B709" s="169"/>
      <c r="C709" s="169"/>
      <c r="D709" s="169"/>
      <c r="E709" s="169"/>
      <c r="F709" s="169"/>
      <c r="G709" s="169"/>
      <c r="H709" s="169"/>
      <c r="I709" s="169"/>
    </row>
    <row r="710" spans="2:9" ht="11.25">
      <c r="B710" s="169"/>
      <c r="C710" s="169"/>
      <c r="D710" s="169"/>
      <c r="E710" s="169"/>
      <c r="F710" s="169"/>
      <c r="G710" s="169"/>
      <c r="H710" s="169"/>
      <c r="I710" s="169"/>
    </row>
    <row r="711" spans="2:9" ht="11.25">
      <c r="B711" s="169"/>
      <c r="C711" s="169"/>
      <c r="D711" s="169"/>
      <c r="E711" s="169"/>
      <c r="F711" s="169"/>
      <c r="G711" s="169"/>
      <c r="H711" s="169"/>
      <c r="I711" s="169"/>
    </row>
    <row r="712" spans="2:9" ht="11.25">
      <c r="B712" s="169"/>
      <c r="C712" s="169"/>
      <c r="D712" s="169"/>
      <c r="E712" s="169"/>
      <c r="F712" s="169"/>
      <c r="G712" s="169"/>
      <c r="H712" s="169"/>
      <c r="I712" s="169"/>
    </row>
    <row r="713" spans="2:9" ht="11.25">
      <c r="B713" s="169"/>
      <c r="C713" s="169"/>
      <c r="D713" s="169"/>
      <c r="E713" s="169"/>
      <c r="F713" s="169"/>
      <c r="G713" s="169"/>
      <c r="H713" s="169"/>
      <c r="I713" s="169"/>
    </row>
    <row r="714" spans="2:9" ht="11.25">
      <c r="B714" s="169"/>
      <c r="C714" s="169"/>
      <c r="D714" s="169"/>
      <c r="E714" s="169"/>
      <c r="F714" s="169"/>
      <c r="G714" s="169"/>
      <c r="H714" s="169"/>
      <c r="I714" s="169"/>
    </row>
    <row r="715" spans="2:9" ht="11.25">
      <c r="B715" s="169"/>
      <c r="C715" s="169"/>
      <c r="D715" s="169"/>
      <c r="E715" s="169"/>
      <c r="F715" s="169"/>
      <c r="G715" s="169"/>
      <c r="H715" s="169"/>
      <c r="I715" s="169"/>
    </row>
    <row r="716" spans="2:9" ht="11.25">
      <c r="B716" s="169"/>
      <c r="C716" s="169"/>
      <c r="D716" s="169"/>
      <c r="E716" s="169"/>
      <c r="F716" s="169"/>
      <c r="G716" s="169"/>
      <c r="H716" s="169"/>
      <c r="I716" s="169"/>
    </row>
    <row r="717" spans="2:9" ht="11.25">
      <c r="B717" s="169"/>
      <c r="C717" s="169"/>
      <c r="D717" s="169"/>
      <c r="E717" s="169"/>
      <c r="F717" s="169"/>
      <c r="G717" s="169"/>
      <c r="H717" s="169"/>
      <c r="I717" s="169"/>
    </row>
    <row r="718" spans="2:9" ht="11.25">
      <c r="B718" s="169"/>
      <c r="C718" s="169"/>
      <c r="D718" s="169"/>
      <c r="E718" s="169"/>
      <c r="F718" s="169"/>
      <c r="G718" s="169"/>
      <c r="H718" s="169"/>
      <c r="I718" s="169"/>
    </row>
    <row r="719" spans="2:9" ht="11.25">
      <c r="B719" s="169"/>
      <c r="C719" s="169"/>
      <c r="D719" s="169"/>
      <c r="E719" s="169"/>
      <c r="F719" s="169"/>
      <c r="G719" s="169"/>
      <c r="H719" s="169"/>
      <c r="I719" s="169"/>
    </row>
    <row r="720" spans="2:9" ht="11.25">
      <c r="B720" s="169"/>
      <c r="C720" s="169"/>
      <c r="D720" s="169"/>
      <c r="E720" s="169"/>
      <c r="F720" s="169"/>
      <c r="G720" s="169"/>
      <c r="H720" s="169"/>
      <c r="I720" s="169"/>
    </row>
    <row r="721" spans="2:9" ht="11.25">
      <c r="B721" s="169"/>
      <c r="C721" s="169"/>
      <c r="D721" s="169"/>
      <c r="E721" s="169"/>
      <c r="F721" s="169"/>
      <c r="G721" s="169"/>
      <c r="H721" s="169"/>
      <c r="I721" s="169"/>
    </row>
    <row r="722" spans="2:9" ht="11.25">
      <c r="B722" s="169"/>
      <c r="C722" s="169"/>
      <c r="D722" s="169"/>
      <c r="E722" s="169"/>
      <c r="F722" s="169"/>
      <c r="G722" s="169"/>
      <c r="H722" s="169"/>
      <c r="I722" s="169"/>
    </row>
    <row r="723" spans="2:9" ht="11.25">
      <c r="B723" s="169"/>
      <c r="C723" s="169"/>
      <c r="D723" s="169"/>
      <c r="E723" s="169"/>
      <c r="F723" s="169"/>
      <c r="G723" s="169"/>
      <c r="H723" s="169"/>
      <c r="I723" s="169"/>
    </row>
    <row r="724" spans="2:9" ht="11.25">
      <c r="B724" s="169"/>
      <c r="C724" s="169"/>
      <c r="D724" s="169"/>
      <c r="E724" s="169"/>
      <c r="F724" s="169"/>
      <c r="G724" s="169"/>
      <c r="H724" s="169"/>
      <c r="I724" s="169"/>
    </row>
    <row r="725" spans="2:9" ht="11.25">
      <c r="B725" s="169"/>
      <c r="C725" s="169"/>
      <c r="D725" s="169"/>
      <c r="E725" s="169"/>
      <c r="F725" s="169"/>
      <c r="G725" s="169"/>
      <c r="H725" s="169"/>
      <c r="I725" s="169"/>
    </row>
    <row r="726" spans="2:9" ht="11.25">
      <c r="B726" s="169"/>
      <c r="C726" s="169"/>
      <c r="D726" s="169"/>
      <c r="E726" s="169"/>
      <c r="F726" s="169"/>
      <c r="G726" s="169"/>
      <c r="H726" s="169"/>
      <c r="I726" s="169"/>
    </row>
    <row r="727" spans="2:9" ht="11.25">
      <c r="B727" s="169"/>
      <c r="C727" s="169"/>
      <c r="D727" s="169"/>
      <c r="E727" s="169"/>
      <c r="F727" s="169"/>
      <c r="G727" s="169"/>
      <c r="H727" s="169"/>
      <c r="I727" s="169"/>
    </row>
    <row r="728" spans="2:9" ht="11.25">
      <c r="B728" s="169"/>
      <c r="C728" s="169"/>
      <c r="D728" s="169"/>
      <c r="E728" s="169"/>
      <c r="F728" s="169"/>
      <c r="G728" s="169"/>
      <c r="H728" s="169"/>
      <c r="I728" s="169"/>
    </row>
    <row r="729" spans="2:9" ht="11.25">
      <c r="B729" s="169"/>
      <c r="C729" s="169"/>
      <c r="D729" s="169"/>
      <c r="E729" s="169"/>
      <c r="F729" s="169"/>
      <c r="G729" s="169"/>
      <c r="H729" s="169"/>
      <c r="I729" s="169"/>
    </row>
    <row r="730" spans="2:9" ht="11.25">
      <c r="B730" s="169"/>
      <c r="C730" s="169"/>
      <c r="D730" s="169"/>
      <c r="E730" s="169"/>
      <c r="F730" s="169"/>
      <c r="G730" s="169"/>
      <c r="H730" s="169"/>
      <c r="I730" s="169"/>
    </row>
    <row r="731" spans="2:9" ht="11.25">
      <c r="B731" s="169"/>
      <c r="C731" s="169"/>
      <c r="D731" s="169"/>
      <c r="E731" s="169"/>
      <c r="F731" s="169"/>
      <c r="G731" s="169"/>
      <c r="H731" s="169"/>
      <c r="I731" s="169"/>
    </row>
    <row r="732" spans="2:9" ht="11.25">
      <c r="B732" s="169"/>
      <c r="C732" s="169"/>
      <c r="D732" s="169"/>
      <c r="E732" s="169"/>
      <c r="F732" s="169"/>
      <c r="G732" s="169"/>
      <c r="H732" s="169"/>
      <c r="I732" s="169"/>
    </row>
    <row r="733" spans="2:9" ht="11.25">
      <c r="B733" s="169"/>
      <c r="C733" s="169"/>
      <c r="D733" s="169"/>
      <c r="E733" s="169"/>
      <c r="F733" s="169"/>
      <c r="G733" s="169"/>
      <c r="H733" s="169"/>
      <c r="I733" s="169"/>
    </row>
    <row r="734" spans="2:9" ht="11.25">
      <c r="B734" s="169"/>
      <c r="C734" s="169"/>
      <c r="D734" s="169"/>
      <c r="E734" s="169"/>
      <c r="F734" s="169"/>
      <c r="G734" s="169"/>
      <c r="H734" s="169"/>
      <c r="I734" s="169"/>
    </row>
    <row r="735" spans="2:9" ht="11.25">
      <c r="B735" s="169"/>
      <c r="C735" s="169"/>
      <c r="D735" s="169"/>
      <c r="E735" s="169"/>
      <c r="F735" s="169"/>
      <c r="G735" s="169"/>
      <c r="H735" s="169"/>
      <c r="I735" s="169"/>
    </row>
    <row r="736" spans="2:9" ht="11.25">
      <c r="B736" s="169"/>
      <c r="C736" s="169"/>
      <c r="D736" s="169"/>
      <c r="E736" s="169"/>
      <c r="F736" s="169"/>
      <c r="G736" s="169"/>
      <c r="H736" s="169"/>
      <c r="I736" s="169"/>
    </row>
    <row r="737" spans="2:9" ht="11.25">
      <c r="B737" s="169"/>
      <c r="C737" s="169"/>
      <c r="D737" s="169"/>
      <c r="E737" s="169"/>
      <c r="F737" s="169"/>
      <c r="G737" s="169"/>
      <c r="H737" s="169"/>
      <c r="I737" s="169"/>
    </row>
    <row r="738" spans="2:9" ht="11.25">
      <c r="B738" s="169"/>
      <c r="C738" s="169"/>
      <c r="D738" s="169"/>
      <c r="E738" s="169"/>
      <c r="F738" s="169"/>
      <c r="G738" s="169"/>
      <c r="H738" s="169"/>
      <c r="I738" s="169"/>
    </row>
    <row r="739" spans="2:9" ht="11.25">
      <c r="B739" s="169"/>
      <c r="C739" s="169"/>
      <c r="D739" s="169"/>
      <c r="E739" s="169"/>
      <c r="F739" s="169"/>
      <c r="G739" s="169"/>
      <c r="H739" s="169"/>
      <c r="I739" s="169"/>
    </row>
    <row r="740" spans="2:9" ht="11.25">
      <c r="B740" s="169"/>
      <c r="C740" s="169"/>
      <c r="D740" s="169"/>
      <c r="E740" s="169"/>
      <c r="F740" s="169"/>
      <c r="G740" s="169"/>
      <c r="H740" s="169"/>
      <c r="I740" s="169"/>
    </row>
    <row r="741" spans="2:9" ht="11.25">
      <c r="B741" s="169"/>
      <c r="C741" s="169"/>
      <c r="D741" s="169"/>
      <c r="E741" s="169"/>
      <c r="F741" s="169"/>
      <c r="G741" s="169"/>
      <c r="H741" s="169"/>
      <c r="I741" s="169"/>
    </row>
    <row r="742" spans="2:9" ht="11.25">
      <c r="B742" s="169"/>
      <c r="C742" s="169"/>
      <c r="D742" s="169"/>
      <c r="E742" s="169"/>
      <c r="F742" s="169"/>
      <c r="G742" s="169"/>
      <c r="H742" s="169"/>
      <c r="I742" s="169"/>
    </row>
    <row r="743" spans="2:9" ht="11.25">
      <c r="B743" s="169"/>
      <c r="C743" s="169"/>
      <c r="D743" s="169"/>
      <c r="E743" s="169"/>
      <c r="F743" s="169"/>
      <c r="G743" s="169"/>
      <c r="H743" s="169"/>
      <c r="I743" s="169"/>
    </row>
    <row r="744" spans="2:9" ht="11.25">
      <c r="B744" s="169"/>
      <c r="C744" s="169"/>
      <c r="D744" s="169"/>
      <c r="E744" s="169"/>
      <c r="F744" s="169"/>
      <c r="G744" s="169"/>
      <c r="H744" s="169"/>
      <c r="I744" s="169"/>
    </row>
    <row r="745" spans="2:9" ht="11.25">
      <c r="B745" s="169"/>
      <c r="C745" s="169"/>
      <c r="D745" s="169"/>
      <c r="E745" s="169"/>
      <c r="F745" s="169"/>
      <c r="G745" s="169"/>
      <c r="H745" s="169"/>
      <c r="I745" s="169"/>
    </row>
    <row r="746" spans="2:9" ht="11.25">
      <c r="B746" s="169"/>
      <c r="C746" s="169"/>
      <c r="D746" s="169"/>
      <c r="E746" s="169"/>
      <c r="F746" s="169"/>
      <c r="G746" s="169"/>
      <c r="H746" s="169"/>
      <c r="I746" s="169"/>
    </row>
    <row r="747" spans="2:9" ht="11.25">
      <c r="B747" s="169"/>
      <c r="C747" s="169"/>
      <c r="D747" s="169"/>
      <c r="E747" s="169"/>
      <c r="F747" s="169"/>
      <c r="G747" s="169"/>
      <c r="H747" s="169"/>
      <c r="I747" s="169"/>
    </row>
    <row r="748" spans="2:9" ht="11.25">
      <c r="B748" s="169"/>
      <c r="C748" s="169"/>
      <c r="D748" s="169"/>
      <c r="E748" s="169"/>
      <c r="F748" s="169"/>
      <c r="G748" s="169"/>
      <c r="H748" s="169"/>
      <c r="I748" s="169"/>
    </row>
    <row r="749" spans="2:9" ht="11.25">
      <c r="B749" s="169"/>
      <c r="C749" s="169"/>
      <c r="D749" s="169"/>
      <c r="E749" s="169"/>
      <c r="F749" s="169"/>
      <c r="G749" s="169"/>
      <c r="H749" s="169"/>
      <c r="I749" s="169"/>
    </row>
    <row r="750" spans="2:9" ht="11.25">
      <c r="B750" s="169"/>
      <c r="C750" s="169"/>
      <c r="D750" s="169"/>
      <c r="E750" s="169"/>
      <c r="F750" s="169"/>
      <c r="G750" s="169"/>
      <c r="H750" s="169"/>
      <c r="I750" s="169"/>
    </row>
    <row r="751" spans="2:9" ht="11.25">
      <c r="B751" s="169"/>
      <c r="C751" s="169"/>
      <c r="D751" s="169"/>
      <c r="E751" s="169"/>
      <c r="F751" s="169"/>
      <c r="G751" s="169"/>
      <c r="H751" s="169"/>
      <c r="I751" s="169"/>
    </row>
    <row r="752" spans="2:9" ht="11.25">
      <c r="B752" s="169"/>
      <c r="C752" s="169"/>
      <c r="D752" s="169"/>
      <c r="E752" s="169"/>
      <c r="F752" s="169"/>
      <c r="G752" s="169"/>
      <c r="H752" s="169"/>
      <c r="I752" s="169"/>
    </row>
    <row r="753" spans="2:9" ht="11.25">
      <c r="B753" s="169"/>
      <c r="C753" s="169"/>
      <c r="D753" s="169"/>
      <c r="E753" s="169"/>
      <c r="F753" s="169"/>
      <c r="G753" s="169"/>
      <c r="H753" s="169"/>
      <c r="I753" s="169"/>
    </row>
    <row r="754" spans="2:9" ht="11.25">
      <c r="B754" s="169"/>
      <c r="C754" s="169"/>
      <c r="D754" s="169"/>
      <c r="E754" s="169"/>
      <c r="F754" s="169"/>
      <c r="G754" s="169"/>
      <c r="H754" s="169"/>
      <c r="I754" s="169"/>
    </row>
    <row r="755" spans="2:9" ht="11.25">
      <c r="B755" s="169"/>
      <c r="C755" s="169"/>
      <c r="D755" s="169"/>
      <c r="E755" s="169"/>
      <c r="F755" s="169"/>
      <c r="G755" s="169"/>
      <c r="H755" s="169"/>
      <c r="I755" s="169"/>
    </row>
    <row r="756" spans="2:9" ht="11.25">
      <c r="B756" s="169"/>
      <c r="C756" s="169"/>
      <c r="D756" s="169"/>
      <c r="E756" s="169"/>
      <c r="F756" s="169"/>
      <c r="G756" s="169"/>
      <c r="H756" s="169"/>
      <c r="I756" s="169"/>
    </row>
    <row r="757" spans="2:9" ht="11.25">
      <c r="B757" s="169"/>
      <c r="C757" s="169"/>
      <c r="D757" s="169"/>
      <c r="E757" s="169"/>
      <c r="F757" s="169"/>
      <c r="G757" s="169"/>
      <c r="H757" s="169"/>
      <c r="I757" s="169"/>
    </row>
    <row r="758" spans="2:9" ht="11.25">
      <c r="B758" s="169"/>
      <c r="C758" s="169"/>
      <c r="D758" s="169"/>
      <c r="E758" s="169"/>
      <c r="F758" s="169"/>
      <c r="G758" s="169"/>
      <c r="H758" s="169"/>
      <c r="I758" s="169"/>
    </row>
    <row r="759" spans="2:9" ht="11.25">
      <c r="B759" s="169"/>
      <c r="C759" s="169"/>
      <c r="D759" s="169"/>
      <c r="E759" s="169"/>
      <c r="F759" s="169"/>
      <c r="G759" s="169"/>
      <c r="H759" s="169"/>
      <c r="I759" s="169"/>
    </row>
    <row r="760" spans="2:9" ht="11.25">
      <c r="B760" s="169"/>
      <c r="C760" s="169"/>
      <c r="D760" s="169"/>
      <c r="E760" s="169"/>
      <c r="F760" s="169"/>
      <c r="G760" s="169"/>
      <c r="H760" s="169"/>
      <c r="I760" s="169"/>
    </row>
    <row r="761" spans="2:9" ht="11.25">
      <c r="B761" s="169"/>
      <c r="C761" s="169"/>
      <c r="D761" s="169"/>
      <c r="E761" s="169"/>
      <c r="F761" s="169"/>
      <c r="G761" s="169"/>
      <c r="H761" s="169"/>
      <c r="I761" s="169"/>
    </row>
    <row r="762" spans="2:9" ht="11.25">
      <c r="B762" s="169"/>
      <c r="C762" s="169"/>
      <c r="D762" s="169"/>
      <c r="E762" s="169"/>
      <c r="F762" s="169"/>
      <c r="G762" s="169"/>
      <c r="H762" s="169"/>
      <c r="I762" s="169"/>
    </row>
    <row r="763" spans="2:9" ht="11.25">
      <c r="B763" s="169"/>
      <c r="C763" s="169"/>
      <c r="D763" s="169"/>
      <c r="E763" s="169"/>
      <c r="F763" s="169"/>
      <c r="G763" s="169"/>
      <c r="H763" s="169"/>
      <c r="I763" s="169"/>
    </row>
    <row r="764" spans="2:9" ht="11.25">
      <c r="B764" s="169"/>
      <c r="C764" s="169"/>
      <c r="D764" s="169"/>
      <c r="E764" s="169"/>
      <c r="F764" s="169"/>
      <c r="G764" s="169"/>
      <c r="H764" s="169"/>
      <c r="I764" s="169"/>
    </row>
    <row r="765" spans="2:9" ht="11.25">
      <c r="B765" s="169"/>
      <c r="C765" s="169"/>
      <c r="D765" s="169"/>
      <c r="E765" s="169"/>
      <c r="F765" s="169"/>
      <c r="G765" s="169"/>
      <c r="H765" s="169"/>
      <c r="I765" s="169"/>
    </row>
    <row r="766" spans="2:9" ht="11.25">
      <c r="B766" s="169"/>
      <c r="C766" s="169"/>
      <c r="D766" s="169"/>
      <c r="E766" s="169"/>
      <c r="F766" s="169"/>
      <c r="G766" s="169"/>
      <c r="H766" s="169"/>
      <c r="I766" s="169"/>
    </row>
    <row r="767" spans="2:9" ht="11.25">
      <c r="B767" s="169"/>
      <c r="C767" s="169"/>
      <c r="D767" s="169"/>
      <c r="E767" s="169"/>
      <c r="F767" s="169"/>
      <c r="G767" s="169"/>
      <c r="H767" s="169"/>
      <c r="I767" s="169"/>
    </row>
    <row r="768" spans="2:9" ht="11.25">
      <c r="B768" s="169"/>
      <c r="C768" s="169"/>
      <c r="D768" s="169"/>
      <c r="E768" s="169"/>
      <c r="F768" s="169"/>
      <c r="G768" s="169"/>
      <c r="H768" s="169"/>
      <c r="I768" s="169"/>
    </row>
    <row r="769" spans="2:9" ht="11.25">
      <c r="B769" s="169"/>
      <c r="C769" s="169"/>
      <c r="D769" s="169"/>
      <c r="E769" s="169"/>
      <c r="F769" s="169"/>
      <c r="G769" s="169"/>
      <c r="H769" s="169"/>
      <c r="I769" s="169"/>
    </row>
    <row r="770" spans="2:9" ht="11.25">
      <c r="B770" s="169"/>
      <c r="C770" s="169"/>
      <c r="D770" s="169"/>
      <c r="E770" s="169"/>
      <c r="F770" s="169"/>
      <c r="G770" s="169"/>
      <c r="H770" s="169"/>
      <c r="I770" s="169"/>
    </row>
    <row r="771" spans="2:9" ht="11.25">
      <c r="B771" s="169"/>
      <c r="C771" s="169"/>
      <c r="D771" s="169"/>
      <c r="E771" s="169"/>
      <c r="F771" s="169"/>
      <c r="G771" s="169"/>
      <c r="H771" s="169"/>
      <c r="I771" s="169"/>
    </row>
    <row r="772" spans="2:9" ht="11.25">
      <c r="B772" s="169"/>
      <c r="C772" s="169"/>
      <c r="D772" s="169"/>
      <c r="E772" s="169"/>
      <c r="F772" s="169"/>
      <c r="G772" s="169"/>
      <c r="H772" s="169"/>
      <c r="I772" s="169"/>
    </row>
    <row r="773" spans="2:9" ht="11.25">
      <c r="B773" s="169"/>
      <c r="C773" s="169"/>
      <c r="D773" s="169"/>
      <c r="E773" s="169"/>
      <c r="F773" s="169"/>
      <c r="G773" s="169"/>
      <c r="H773" s="169"/>
      <c r="I773" s="169"/>
    </row>
    <row r="774" spans="2:9" ht="11.25">
      <c r="B774" s="169"/>
      <c r="C774" s="169"/>
      <c r="D774" s="169"/>
      <c r="E774" s="169"/>
      <c r="F774" s="169"/>
      <c r="G774" s="169"/>
      <c r="H774" s="169"/>
      <c r="I774" s="169"/>
    </row>
    <row r="775" spans="2:9" ht="11.25">
      <c r="B775" s="169"/>
      <c r="C775" s="169"/>
      <c r="D775" s="169"/>
      <c r="E775" s="169"/>
      <c r="F775" s="169"/>
      <c r="G775" s="169"/>
      <c r="H775" s="169"/>
      <c r="I775" s="169"/>
    </row>
    <row r="776" spans="2:9" ht="11.25">
      <c r="B776" s="169"/>
      <c r="C776" s="169"/>
      <c r="D776" s="169"/>
      <c r="E776" s="169"/>
      <c r="F776" s="169"/>
      <c r="G776" s="169"/>
      <c r="H776" s="169"/>
      <c r="I776" s="169"/>
    </row>
    <row r="777" spans="2:9" ht="11.25">
      <c r="B777" s="169"/>
      <c r="C777" s="169"/>
      <c r="D777" s="169"/>
      <c r="E777" s="169"/>
      <c r="F777" s="169"/>
      <c r="G777" s="169"/>
      <c r="H777" s="169"/>
      <c r="I777" s="169"/>
    </row>
    <row r="778" spans="2:9" ht="11.25">
      <c r="B778" s="169"/>
      <c r="C778" s="169"/>
      <c r="D778" s="169"/>
      <c r="E778" s="169"/>
      <c r="F778" s="169"/>
      <c r="G778" s="169"/>
      <c r="H778" s="169"/>
      <c r="I778" s="169"/>
    </row>
    <row r="779" spans="2:9" ht="11.25">
      <c r="B779" s="169"/>
      <c r="C779" s="169"/>
      <c r="D779" s="169"/>
      <c r="E779" s="169"/>
      <c r="F779" s="169"/>
      <c r="G779" s="169"/>
      <c r="H779" s="169"/>
      <c r="I779" s="169"/>
    </row>
    <row r="780" spans="2:9" ht="11.25">
      <c r="B780" s="169"/>
      <c r="C780" s="169"/>
      <c r="D780" s="169"/>
      <c r="E780" s="169"/>
      <c r="F780" s="169"/>
      <c r="G780" s="169"/>
      <c r="H780" s="169"/>
      <c r="I780" s="169"/>
    </row>
    <row r="781" spans="2:9" ht="11.25">
      <c r="B781" s="169"/>
      <c r="C781" s="169"/>
      <c r="D781" s="169"/>
      <c r="E781" s="169"/>
      <c r="F781" s="169"/>
      <c r="G781" s="169"/>
      <c r="H781" s="169"/>
      <c r="I781" s="169"/>
    </row>
    <row r="782" spans="2:9" ht="11.25">
      <c r="B782" s="169"/>
      <c r="C782" s="169"/>
      <c r="D782" s="169"/>
      <c r="E782" s="169"/>
      <c r="F782" s="169"/>
      <c r="G782" s="169"/>
      <c r="H782" s="169"/>
      <c r="I782" s="169"/>
    </row>
    <row r="783" spans="2:9" ht="11.25">
      <c r="B783" s="169"/>
      <c r="C783" s="169"/>
      <c r="D783" s="169"/>
      <c r="E783" s="169"/>
      <c r="F783" s="169"/>
      <c r="G783" s="169"/>
      <c r="H783" s="169"/>
      <c r="I783" s="169"/>
    </row>
    <row r="784" spans="2:9" ht="11.25">
      <c r="B784" s="169"/>
      <c r="C784" s="169"/>
      <c r="D784" s="169"/>
      <c r="E784" s="169"/>
      <c r="F784" s="169"/>
      <c r="G784" s="169"/>
      <c r="H784" s="169"/>
      <c r="I784" s="169"/>
    </row>
    <row r="785" spans="2:9" ht="11.25">
      <c r="B785" s="169"/>
      <c r="C785" s="169"/>
      <c r="D785" s="169"/>
      <c r="E785" s="169"/>
      <c r="F785" s="169"/>
      <c r="G785" s="169"/>
      <c r="H785" s="169"/>
      <c r="I785" s="169"/>
    </row>
    <row r="786" spans="2:9" ht="11.25">
      <c r="B786" s="169"/>
      <c r="C786" s="169"/>
      <c r="D786" s="169"/>
      <c r="E786" s="169"/>
      <c r="F786" s="169"/>
      <c r="G786" s="169"/>
      <c r="H786" s="169"/>
      <c r="I786" s="169"/>
    </row>
    <row r="787" spans="2:9" ht="11.25">
      <c r="B787" s="169"/>
      <c r="C787" s="169"/>
      <c r="D787" s="169"/>
      <c r="E787" s="169"/>
      <c r="F787" s="169"/>
      <c r="G787" s="169"/>
      <c r="H787" s="169"/>
      <c r="I787" s="169"/>
    </row>
    <row r="788" spans="2:9" ht="11.25">
      <c r="B788" s="169"/>
      <c r="C788" s="169"/>
      <c r="D788" s="169"/>
      <c r="E788" s="169"/>
      <c r="F788" s="169"/>
      <c r="G788" s="169"/>
      <c r="H788" s="169"/>
      <c r="I788" s="169"/>
    </row>
    <row r="789" spans="2:9" ht="11.25">
      <c r="B789" s="169"/>
      <c r="C789" s="169"/>
      <c r="D789" s="169"/>
      <c r="E789" s="169"/>
      <c r="F789" s="169"/>
      <c r="G789" s="169"/>
      <c r="H789" s="169"/>
      <c r="I789" s="169"/>
    </row>
    <row r="790" spans="2:9" ht="11.25">
      <c r="B790" s="169"/>
      <c r="C790" s="169"/>
      <c r="D790" s="169"/>
      <c r="E790" s="169"/>
      <c r="F790" s="169"/>
      <c r="G790" s="169"/>
      <c r="H790" s="169"/>
      <c r="I790" s="169"/>
    </row>
    <row r="791" spans="2:9" ht="11.25">
      <c r="B791" s="169"/>
      <c r="C791" s="169"/>
      <c r="D791" s="169"/>
      <c r="E791" s="169"/>
      <c r="F791" s="169"/>
      <c r="G791" s="169"/>
      <c r="H791" s="169"/>
      <c r="I791" s="169"/>
    </row>
    <row r="792" spans="2:9" ht="11.25">
      <c r="B792" s="169"/>
      <c r="C792" s="169"/>
      <c r="D792" s="169"/>
      <c r="E792" s="169"/>
      <c r="F792" s="169"/>
      <c r="G792" s="169"/>
      <c r="H792" s="169"/>
      <c r="I792" s="169"/>
    </row>
    <row r="793" spans="2:9" ht="11.25">
      <c r="B793" s="169"/>
      <c r="C793" s="169"/>
      <c r="D793" s="169"/>
      <c r="E793" s="169"/>
      <c r="F793" s="169"/>
      <c r="G793" s="169"/>
      <c r="H793" s="169"/>
      <c r="I793" s="169"/>
    </row>
    <row r="794" spans="2:9" ht="11.25">
      <c r="B794" s="169"/>
      <c r="C794" s="169"/>
      <c r="D794" s="169"/>
      <c r="E794" s="169"/>
      <c r="F794" s="169"/>
      <c r="G794" s="169"/>
      <c r="H794" s="169"/>
      <c r="I794" s="169"/>
    </row>
    <row r="795" spans="2:9" ht="11.25">
      <c r="B795" s="169"/>
      <c r="C795" s="169"/>
      <c r="D795" s="169"/>
      <c r="E795" s="169"/>
      <c r="F795" s="169"/>
      <c r="G795" s="169"/>
      <c r="H795" s="169"/>
      <c r="I795" s="169"/>
    </row>
    <row r="796" spans="2:9" ht="11.25">
      <c r="B796" s="169"/>
      <c r="C796" s="169"/>
      <c r="D796" s="169"/>
      <c r="E796" s="169"/>
      <c r="F796" s="169"/>
      <c r="G796" s="169"/>
      <c r="H796" s="169"/>
      <c r="I796" s="169"/>
    </row>
    <row r="797" spans="2:9" ht="11.25">
      <c r="B797" s="169"/>
      <c r="C797" s="169"/>
      <c r="D797" s="169"/>
      <c r="E797" s="169"/>
      <c r="F797" s="169"/>
      <c r="G797" s="169"/>
      <c r="H797" s="169"/>
      <c r="I797" s="169"/>
    </row>
    <row r="798" spans="2:9" ht="11.25">
      <c r="B798" s="169"/>
      <c r="C798" s="169"/>
      <c r="D798" s="169"/>
      <c r="E798" s="169"/>
      <c r="F798" s="169"/>
      <c r="G798" s="169"/>
      <c r="H798" s="169"/>
      <c r="I798" s="169"/>
    </row>
    <row r="799" spans="2:9" ht="11.25">
      <c r="B799" s="169"/>
      <c r="C799" s="169"/>
      <c r="D799" s="169"/>
      <c r="E799" s="169"/>
      <c r="F799" s="169"/>
      <c r="G799" s="169"/>
      <c r="H799" s="169"/>
      <c r="I799" s="169"/>
    </row>
    <row r="800" spans="2:9" ht="11.25">
      <c r="B800" s="169"/>
      <c r="C800" s="169"/>
      <c r="D800" s="169"/>
      <c r="E800" s="169"/>
      <c r="F800" s="169"/>
      <c r="G800" s="169"/>
      <c r="H800" s="169"/>
      <c r="I800" s="169"/>
    </row>
    <row r="801" spans="2:9" ht="11.25">
      <c r="B801" s="169"/>
      <c r="C801" s="169"/>
      <c r="D801" s="169"/>
      <c r="E801" s="169"/>
      <c r="F801" s="169"/>
      <c r="G801" s="169"/>
      <c r="H801" s="169"/>
      <c r="I801" s="169"/>
    </row>
    <row r="802" spans="2:9" ht="11.25">
      <c r="B802" s="169"/>
      <c r="C802" s="169"/>
      <c r="D802" s="169"/>
      <c r="E802" s="169"/>
      <c r="F802" s="169"/>
      <c r="G802" s="169"/>
      <c r="H802" s="169"/>
      <c r="I802" s="169"/>
    </row>
    <row r="803" spans="2:9" ht="11.25">
      <c r="B803" s="169"/>
      <c r="C803" s="169"/>
      <c r="D803" s="169"/>
      <c r="E803" s="169"/>
      <c r="F803" s="169"/>
      <c r="G803" s="169"/>
      <c r="H803" s="169"/>
      <c r="I803" s="169"/>
    </row>
    <row r="804" spans="2:9" ht="11.25">
      <c r="B804" s="169"/>
      <c r="C804" s="169"/>
      <c r="D804" s="169"/>
      <c r="E804" s="169"/>
      <c r="F804" s="169"/>
      <c r="G804" s="169"/>
      <c r="H804" s="169"/>
      <c r="I804" s="169"/>
    </row>
    <row r="805" spans="2:9" ht="11.25">
      <c r="B805" s="169"/>
      <c r="C805" s="169"/>
      <c r="D805" s="169"/>
      <c r="E805" s="169"/>
      <c r="F805" s="169"/>
      <c r="G805" s="169"/>
      <c r="H805" s="169"/>
      <c r="I805" s="169"/>
    </row>
    <row r="806" spans="2:9" ht="11.25">
      <c r="B806" s="169"/>
      <c r="C806" s="169"/>
      <c r="D806" s="169"/>
      <c r="E806" s="169"/>
      <c r="F806" s="169"/>
      <c r="G806" s="169"/>
      <c r="H806" s="169"/>
      <c r="I806" s="169"/>
    </row>
    <row r="807" spans="2:9" ht="11.25">
      <c r="B807" s="169"/>
      <c r="C807" s="169"/>
      <c r="D807" s="169"/>
      <c r="E807" s="169"/>
      <c r="F807" s="169"/>
      <c r="G807" s="169"/>
      <c r="H807" s="169"/>
      <c r="I807" s="169"/>
    </row>
    <row r="808" spans="2:9" ht="11.25">
      <c r="B808" s="169"/>
      <c r="C808" s="169"/>
      <c r="D808" s="169"/>
      <c r="E808" s="169"/>
      <c r="F808" s="169"/>
      <c r="G808" s="169"/>
      <c r="H808" s="169"/>
      <c r="I808" s="169"/>
    </row>
    <row r="809" spans="2:9" ht="11.25">
      <c r="B809" s="169"/>
      <c r="C809" s="169"/>
      <c r="D809" s="169"/>
      <c r="E809" s="169"/>
      <c r="F809" s="169"/>
      <c r="G809" s="169"/>
      <c r="H809" s="169"/>
      <c r="I809" s="169"/>
    </row>
    <row r="810" spans="2:9" ht="11.25">
      <c r="B810" s="169"/>
      <c r="C810" s="169"/>
      <c r="D810" s="169"/>
      <c r="E810" s="169"/>
      <c r="F810" s="169"/>
      <c r="G810" s="169"/>
      <c r="H810" s="169"/>
      <c r="I810" s="169"/>
    </row>
    <row r="811" spans="2:9" ht="11.25">
      <c r="B811" s="169"/>
      <c r="C811" s="169"/>
      <c r="D811" s="169"/>
      <c r="E811" s="169"/>
      <c r="F811" s="169"/>
      <c r="G811" s="169"/>
      <c r="H811" s="169"/>
      <c r="I811" s="169"/>
    </row>
    <row r="812" spans="2:9" ht="11.25">
      <c r="B812" s="169"/>
      <c r="C812" s="169"/>
      <c r="D812" s="169"/>
      <c r="E812" s="169"/>
      <c r="F812" s="169"/>
      <c r="G812" s="169"/>
      <c r="H812" s="169"/>
      <c r="I812" s="169"/>
    </row>
    <row r="813" spans="2:9" ht="11.25">
      <c r="B813" s="169"/>
      <c r="C813" s="169"/>
      <c r="D813" s="169"/>
      <c r="E813" s="169"/>
      <c r="F813" s="169"/>
      <c r="G813" s="169"/>
      <c r="H813" s="169"/>
      <c r="I813" s="169"/>
    </row>
    <row r="814" spans="2:9" ht="11.25">
      <c r="B814" s="169"/>
      <c r="C814" s="169"/>
      <c r="D814" s="169"/>
      <c r="E814" s="169"/>
      <c r="F814" s="169"/>
      <c r="G814" s="169"/>
      <c r="H814" s="169"/>
      <c r="I814" s="169"/>
    </row>
    <row r="815" spans="2:9" ht="11.25">
      <c r="B815" s="169"/>
      <c r="C815" s="169"/>
      <c r="D815" s="169"/>
      <c r="E815" s="169"/>
      <c r="F815" s="169"/>
      <c r="G815" s="169"/>
      <c r="H815" s="169"/>
      <c r="I815" s="169"/>
    </row>
    <row r="816" spans="2:9" ht="11.25">
      <c r="B816" s="169"/>
      <c r="C816" s="169"/>
      <c r="D816" s="169"/>
      <c r="E816" s="169"/>
      <c r="F816" s="169"/>
      <c r="G816" s="169"/>
      <c r="H816" s="169"/>
      <c r="I816" s="169"/>
    </row>
    <row r="817" spans="2:9" ht="11.25">
      <c r="B817" s="169"/>
      <c r="C817" s="169"/>
      <c r="D817" s="169"/>
      <c r="E817" s="169"/>
      <c r="F817" s="169"/>
      <c r="G817" s="169"/>
      <c r="H817" s="169"/>
      <c r="I817" s="169"/>
    </row>
    <row r="818" spans="2:9" ht="11.25">
      <c r="B818" s="169"/>
      <c r="C818" s="169"/>
      <c r="D818" s="169"/>
      <c r="E818" s="169"/>
      <c r="F818" s="169"/>
      <c r="G818" s="169"/>
      <c r="H818" s="169"/>
      <c r="I818" s="169"/>
    </row>
    <row r="819" spans="2:9" ht="11.25">
      <c r="B819" s="169"/>
      <c r="C819" s="169"/>
      <c r="D819" s="169"/>
      <c r="E819" s="169"/>
      <c r="F819" s="169"/>
      <c r="G819" s="169"/>
      <c r="H819" s="169"/>
      <c r="I819" s="169"/>
    </row>
    <row r="820" spans="2:9" ht="11.25">
      <c r="B820" s="169"/>
      <c r="C820" s="169"/>
      <c r="D820" s="169"/>
      <c r="E820" s="169"/>
      <c r="F820" s="169"/>
      <c r="G820" s="169"/>
      <c r="H820" s="169"/>
      <c r="I820" s="169"/>
    </row>
    <row r="821" spans="2:9" ht="11.25">
      <c r="B821" s="169"/>
      <c r="C821" s="169"/>
      <c r="D821" s="169"/>
      <c r="E821" s="169"/>
      <c r="F821" s="169"/>
      <c r="G821" s="169"/>
      <c r="H821" s="169"/>
      <c r="I821" s="169"/>
    </row>
    <row r="822" spans="2:9" ht="11.25">
      <c r="B822" s="169"/>
      <c r="C822" s="169"/>
      <c r="D822" s="169"/>
      <c r="E822" s="169"/>
      <c r="F822" s="169"/>
      <c r="G822" s="169"/>
      <c r="H822" s="169"/>
      <c r="I822" s="169"/>
    </row>
    <row r="823" spans="2:9" ht="11.25">
      <c r="B823" s="169"/>
      <c r="C823" s="169"/>
      <c r="D823" s="169"/>
      <c r="E823" s="169"/>
      <c r="F823" s="169"/>
      <c r="G823" s="169"/>
      <c r="H823" s="169"/>
      <c r="I823" s="169"/>
    </row>
    <row r="824" spans="2:9" ht="11.25">
      <c r="B824" s="169"/>
      <c r="C824" s="169"/>
      <c r="D824" s="169"/>
      <c r="E824" s="169"/>
      <c r="F824" s="169"/>
      <c r="G824" s="169"/>
      <c r="H824" s="169"/>
      <c r="I824" s="169"/>
    </row>
    <row r="825" spans="2:9" ht="11.25">
      <c r="B825" s="169"/>
      <c r="C825" s="169"/>
      <c r="D825" s="169"/>
      <c r="E825" s="169"/>
      <c r="F825" s="169"/>
      <c r="G825" s="169"/>
      <c r="H825" s="169"/>
      <c r="I825" s="169"/>
    </row>
    <row r="826" spans="2:9" ht="11.25">
      <c r="B826" s="169"/>
      <c r="C826" s="169"/>
      <c r="D826" s="169"/>
      <c r="E826" s="169"/>
      <c r="F826" s="169"/>
      <c r="G826" s="169"/>
      <c r="H826" s="169"/>
      <c r="I826" s="169"/>
    </row>
    <row r="827" spans="2:9" ht="11.25">
      <c r="B827" s="169"/>
      <c r="C827" s="169"/>
      <c r="D827" s="169"/>
      <c r="E827" s="169"/>
      <c r="F827" s="169"/>
      <c r="G827" s="169"/>
      <c r="H827" s="169"/>
      <c r="I827" s="169"/>
    </row>
    <row r="828" spans="2:9" ht="11.25">
      <c r="B828" s="169"/>
      <c r="C828" s="169"/>
      <c r="D828" s="169"/>
      <c r="E828" s="169"/>
      <c r="F828" s="169"/>
      <c r="G828" s="169"/>
      <c r="H828" s="169"/>
      <c r="I828" s="169"/>
    </row>
    <row r="829" spans="2:9" ht="11.25">
      <c r="B829" s="169"/>
      <c r="C829" s="169"/>
      <c r="D829" s="169"/>
      <c r="E829" s="169"/>
      <c r="F829" s="169"/>
      <c r="G829" s="169"/>
      <c r="H829" s="169"/>
      <c r="I829" s="169"/>
    </row>
    <row r="830" spans="2:9" ht="11.25">
      <c r="B830" s="169"/>
      <c r="C830" s="169"/>
      <c r="D830" s="169"/>
      <c r="E830" s="169"/>
      <c r="F830" s="169"/>
      <c r="G830" s="169"/>
      <c r="H830" s="169"/>
      <c r="I830" s="169"/>
    </row>
    <row r="831" spans="2:9" ht="11.25">
      <c r="B831" s="169"/>
      <c r="C831" s="169"/>
      <c r="D831" s="169"/>
      <c r="E831" s="169"/>
      <c r="F831" s="169"/>
      <c r="G831" s="169"/>
      <c r="H831" s="169"/>
      <c r="I831" s="169"/>
    </row>
    <row r="832" spans="2:9" ht="11.25">
      <c r="B832" s="169"/>
      <c r="C832" s="169"/>
      <c r="D832" s="169"/>
      <c r="E832" s="169"/>
      <c r="F832" s="169"/>
      <c r="G832" s="169"/>
      <c r="H832" s="169"/>
      <c r="I832" s="169"/>
    </row>
    <row r="833" spans="2:9" ht="11.25">
      <c r="B833" s="169"/>
      <c r="C833" s="169"/>
      <c r="D833" s="169"/>
      <c r="E833" s="169"/>
      <c r="F833" s="169"/>
      <c r="G833" s="169"/>
      <c r="H833" s="169"/>
      <c r="I833" s="169"/>
    </row>
    <row r="834" spans="2:9" ht="11.25">
      <c r="B834" s="169"/>
      <c r="C834" s="169"/>
      <c r="D834" s="169"/>
      <c r="E834" s="169"/>
      <c r="F834" s="169"/>
      <c r="G834" s="169"/>
      <c r="H834" s="169"/>
      <c r="I834" s="169"/>
    </row>
    <row r="835" spans="2:9" ht="11.25">
      <c r="B835" s="169"/>
      <c r="C835" s="169"/>
      <c r="D835" s="169"/>
      <c r="E835" s="169"/>
      <c r="F835" s="169"/>
      <c r="G835" s="169"/>
      <c r="H835" s="169"/>
      <c r="I835" s="169"/>
    </row>
    <row r="836" spans="2:9" ht="11.25">
      <c r="B836" s="169"/>
      <c r="C836" s="169"/>
      <c r="D836" s="169"/>
      <c r="E836" s="169"/>
      <c r="F836" s="169"/>
      <c r="G836" s="169"/>
      <c r="H836" s="169"/>
      <c r="I836" s="169"/>
    </row>
    <row r="837" spans="2:9" ht="11.25">
      <c r="B837" s="169"/>
      <c r="C837" s="169"/>
      <c r="D837" s="169"/>
      <c r="E837" s="169"/>
      <c r="F837" s="169"/>
      <c r="G837" s="169"/>
      <c r="H837" s="169"/>
      <c r="I837" s="169"/>
    </row>
    <row r="838" spans="2:9" ht="11.25">
      <c r="B838" s="169"/>
      <c r="C838" s="169"/>
      <c r="D838" s="169"/>
      <c r="E838" s="169"/>
      <c r="F838" s="169"/>
      <c r="G838" s="169"/>
      <c r="H838" s="169"/>
      <c r="I838" s="169"/>
    </row>
    <row r="839" spans="2:9" ht="11.25">
      <c r="B839" s="169"/>
      <c r="C839" s="169"/>
      <c r="D839" s="169"/>
      <c r="E839" s="169"/>
      <c r="F839" s="169"/>
      <c r="G839" s="169"/>
      <c r="H839" s="169"/>
      <c r="I839" s="169"/>
    </row>
    <row r="840" spans="2:9" ht="11.25">
      <c r="B840" s="169"/>
      <c r="C840" s="169"/>
      <c r="D840" s="169"/>
      <c r="E840" s="169"/>
      <c r="F840" s="169"/>
      <c r="G840" s="169"/>
      <c r="H840" s="169"/>
      <c r="I840" s="169"/>
    </row>
    <row r="841" spans="2:9" ht="11.25">
      <c r="B841" s="169"/>
      <c r="C841" s="169"/>
      <c r="D841" s="169"/>
      <c r="E841" s="169"/>
      <c r="F841" s="169"/>
      <c r="G841" s="169"/>
      <c r="H841" s="169"/>
      <c r="I841" s="169"/>
    </row>
    <row r="842" spans="2:9" ht="11.25">
      <c r="B842" s="169"/>
      <c r="C842" s="169"/>
      <c r="D842" s="169"/>
      <c r="E842" s="169"/>
      <c r="F842" s="169"/>
      <c r="G842" s="169"/>
      <c r="H842" s="169"/>
      <c r="I842" s="169"/>
    </row>
    <row r="843" spans="2:9" ht="11.25">
      <c r="B843" s="169"/>
      <c r="C843" s="169"/>
      <c r="D843" s="169"/>
      <c r="E843" s="169"/>
      <c r="F843" s="169"/>
      <c r="G843" s="169"/>
      <c r="H843" s="169"/>
      <c r="I843" s="169"/>
    </row>
    <row r="844" spans="2:9" ht="11.25">
      <c r="B844" s="169"/>
      <c r="C844" s="169"/>
      <c r="D844" s="169"/>
      <c r="E844" s="169"/>
      <c r="F844" s="169"/>
      <c r="G844" s="169"/>
      <c r="H844" s="169"/>
      <c r="I844" s="169"/>
    </row>
    <row r="845" spans="2:9" ht="11.25">
      <c r="B845" s="169"/>
      <c r="C845" s="169"/>
      <c r="D845" s="169"/>
      <c r="E845" s="169"/>
      <c r="F845" s="169"/>
      <c r="G845" s="169"/>
      <c r="H845" s="169"/>
      <c r="I845" s="169"/>
    </row>
    <row r="846" spans="2:9" ht="11.25">
      <c r="B846" s="169"/>
      <c r="C846" s="169"/>
      <c r="D846" s="169"/>
      <c r="E846" s="169"/>
      <c r="F846" s="169"/>
      <c r="G846" s="169"/>
      <c r="H846" s="169"/>
      <c r="I846" s="169"/>
    </row>
    <row r="847" spans="2:9" ht="11.25">
      <c r="B847" s="169"/>
      <c r="C847" s="169"/>
      <c r="D847" s="169"/>
      <c r="E847" s="169"/>
      <c r="F847" s="169"/>
      <c r="G847" s="169"/>
      <c r="H847" s="169"/>
      <c r="I847" s="169"/>
    </row>
    <row r="848" spans="2:9" ht="11.25">
      <c r="B848" s="169"/>
      <c r="C848" s="169"/>
      <c r="D848" s="169"/>
      <c r="E848" s="169"/>
      <c r="F848" s="169"/>
      <c r="G848" s="169"/>
      <c r="H848" s="169"/>
      <c r="I848" s="169"/>
    </row>
    <row r="849" spans="2:9" ht="11.25">
      <c r="B849" s="169"/>
      <c r="C849" s="169"/>
      <c r="D849" s="169"/>
      <c r="E849" s="169"/>
      <c r="F849" s="169"/>
      <c r="G849" s="169"/>
      <c r="H849" s="169"/>
      <c r="I849" s="169"/>
    </row>
    <row r="850" spans="2:9" ht="11.25">
      <c r="B850" s="169"/>
      <c r="C850" s="169"/>
      <c r="D850" s="169"/>
      <c r="E850" s="169"/>
      <c r="F850" s="169"/>
      <c r="G850" s="169"/>
      <c r="H850" s="169"/>
      <c r="I850" s="169"/>
    </row>
    <row r="851" spans="2:9" ht="11.25">
      <c r="B851" s="169"/>
      <c r="C851" s="169"/>
      <c r="D851" s="169"/>
      <c r="E851" s="169"/>
      <c r="F851" s="169"/>
      <c r="G851" s="169"/>
      <c r="H851" s="169"/>
      <c r="I851" s="169"/>
    </row>
    <row r="852" spans="2:9" ht="11.25">
      <c r="B852" s="169"/>
      <c r="C852" s="169"/>
      <c r="D852" s="169"/>
      <c r="E852" s="169"/>
      <c r="F852" s="169"/>
      <c r="G852" s="169"/>
      <c r="H852" s="169"/>
      <c r="I852" s="169"/>
    </row>
    <row r="853" spans="2:9" ht="11.25">
      <c r="B853" s="169"/>
      <c r="C853" s="169"/>
      <c r="D853" s="169"/>
      <c r="E853" s="169"/>
      <c r="F853" s="169"/>
      <c r="G853" s="169"/>
      <c r="H853" s="169"/>
      <c r="I853" s="169"/>
    </row>
    <row r="854" spans="2:9" ht="11.25">
      <c r="B854" s="169"/>
      <c r="C854" s="169"/>
      <c r="D854" s="169"/>
      <c r="E854" s="169"/>
      <c r="F854" s="169"/>
      <c r="G854" s="169"/>
      <c r="H854" s="169"/>
      <c r="I854" s="169"/>
    </row>
    <row r="855" spans="2:9" ht="11.25">
      <c r="B855" s="169"/>
      <c r="C855" s="169"/>
      <c r="D855" s="169"/>
      <c r="E855" s="169"/>
      <c r="F855" s="169"/>
      <c r="G855" s="169"/>
      <c r="H855" s="169"/>
      <c r="I855" s="169"/>
    </row>
    <row r="856" spans="2:9" ht="11.25">
      <c r="B856" s="169"/>
      <c r="C856" s="169"/>
      <c r="D856" s="169"/>
      <c r="E856" s="169"/>
      <c r="F856" s="169"/>
      <c r="G856" s="169"/>
      <c r="H856" s="169"/>
      <c r="I856" s="169"/>
    </row>
    <row r="857" spans="2:9" ht="11.25">
      <c r="B857" s="169"/>
      <c r="C857" s="169"/>
      <c r="D857" s="169"/>
      <c r="E857" s="169"/>
      <c r="F857" s="169"/>
      <c r="G857" s="169"/>
      <c r="H857" s="169"/>
      <c r="I857" s="169"/>
    </row>
    <row r="858" spans="2:9" ht="11.25">
      <c r="B858" s="169"/>
      <c r="C858" s="169"/>
      <c r="D858" s="169"/>
      <c r="E858" s="169"/>
      <c r="F858" s="169"/>
      <c r="G858" s="169"/>
      <c r="H858" s="169"/>
      <c r="I858" s="169"/>
    </row>
    <row r="859" spans="2:9" ht="11.25">
      <c r="B859" s="169"/>
      <c r="C859" s="169"/>
      <c r="D859" s="169"/>
      <c r="E859" s="169"/>
      <c r="F859" s="169"/>
      <c r="G859" s="169"/>
      <c r="H859" s="169"/>
      <c r="I859" s="169"/>
    </row>
    <row r="860" spans="2:9" ht="11.25">
      <c r="B860" s="169"/>
      <c r="C860" s="169"/>
      <c r="D860" s="169"/>
      <c r="E860" s="169"/>
      <c r="F860" s="169"/>
      <c r="G860" s="169"/>
      <c r="H860" s="169"/>
      <c r="I860" s="169"/>
    </row>
    <row r="861" spans="2:9" ht="11.25">
      <c r="B861" s="169"/>
      <c r="C861" s="169"/>
      <c r="D861" s="169"/>
      <c r="E861" s="169"/>
      <c r="F861" s="169"/>
      <c r="G861" s="169"/>
      <c r="H861" s="169"/>
      <c r="I861" s="169"/>
    </row>
    <row r="862" spans="2:9" ht="11.25">
      <c r="B862" s="169"/>
      <c r="C862" s="169"/>
      <c r="D862" s="169"/>
      <c r="E862" s="169"/>
      <c r="F862" s="169"/>
      <c r="G862" s="169"/>
      <c r="H862" s="169"/>
      <c r="I862" s="169"/>
    </row>
    <row r="863" spans="2:9" ht="11.25">
      <c r="B863" s="169"/>
      <c r="C863" s="169"/>
      <c r="D863" s="169"/>
      <c r="E863" s="169"/>
      <c r="F863" s="169"/>
      <c r="G863" s="169"/>
      <c r="H863" s="169"/>
      <c r="I863" s="169"/>
    </row>
    <row r="864" spans="2:9" ht="11.25">
      <c r="B864" s="169"/>
      <c r="C864" s="169"/>
      <c r="D864" s="169"/>
      <c r="E864" s="169"/>
      <c r="F864" s="169"/>
      <c r="G864" s="169"/>
      <c r="H864" s="169"/>
      <c r="I864" s="169"/>
    </row>
    <row r="865" spans="2:9" ht="11.25">
      <c r="B865" s="169"/>
      <c r="C865" s="169"/>
      <c r="D865" s="169"/>
      <c r="E865" s="169"/>
      <c r="F865" s="169"/>
      <c r="G865" s="169"/>
      <c r="H865" s="169"/>
      <c r="I865" s="169"/>
    </row>
    <row r="866" spans="2:9" ht="11.25">
      <c r="B866" s="169"/>
      <c r="C866" s="169"/>
      <c r="D866" s="169"/>
      <c r="E866" s="169"/>
      <c r="F866" s="169"/>
      <c r="G866" s="169"/>
      <c r="H866" s="169"/>
      <c r="I866" s="169"/>
    </row>
    <row r="867" spans="2:9" ht="11.25">
      <c r="B867" s="169"/>
      <c r="C867" s="169"/>
      <c r="D867" s="169"/>
      <c r="E867" s="169"/>
      <c r="F867" s="169"/>
      <c r="G867" s="169"/>
      <c r="H867" s="169"/>
      <c r="I867" s="169"/>
    </row>
    <row r="868" spans="2:9" ht="11.25">
      <c r="B868" s="169"/>
      <c r="C868" s="169"/>
      <c r="D868" s="169"/>
      <c r="E868" s="169"/>
      <c r="F868" s="169"/>
      <c r="G868" s="169"/>
      <c r="H868" s="169"/>
      <c r="I868" s="169"/>
    </row>
    <row r="869" spans="2:9" ht="11.25">
      <c r="B869" s="169"/>
      <c r="C869" s="169"/>
      <c r="D869" s="169"/>
      <c r="E869" s="169"/>
      <c r="F869" s="169"/>
      <c r="G869" s="169"/>
      <c r="H869" s="169"/>
      <c r="I869" s="169"/>
    </row>
    <row r="870" spans="2:9" ht="11.25">
      <c r="B870" s="169"/>
      <c r="C870" s="169"/>
      <c r="D870" s="169"/>
      <c r="E870" s="169"/>
      <c r="F870" s="169"/>
      <c r="G870" s="169"/>
      <c r="H870" s="169"/>
      <c r="I870" s="169"/>
    </row>
    <row r="871" spans="2:9" ht="11.25">
      <c r="B871" s="169"/>
      <c r="C871" s="169"/>
      <c r="D871" s="169"/>
      <c r="E871" s="169"/>
      <c r="F871" s="169"/>
      <c r="G871" s="169"/>
      <c r="H871" s="169"/>
      <c r="I871" s="169"/>
    </row>
    <row r="872" spans="2:9" ht="11.25">
      <c r="B872" s="169"/>
      <c r="C872" s="169"/>
      <c r="D872" s="169"/>
      <c r="E872" s="169"/>
      <c r="F872" s="169"/>
      <c r="G872" s="169"/>
      <c r="H872" s="169"/>
      <c r="I872" s="169"/>
    </row>
    <row r="873" spans="2:9" ht="11.25">
      <c r="B873" s="169"/>
      <c r="C873" s="169"/>
      <c r="D873" s="169"/>
      <c r="E873" s="169"/>
      <c r="F873" s="169"/>
      <c r="G873" s="169"/>
      <c r="H873" s="169"/>
      <c r="I873" s="169"/>
    </row>
    <row r="874" spans="2:9" ht="11.25">
      <c r="B874" s="169"/>
      <c r="C874" s="169"/>
      <c r="D874" s="169"/>
      <c r="E874" s="169"/>
      <c r="F874" s="169"/>
      <c r="G874" s="169"/>
      <c r="H874" s="169"/>
      <c r="I874" s="169"/>
    </row>
    <row r="875" spans="2:9" ht="11.25">
      <c r="B875" s="169"/>
      <c r="C875" s="169"/>
      <c r="D875" s="169"/>
      <c r="E875" s="169"/>
      <c r="F875" s="169"/>
      <c r="G875" s="169"/>
      <c r="H875" s="169"/>
      <c r="I875" s="169"/>
    </row>
    <row r="876" spans="2:9" ht="11.25">
      <c r="B876" s="169"/>
      <c r="C876" s="169"/>
      <c r="D876" s="169"/>
      <c r="E876" s="169"/>
      <c r="F876" s="169"/>
      <c r="G876" s="169"/>
      <c r="H876" s="169"/>
      <c r="I876" s="169"/>
    </row>
    <row r="877" spans="2:9" ht="11.25">
      <c r="B877" s="169"/>
      <c r="C877" s="169"/>
      <c r="D877" s="169"/>
      <c r="E877" s="169"/>
      <c r="F877" s="169"/>
      <c r="G877" s="169"/>
      <c r="H877" s="169"/>
      <c r="I877" s="169"/>
    </row>
    <row r="878" spans="2:9" ht="11.25">
      <c r="B878" s="169"/>
      <c r="C878" s="169"/>
      <c r="D878" s="169"/>
      <c r="E878" s="169"/>
      <c r="F878" s="169"/>
      <c r="G878" s="169"/>
      <c r="H878" s="169"/>
      <c r="I878" s="169"/>
    </row>
    <row r="879" spans="2:9" ht="11.25">
      <c r="B879" s="169"/>
      <c r="C879" s="169"/>
      <c r="D879" s="169"/>
      <c r="E879" s="169"/>
      <c r="F879" s="169"/>
      <c r="G879" s="169"/>
      <c r="H879" s="169"/>
      <c r="I879" s="169"/>
    </row>
    <row r="880" spans="2:9" ht="11.25">
      <c r="B880" s="169"/>
      <c r="C880" s="169"/>
      <c r="D880" s="169"/>
      <c r="E880" s="169"/>
      <c r="F880" s="169"/>
      <c r="G880" s="169"/>
      <c r="H880" s="169"/>
      <c r="I880" s="169"/>
    </row>
    <row r="881" spans="2:9" ht="11.25">
      <c r="B881" s="169"/>
      <c r="C881" s="169"/>
      <c r="D881" s="169"/>
      <c r="E881" s="169"/>
      <c r="F881" s="169"/>
      <c r="G881" s="169"/>
      <c r="H881" s="169"/>
      <c r="I881" s="169"/>
    </row>
    <row r="882" spans="2:9" ht="11.25">
      <c r="B882" s="169"/>
      <c r="C882" s="169"/>
      <c r="D882" s="169"/>
      <c r="E882" s="169"/>
      <c r="F882" s="169"/>
      <c r="G882" s="169"/>
      <c r="H882" s="169"/>
      <c r="I882" s="169"/>
    </row>
    <row r="883" spans="2:9" ht="11.25">
      <c r="B883" s="169"/>
      <c r="C883" s="169"/>
      <c r="D883" s="169"/>
      <c r="E883" s="169"/>
      <c r="F883" s="169"/>
      <c r="G883" s="169"/>
      <c r="H883" s="169"/>
      <c r="I883" s="169"/>
    </row>
    <row r="884" spans="2:9" ht="11.25">
      <c r="B884" s="169"/>
      <c r="C884" s="169"/>
      <c r="D884" s="169"/>
      <c r="E884" s="169"/>
      <c r="F884" s="169"/>
      <c r="G884" s="169"/>
      <c r="H884" s="169"/>
      <c r="I884" s="169"/>
    </row>
    <row r="885" spans="2:9" ht="11.25">
      <c r="B885" s="169"/>
      <c r="C885" s="169"/>
      <c r="D885" s="169"/>
      <c r="E885" s="169"/>
      <c r="F885" s="169"/>
      <c r="G885" s="169"/>
      <c r="H885" s="169"/>
      <c r="I885" s="169"/>
    </row>
    <row r="886" spans="2:9" ht="11.25">
      <c r="B886" s="169"/>
      <c r="C886" s="169"/>
      <c r="D886" s="169"/>
      <c r="E886" s="169"/>
      <c r="F886" s="169"/>
      <c r="G886" s="169"/>
      <c r="H886" s="169"/>
      <c r="I886" s="169"/>
    </row>
    <row r="887" spans="2:9" ht="11.25">
      <c r="B887" s="169"/>
      <c r="C887" s="169"/>
      <c r="D887" s="169"/>
      <c r="E887" s="169"/>
      <c r="F887" s="169"/>
      <c r="G887" s="169"/>
      <c r="H887" s="169"/>
      <c r="I887" s="169"/>
    </row>
    <row r="888" spans="2:9" ht="11.25">
      <c r="B888" s="169"/>
      <c r="C888" s="169"/>
      <c r="D888" s="169"/>
      <c r="E888" s="169"/>
      <c r="F888" s="169"/>
      <c r="G888" s="169"/>
      <c r="H888" s="169"/>
      <c r="I888" s="169"/>
    </row>
    <row r="889" spans="2:9" ht="11.25">
      <c r="B889" s="169"/>
      <c r="C889" s="169"/>
      <c r="D889" s="169"/>
      <c r="E889" s="169"/>
      <c r="F889" s="169"/>
      <c r="G889" s="169"/>
      <c r="H889" s="169"/>
      <c r="I889" s="169"/>
    </row>
    <row r="890" spans="2:9" ht="11.25">
      <c r="B890" s="169"/>
      <c r="C890" s="169"/>
      <c r="D890" s="169"/>
      <c r="E890" s="169"/>
      <c r="F890" s="169"/>
      <c r="G890" s="169"/>
      <c r="H890" s="169"/>
      <c r="I890" s="169"/>
    </row>
    <row r="891" spans="2:9" ht="11.25">
      <c r="B891" s="169"/>
      <c r="C891" s="169"/>
      <c r="D891" s="169"/>
      <c r="E891" s="169"/>
      <c r="F891" s="169"/>
      <c r="G891" s="169"/>
      <c r="H891" s="169"/>
      <c r="I891" s="169"/>
    </row>
    <row r="892" spans="2:9" ht="11.25">
      <c r="B892" s="169"/>
      <c r="C892" s="169"/>
      <c r="D892" s="169"/>
      <c r="E892" s="169"/>
      <c r="F892" s="169"/>
      <c r="G892" s="169"/>
      <c r="H892" s="169"/>
      <c r="I892" s="169"/>
    </row>
    <row r="893" spans="2:9" ht="11.25">
      <c r="B893" s="169"/>
      <c r="C893" s="169"/>
      <c r="D893" s="169"/>
      <c r="E893" s="169"/>
      <c r="F893" s="169"/>
      <c r="G893" s="169"/>
      <c r="H893" s="169"/>
      <c r="I893" s="169"/>
    </row>
    <row r="894" spans="2:9" ht="11.25">
      <c r="B894" s="169"/>
      <c r="C894" s="169"/>
      <c r="D894" s="169"/>
      <c r="E894" s="169"/>
      <c r="F894" s="169"/>
      <c r="G894" s="169"/>
      <c r="H894" s="169"/>
      <c r="I894" s="169"/>
    </row>
    <row r="895" spans="2:9" ht="11.25">
      <c r="B895" s="169"/>
      <c r="C895" s="169"/>
      <c r="D895" s="169"/>
      <c r="E895" s="169"/>
      <c r="F895" s="169"/>
      <c r="G895" s="169"/>
      <c r="H895" s="169"/>
      <c r="I895" s="169"/>
    </row>
    <row r="896" spans="2:9" ht="11.25">
      <c r="B896" s="169"/>
      <c r="C896" s="169"/>
      <c r="D896" s="169"/>
      <c r="E896" s="169"/>
      <c r="F896" s="169"/>
      <c r="G896" s="169"/>
      <c r="H896" s="169"/>
      <c r="I896" s="169"/>
    </row>
    <row r="897" spans="2:9" ht="11.25">
      <c r="B897" s="169"/>
      <c r="C897" s="169"/>
      <c r="D897" s="169"/>
      <c r="E897" s="169"/>
      <c r="F897" s="169"/>
      <c r="G897" s="169"/>
      <c r="H897" s="169"/>
      <c r="I897" s="169"/>
    </row>
    <row r="898" spans="2:9" ht="11.25">
      <c r="B898" s="169"/>
      <c r="C898" s="169"/>
      <c r="D898" s="169"/>
      <c r="E898" s="169"/>
      <c r="F898" s="169"/>
      <c r="G898" s="169"/>
      <c r="H898" s="169"/>
      <c r="I898" s="169"/>
    </row>
    <row r="899" spans="2:9" ht="11.25">
      <c r="B899" s="169"/>
      <c r="C899" s="169"/>
      <c r="D899" s="169"/>
      <c r="E899" s="169"/>
      <c r="F899" s="169"/>
      <c r="G899" s="169"/>
      <c r="H899" s="169"/>
      <c r="I899" s="169"/>
    </row>
    <row r="900" spans="2:9" ht="11.25">
      <c r="B900" s="169"/>
      <c r="C900" s="169"/>
      <c r="D900" s="169"/>
      <c r="E900" s="169"/>
      <c r="F900" s="169"/>
      <c r="G900" s="169"/>
      <c r="H900" s="169"/>
      <c r="I900" s="169"/>
    </row>
    <row r="901" spans="2:9" ht="11.25">
      <c r="B901" s="169"/>
      <c r="C901" s="169"/>
      <c r="D901" s="169"/>
      <c r="E901" s="169"/>
      <c r="F901" s="169"/>
      <c r="G901" s="169"/>
      <c r="H901" s="169"/>
      <c r="I901" s="169"/>
    </row>
    <row r="902" spans="2:9" ht="11.25">
      <c r="B902" s="169"/>
      <c r="C902" s="169"/>
      <c r="D902" s="169"/>
      <c r="E902" s="169"/>
      <c r="F902" s="169"/>
      <c r="G902" s="169"/>
      <c r="H902" s="169"/>
      <c r="I902" s="169"/>
    </row>
    <row r="903" spans="2:9" ht="11.25">
      <c r="B903" s="169"/>
      <c r="C903" s="169"/>
      <c r="D903" s="169"/>
      <c r="E903" s="169"/>
      <c r="F903" s="169"/>
      <c r="G903" s="169"/>
      <c r="H903" s="169"/>
      <c r="I903" s="169"/>
    </row>
    <row r="904" spans="2:9" ht="11.25">
      <c r="B904" s="169"/>
      <c r="C904" s="169"/>
      <c r="D904" s="169"/>
      <c r="E904" s="169"/>
      <c r="F904" s="169"/>
      <c r="G904" s="169"/>
      <c r="H904" s="169"/>
      <c r="I904" s="169"/>
    </row>
    <row r="905" spans="2:9" ht="11.25">
      <c r="B905" s="169"/>
      <c r="C905" s="169"/>
      <c r="D905" s="169"/>
      <c r="E905" s="169"/>
      <c r="F905" s="169"/>
      <c r="G905" s="169"/>
      <c r="H905" s="169"/>
      <c r="I905" s="169"/>
    </row>
    <row r="906" spans="2:9" ht="11.25">
      <c r="B906" s="169"/>
      <c r="C906" s="169"/>
      <c r="D906" s="169"/>
      <c r="E906" s="169"/>
      <c r="F906" s="169"/>
      <c r="G906" s="169"/>
      <c r="H906" s="169"/>
      <c r="I906" s="169"/>
    </row>
    <row r="907" spans="2:9" ht="11.25">
      <c r="B907" s="169"/>
      <c r="C907" s="169"/>
      <c r="D907" s="169"/>
      <c r="E907" s="169"/>
      <c r="F907" s="169"/>
      <c r="G907" s="169"/>
      <c r="H907" s="169"/>
      <c r="I907" s="169"/>
    </row>
    <row r="908" spans="2:9" ht="11.25">
      <c r="B908" s="169"/>
      <c r="C908" s="169"/>
      <c r="D908" s="169"/>
      <c r="E908" s="169"/>
      <c r="F908" s="169"/>
      <c r="G908" s="169"/>
      <c r="H908" s="169"/>
      <c r="I908" s="169"/>
    </row>
    <row r="909" spans="2:9" ht="11.25">
      <c r="B909" s="169"/>
      <c r="C909" s="169"/>
      <c r="D909" s="169"/>
      <c r="E909" s="169"/>
      <c r="F909" s="169"/>
      <c r="G909" s="169"/>
      <c r="H909" s="169"/>
      <c r="I909" s="169"/>
    </row>
    <row r="910" spans="2:9" ht="11.25">
      <c r="B910" s="169"/>
      <c r="C910" s="169"/>
      <c r="D910" s="169"/>
      <c r="E910" s="169"/>
      <c r="F910" s="169"/>
      <c r="G910" s="169"/>
      <c r="H910" s="169"/>
      <c r="I910" s="169"/>
    </row>
    <row r="911" spans="2:9" ht="11.25">
      <c r="B911" s="169"/>
      <c r="C911" s="169"/>
      <c r="D911" s="169"/>
      <c r="E911" s="169"/>
      <c r="F911" s="169"/>
      <c r="G911" s="169"/>
      <c r="H911" s="169"/>
      <c r="I911" s="169"/>
    </row>
    <row r="912" spans="2:9" ht="11.25">
      <c r="B912" s="169"/>
      <c r="C912" s="169"/>
      <c r="D912" s="169"/>
      <c r="E912" s="169"/>
      <c r="F912" s="169"/>
      <c r="G912" s="169"/>
      <c r="H912" s="169"/>
      <c r="I912" s="169"/>
    </row>
    <row r="913" spans="2:9" ht="11.25">
      <c r="B913" s="169"/>
      <c r="C913" s="169"/>
      <c r="D913" s="169"/>
      <c r="E913" s="169"/>
      <c r="F913" s="169"/>
      <c r="G913" s="169"/>
      <c r="H913" s="169"/>
      <c r="I913" s="169"/>
    </row>
    <row r="914" spans="2:9" ht="11.25">
      <c r="B914" s="169"/>
      <c r="C914" s="169"/>
      <c r="D914" s="169"/>
      <c r="E914" s="169"/>
      <c r="F914" s="169"/>
      <c r="G914" s="169"/>
      <c r="H914" s="169"/>
      <c r="I914" s="169"/>
    </row>
    <row r="915" spans="2:9" ht="11.25">
      <c r="B915" s="169"/>
      <c r="C915" s="169"/>
      <c r="D915" s="169"/>
      <c r="E915" s="169"/>
      <c r="F915" s="169"/>
      <c r="G915" s="169"/>
      <c r="H915" s="169"/>
      <c r="I915" s="169"/>
    </row>
    <row r="916" spans="2:9" ht="11.25">
      <c r="B916" s="169"/>
      <c r="C916" s="169"/>
      <c r="D916" s="169"/>
      <c r="E916" s="169"/>
      <c r="F916" s="169"/>
      <c r="G916" s="169"/>
      <c r="H916" s="169"/>
      <c r="I916" s="169"/>
    </row>
    <row r="917" spans="2:9" ht="11.25">
      <c r="B917" s="169"/>
      <c r="C917" s="169"/>
      <c r="D917" s="169"/>
      <c r="E917" s="169"/>
      <c r="F917" s="169"/>
      <c r="G917" s="169"/>
      <c r="H917" s="169"/>
      <c r="I917" s="169"/>
    </row>
    <row r="918" spans="2:9" ht="11.25">
      <c r="B918" s="169"/>
      <c r="C918" s="169"/>
      <c r="D918" s="169"/>
      <c r="E918" s="169"/>
      <c r="F918" s="169"/>
      <c r="G918" s="169"/>
      <c r="H918" s="169"/>
      <c r="I918" s="169"/>
    </row>
    <row r="919" spans="2:9" ht="11.25">
      <c r="B919" s="169"/>
      <c r="C919" s="169"/>
      <c r="D919" s="169"/>
      <c r="E919" s="169"/>
      <c r="F919" s="169"/>
      <c r="G919" s="169"/>
      <c r="H919" s="169"/>
      <c r="I919" s="169"/>
    </row>
    <row r="920" spans="2:9" ht="11.25">
      <c r="B920" s="169"/>
      <c r="C920" s="169"/>
      <c r="D920" s="169"/>
      <c r="E920" s="169"/>
      <c r="F920" s="169"/>
      <c r="G920" s="169"/>
      <c r="H920" s="169"/>
      <c r="I920" s="169"/>
    </row>
    <row r="921" spans="2:9" ht="11.25">
      <c r="B921" s="169"/>
      <c r="C921" s="169"/>
      <c r="D921" s="169"/>
      <c r="E921" s="169"/>
      <c r="F921" s="169"/>
      <c r="G921" s="169"/>
      <c r="H921" s="169"/>
      <c r="I921" s="169"/>
    </row>
    <row r="922" spans="2:9" ht="11.25">
      <c r="B922" s="169"/>
      <c r="C922" s="169"/>
      <c r="D922" s="169"/>
      <c r="E922" s="169"/>
      <c r="F922" s="169"/>
      <c r="G922" s="169"/>
      <c r="H922" s="169"/>
      <c r="I922" s="169"/>
    </row>
    <row r="923" spans="2:9" ht="11.25">
      <c r="B923" s="169"/>
      <c r="C923" s="169"/>
      <c r="D923" s="169"/>
      <c r="E923" s="169"/>
      <c r="F923" s="169"/>
      <c r="G923" s="169"/>
      <c r="H923" s="169"/>
      <c r="I923" s="169"/>
    </row>
    <row r="924" spans="2:9" ht="11.25">
      <c r="B924" s="169"/>
      <c r="C924" s="169"/>
      <c r="D924" s="169"/>
      <c r="E924" s="169"/>
      <c r="F924" s="169"/>
      <c r="G924" s="169"/>
      <c r="H924" s="169"/>
      <c r="I924" s="169"/>
    </row>
    <row r="925" spans="2:9" ht="11.25">
      <c r="B925" s="169"/>
      <c r="C925" s="169"/>
      <c r="D925" s="169"/>
      <c r="E925" s="169"/>
      <c r="F925" s="169"/>
      <c r="G925" s="169"/>
      <c r="H925" s="169"/>
      <c r="I925" s="169"/>
    </row>
    <row r="926" spans="2:9" ht="11.25">
      <c r="B926" s="169"/>
      <c r="C926" s="169"/>
      <c r="D926" s="169"/>
      <c r="E926" s="169"/>
      <c r="F926" s="169"/>
      <c r="G926" s="169"/>
      <c r="H926" s="169"/>
      <c r="I926" s="169"/>
    </row>
    <row r="927" spans="2:9" ht="11.25">
      <c r="B927" s="169"/>
      <c r="C927" s="169"/>
      <c r="D927" s="169"/>
      <c r="E927" s="169"/>
      <c r="F927" s="169"/>
      <c r="G927" s="169"/>
      <c r="H927" s="169"/>
      <c r="I927" s="169"/>
    </row>
    <row r="928" spans="2:9" ht="11.25">
      <c r="B928" s="169"/>
      <c r="C928" s="169"/>
      <c r="D928" s="169"/>
      <c r="E928" s="169"/>
      <c r="F928" s="169"/>
      <c r="G928" s="169"/>
      <c r="H928" s="169"/>
      <c r="I928" s="169"/>
    </row>
    <row r="929" spans="2:9" ht="11.25">
      <c r="B929" s="169"/>
      <c r="C929" s="169"/>
      <c r="D929" s="169"/>
      <c r="E929" s="169"/>
      <c r="F929" s="169"/>
      <c r="G929" s="169"/>
      <c r="H929" s="169"/>
      <c r="I929" s="169"/>
    </row>
    <row r="930" spans="2:9" ht="11.25">
      <c r="B930" s="169"/>
      <c r="C930" s="169"/>
      <c r="D930" s="169"/>
      <c r="E930" s="169"/>
      <c r="F930" s="169"/>
      <c r="G930" s="169"/>
      <c r="H930" s="169"/>
      <c r="I930" s="169"/>
    </row>
    <row r="931" spans="2:9" ht="11.25">
      <c r="B931" s="169"/>
      <c r="C931" s="169"/>
      <c r="D931" s="169"/>
      <c r="E931" s="169"/>
      <c r="F931" s="169"/>
      <c r="G931" s="169"/>
      <c r="H931" s="169"/>
      <c r="I931" s="169"/>
    </row>
    <row r="932" spans="2:9" ht="11.25">
      <c r="B932" s="169"/>
      <c r="C932" s="169"/>
      <c r="D932" s="169"/>
      <c r="E932" s="169"/>
      <c r="F932" s="169"/>
      <c r="G932" s="169"/>
      <c r="H932" s="169"/>
      <c r="I932" s="169"/>
    </row>
    <row r="933" spans="2:9" ht="11.25">
      <c r="B933" s="169"/>
      <c r="C933" s="169"/>
      <c r="D933" s="169"/>
      <c r="E933" s="169"/>
      <c r="F933" s="169"/>
      <c r="G933" s="169"/>
      <c r="H933" s="169"/>
      <c r="I933" s="169"/>
    </row>
    <row r="934" spans="2:9" ht="11.25">
      <c r="B934" s="169"/>
      <c r="C934" s="169"/>
      <c r="D934" s="169"/>
      <c r="E934" s="169"/>
      <c r="F934" s="169"/>
      <c r="G934" s="169"/>
      <c r="H934" s="169"/>
      <c r="I934" s="169"/>
    </row>
    <row r="935" spans="2:9" ht="11.25">
      <c r="B935" s="169"/>
      <c r="C935" s="169"/>
      <c r="D935" s="169"/>
      <c r="E935" s="169"/>
      <c r="F935" s="169"/>
      <c r="G935" s="169"/>
      <c r="H935" s="169"/>
      <c r="I935" s="169"/>
    </row>
    <row r="936" spans="2:9" ht="11.25">
      <c r="B936" s="169"/>
      <c r="C936" s="169"/>
      <c r="D936" s="169"/>
      <c r="E936" s="169"/>
      <c r="F936" s="169"/>
      <c r="G936" s="169"/>
      <c r="H936" s="169"/>
      <c r="I936" s="169"/>
    </row>
    <row r="937" spans="2:9" ht="11.25">
      <c r="B937" s="169"/>
      <c r="C937" s="169"/>
      <c r="D937" s="169"/>
      <c r="E937" s="169"/>
      <c r="F937" s="169"/>
      <c r="G937" s="169"/>
      <c r="H937" s="169"/>
      <c r="I937" s="169"/>
    </row>
    <row r="938" spans="2:9" ht="11.25">
      <c r="B938" s="169"/>
      <c r="C938" s="169"/>
      <c r="D938" s="169"/>
      <c r="E938" s="169"/>
      <c r="F938" s="169"/>
      <c r="G938" s="169"/>
      <c r="H938" s="169"/>
      <c r="I938" s="169"/>
    </row>
    <row r="939" spans="2:9" ht="11.25">
      <c r="B939" s="169"/>
      <c r="C939" s="169"/>
      <c r="D939" s="169"/>
      <c r="E939" s="169"/>
      <c r="F939" s="169"/>
      <c r="G939" s="169"/>
      <c r="H939" s="169"/>
      <c r="I939" s="169"/>
    </row>
    <row r="940" spans="2:9" ht="11.25">
      <c r="B940" s="169"/>
      <c r="C940" s="169"/>
      <c r="D940" s="169"/>
      <c r="E940" s="169"/>
      <c r="F940" s="169"/>
      <c r="G940" s="169"/>
      <c r="H940" s="169"/>
      <c r="I940" s="169"/>
    </row>
    <row r="941" spans="2:9" ht="11.25">
      <c r="B941" s="169"/>
      <c r="C941" s="169"/>
      <c r="D941" s="169"/>
      <c r="E941" s="169"/>
      <c r="F941" s="169"/>
      <c r="G941" s="169"/>
      <c r="H941" s="169"/>
      <c r="I941" s="169"/>
    </row>
    <row r="942" spans="2:9" ht="11.25">
      <c r="B942" s="169"/>
      <c r="C942" s="169"/>
      <c r="D942" s="169"/>
      <c r="E942" s="169"/>
      <c r="F942" s="169"/>
      <c r="G942" s="169"/>
      <c r="H942" s="169"/>
      <c r="I942" s="169"/>
    </row>
    <row r="943" spans="2:9" ht="11.25">
      <c r="B943" s="169"/>
      <c r="C943" s="169"/>
      <c r="D943" s="169"/>
      <c r="E943" s="169"/>
      <c r="F943" s="169"/>
      <c r="G943" s="169"/>
      <c r="H943" s="169"/>
      <c r="I943" s="169"/>
    </row>
    <row r="944" spans="2:9" ht="11.25">
      <c r="B944" s="169"/>
      <c r="C944" s="169"/>
      <c r="D944" s="169"/>
      <c r="E944" s="169"/>
      <c r="F944" s="169"/>
      <c r="G944" s="169"/>
      <c r="H944" s="169"/>
      <c r="I944" s="169"/>
    </row>
    <row r="945" spans="2:9" ht="11.25">
      <c r="B945" s="169"/>
      <c r="C945" s="169"/>
      <c r="D945" s="169"/>
      <c r="E945" s="169"/>
      <c r="F945" s="169"/>
      <c r="G945" s="169"/>
      <c r="H945" s="169"/>
      <c r="I945" s="169"/>
    </row>
    <row r="946" spans="2:9" ht="11.25">
      <c r="B946" s="169"/>
      <c r="C946" s="169"/>
      <c r="D946" s="169"/>
      <c r="E946" s="169"/>
      <c r="F946" s="169"/>
      <c r="G946" s="169"/>
      <c r="H946" s="169"/>
      <c r="I946" s="169"/>
    </row>
    <row r="947" spans="2:9" ht="11.25">
      <c r="B947" s="169"/>
      <c r="C947" s="169"/>
      <c r="D947" s="169"/>
      <c r="E947" s="169"/>
      <c r="F947" s="169"/>
      <c r="G947" s="169"/>
      <c r="H947" s="169"/>
      <c r="I947" s="169"/>
    </row>
    <row r="948" spans="2:9" ht="11.25">
      <c r="B948" s="169"/>
      <c r="C948" s="169"/>
      <c r="D948" s="169"/>
      <c r="E948" s="169"/>
      <c r="F948" s="169"/>
      <c r="G948" s="169"/>
      <c r="H948" s="169"/>
      <c r="I948" s="169"/>
    </row>
    <row r="949" spans="2:9" ht="11.25">
      <c r="B949" s="169"/>
      <c r="C949" s="169"/>
      <c r="D949" s="169"/>
      <c r="E949" s="169"/>
      <c r="F949" s="169"/>
      <c r="G949" s="169"/>
      <c r="H949" s="169"/>
      <c r="I949" s="169"/>
    </row>
    <row r="950" spans="2:9" ht="11.25">
      <c r="B950" s="169"/>
      <c r="C950" s="169"/>
      <c r="D950" s="169"/>
      <c r="E950" s="169"/>
      <c r="F950" s="169"/>
      <c r="G950" s="169"/>
      <c r="H950" s="169"/>
      <c r="I950" s="169"/>
    </row>
    <row r="951" spans="2:9" ht="11.25">
      <c r="B951" s="169"/>
      <c r="C951" s="169"/>
      <c r="D951" s="169"/>
      <c r="E951" s="169"/>
      <c r="F951" s="169"/>
      <c r="G951" s="169"/>
      <c r="H951" s="169"/>
      <c r="I951" s="169"/>
    </row>
    <row r="952" spans="2:9" ht="11.25">
      <c r="B952" s="169"/>
      <c r="C952" s="169"/>
      <c r="D952" s="169"/>
      <c r="E952" s="169"/>
      <c r="F952" s="169"/>
      <c r="G952" s="169"/>
      <c r="H952" s="169"/>
      <c r="I952" s="169"/>
    </row>
    <row r="953" spans="2:9" ht="11.25">
      <c r="B953" s="169"/>
      <c r="C953" s="169"/>
      <c r="D953" s="169"/>
      <c r="E953" s="169"/>
      <c r="F953" s="169"/>
      <c r="G953" s="169"/>
      <c r="H953" s="169"/>
      <c r="I953" s="169"/>
    </row>
    <row r="954" spans="2:9" ht="11.25">
      <c r="B954" s="169"/>
      <c r="C954" s="169"/>
      <c r="D954" s="169"/>
      <c r="E954" s="169"/>
      <c r="F954" s="169"/>
      <c r="G954" s="169"/>
      <c r="H954" s="169"/>
      <c r="I954" s="169"/>
    </row>
    <row r="955" spans="2:9" ht="11.25">
      <c r="B955" s="169"/>
      <c r="C955" s="169"/>
      <c r="D955" s="169"/>
      <c r="E955" s="169"/>
      <c r="F955" s="169"/>
      <c r="G955" s="169"/>
      <c r="H955" s="169"/>
      <c r="I955" s="169"/>
    </row>
    <row r="956" spans="2:9" ht="11.25">
      <c r="B956" s="169"/>
      <c r="C956" s="169"/>
      <c r="D956" s="169"/>
      <c r="E956" s="169"/>
      <c r="F956" s="169"/>
      <c r="G956" s="169"/>
      <c r="H956" s="169"/>
      <c r="I956" s="169"/>
    </row>
    <row r="957" spans="2:9" ht="11.25">
      <c r="B957" s="169"/>
      <c r="C957" s="169"/>
      <c r="D957" s="169"/>
      <c r="E957" s="169"/>
      <c r="F957" s="169"/>
      <c r="G957" s="169"/>
      <c r="H957" s="169"/>
      <c r="I957" s="169"/>
    </row>
    <row r="958" spans="2:9" ht="11.25">
      <c r="B958" s="169"/>
      <c r="C958" s="169"/>
      <c r="D958" s="169"/>
      <c r="E958" s="169"/>
      <c r="F958" s="169"/>
      <c r="G958" s="169"/>
      <c r="H958" s="169"/>
      <c r="I958" s="169"/>
    </row>
    <row r="959" spans="2:9" ht="11.25">
      <c r="B959" s="169"/>
      <c r="C959" s="169"/>
      <c r="D959" s="169"/>
      <c r="E959" s="169"/>
      <c r="F959" s="169"/>
      <c r="G959" s="169"/>
      <c r="H959" s="169"/>
      <c r="I959" s="169"/>
    </row>
    <row r="960" spans="2:9" ht="11.25">
      <c r="B960" s="169"/>
      <c r="C960" s="169"/>
      <c r="D960" s="169"/>
      <c r="E960" s="169"/>
      <c r="F960" s="169"/>
      <c r="G960" s="169"/>
      <c r="H960" s="169"/>
      <c r="I960" s="169"/>
    </row>
    <row r="961" spans="2:9" ht="11.25">
      <c r="B961" s="169"/>
      <c r="C961" s="169"/>
      <c r="D961" s="169"/>
      <c r="E961" s="169"/>
      <c r="F961" s="169"/>
      <c r="G961" s="169"/>
      <c r="H961" s="169"/>
      <c r="I961" s="169"/>
    </row>
    <row r="962" spans="2:9" ht="11.25">
      <c r="B962" s="169"/>
      <c r="C962" s="169"/>
      <c r="D962" s="169"/>
      <c r="E962" s="169"/>
      <c r="F962" s="169"/>
      <c r="G962" s="169"/>
      <c r="H962" s="169"/>
      <c r="I962" s="169"/>
    </row>
    <row r="963" spans="2:9" ht="11.25">
      <c r="B963" s="169"/>
      <c r="C963" s="169"/>
      <c r="D963" s="169"/>
      <c r="E963" s="169"/>
      <c r="F963" s="169"/>
      <c r="G963" s="169"/>
      <c r="H963" s="169"/>
      <c r="I963" s="169"/>
    </row>
    <row r="964" spans="2:9" ht="11.25">
      <c r="B964" s="169"/>
      <c r="C964" s="169"/>
      <c r="D964" s="169"/>
      <c r="E964" s="169"/>
      <c r="F964" s="169"/>
      <c r="G964" s="169"/>
      <c r="H964" s="169"/>
      <c r="I964" s="169"/>
    </row>
    <row r="965" spans="2:9" ht="11.25">
      <c r="B965" s="169"/>
      <c r="C965" s="169"/>
      <c r="D965" s="169"/>
      <c r="E965" s="169"/>
      <c r="F965" s="169"/>
      <c r="G965" s="169"/>
      <c r="H965" s="169"/>
      <c r="I965" s="169"/>
    </row>
    <row r="966" spans="2:9" ht="11.25">
      <c r="B966" s="169"/>
      <c r="C966" s="169"/>
      <c r="D966" s="169"/>
      <c r="E966" s="169"/>
      <c r="F966" s="169"/>
      <c r="G966" s="169"/>
      <c r="H966" s="169"/>
      <c r="I966" s="169"/>
    </row>
    <row r="967" spans="2:9" ht="11.25">
      <c r="B967" s="169"/>
      <c r="C967" s="169"/>
      <c r="D967" s="169"/>
      <c r="E967" s="169"/>
      <c r="F967" s="169"/>
      <c r="G967" s="169"/>
      <c r="H967" s="169"/>
      <c r="I967" s="169"/>
    </row>
    <row r="968" spans="2:9" ht="11.25">
      <c r="B968" s="169"/>
      <c r="C968" s="169"/>
      <c r="D968" s="169"/>
      <c r="E968" s="169"/>
      <c r="F968" s="169"/>
      <c r="G968" s="169"/>
      <c r="H968" s="169"/>
      <c r="I968" s="169"/>
    </row>
    <row r="969" spans="2:9" ht="11.25">
      <c r="B969" s="169"/>
      <c r="C969" s="169"/>
      <c r="D969" s="169"/>
      <c r="E969" s="169"/>
      <c r="F969" s="169"/>
      <c r="G969" s="169"/>
      <c r="H969" s="169"/>
      <c r="I969" s="169"/>
    </row>
    <row r="970" spans="2:9" ht="11.25">
      <c r="B970" s="169"/>
      <c r="C970" s="169"/>
      <c r="D970" s="169"/>
      <c r="E970" s="169"/>
      <c r="F970" s="169"/>
      <c r="G970" s="169"/>
      <c r="H970" s="169"/>
      <c r="I970" s="169"/>
    </row>
    <row r="971" spans="2:9" ht="11.25">
      <c r="B971" s="169"/>
      <c r="C971" s="169"/>
      <c r="D971" s="169"/>
      <c r="E971" s="169"/>
      <c r="F971" s="169"/>
      <c r="G971" s="169"/>
      <c r="H971" s="169"/>
      <c r="I971" s="169"/>
    </row>
    <row r="972" spans="2:9" ht="11.25">
      <c r="B972" s="169"/>
      <c r="C972" s="169"/>
      <c r="D972" s="169"/>
      <c r="E972" s="169"/>
      <c r="F972" s="169"/>
      <c r="G972" s="169"/>
      <c r="H972" s="169"/>
      <c r="I972" s="169"/>
    </row>
    <row r="973" spans="2:9" ht="11.25">
      <c r="B973" s="169"/>
      <c r="C973" s="169"/>
      <c r="D973" s="169"/>
      <c r="E973" s="169"/>
      <c r="F973" s="169"/>
      <c r="G973" s="169"/>
      <c r="H973" s="169"/>
      <c r="I973" s="169"/>
    </row>
    <row r="974" spans="2:9" ht="11.25">
      <c r="B974" s="169"/>
      <c r="C974" s="169"/>
      <c r="D974" s="169"/>
      <c r="E974" s="169"/>
      <c r="F974" s="169"/>
      <c r="G974" s="169"/>
      <c r="H974" s="169"/>
      <c r="I974" s="169"/>
    </row>
    <row r="975" spans="2:9" ht="11.25">
      <c r="B975" s="169"/>
      <c r="C975" s="169"/>
      <c r="D975" s="169"/>
      <c r="E975" s="169"/>
      <c r="F975" s="169"/>
      <c r="G975" s="169"/>
      <c r="H975" s="169"/>
      <c r="I975" s="169"/>
    </row>
    <row r="976" spans="2:9" ht="11.25">
      <c r="B976" s="169"/>
      <c r="C976" s="169"/>
      <c r="D976" s="169"/>
      <c r="E976" s="169"/>
      <c r="F976" s="169"/>
      <c r="G976" s="169"/>
      <c r="H976" s="169"/>
      <c r="I976" s="169"/>
    </row>
    <row r="977" spans="2:9" ht="11.25">
      <c r="B977" s="169"/>
      <c r="C977" s="169"/>
      <c r="D977" s="169"/>
      <c r="E977" s="169"/>
      <c r="F977" s="169"/>
      <c r="G977" s="169"/>
      <c r="H977" s="169"/>
      <c r="I977" s="169"/>
    </row>
    <row r="978" spans="2:9" ht="11.25">
      <c r="B978" s="169"/>
      <c r="C978" s="169"/>
      <c r="D978" s="169"/>
      <c r="E978" s="169"/>
      <c r="F978" s="169"/>
      <c r="G978" s="169"/>
      <c r="H978" s="169"/>
      <c r="I978" s="169"/>
    </row>
    <row r="979" spans="2:9" ht="11.25">
      <c r="B979" s="169"/>
      <c r="C979" s="169"/>
      <c r="D979" s="169"/>
      <c r="E979" s="169"/>
      <c r="F979" s="169"/>
      <c r="G979" s="169"/>
      <c r="H979" s="169"/>
      <c r="I979" s="169"/>
    </row>
    <row r="980" spans="2:9" ht="11.25">
      <c r="B980" s="169"/>
      <c r="C980" s="169"/>
      <c r="D980" s="169"/>
      <c r="E980" s="169"/>
      <c r="F980" s="169"/>
      <c r="G980" s="169"/>
      <c r="H980" s="169"/>
      <c r="I980" s="169"/>
    </row>
    <row r="981" spans="2:9" ht="11.25">
      <c r="B981" s="169"/>
      <c r="C981" s="169"/>
      <c r="D981" s="169"/>
      <c r="E981" s="169"/>
      <c r="F981" s="169"/>
      <c r="G981" s="169"/>
      <c r="H981" s="169"/>
      <c r="I981" s="169"/>
    </row>
    <row r="982" spans="2:9" ht="11.25">
      <c r="B982" s="169"/>
      <c r="C982" s="169"/>
      <c r="D982" s="169"/>
      <c r="E982" s="169"/>
      <c r="F982" s="169"/>
      <c r="G982" s="169"/>
      <c r="H982" s="169"/>
      <c r="I982" s="169"/>
    </row>
    <row r="983" spans="2:9" ht="11.25">
      <c r="B983" s="169"/>
      <c r="C983" s="169"/>
      <c r="D983" s="169"/>
      <c r="E983" s="169"/>
      <c r="F983" s="169"/>
      <c r="G983" s="169"/>
      <c r="H983" s="169"/>
      <c r="I983" s="169"/>
    </row>
    <row r="984" spans="2:9" ht="11.25">
      <c r="B984" s="169"/>
      <c r="C984" s="169"/>
      <c r="D984" s="169"/>
      <c r="E984" s="169"/>
      <c r="F984" s="169"/>
      <c r="G984" s="169"/>
      <c r="H984" s="169"/>
      <c r="I984" s="169"/>
    </row>
    <row r="985" spans="2:9" ht="11.25">
      <c r="B985" s="169"/>
      <c r="C985" s="169"/>
      <c r="D985" s="169"/>
      <c r="E985" s="169"/>
      <c r="F985" s="169"/>
      <c r="G985" s="169"/>
      <c r="H985" s="169"/>
      <c r="I985" s="169"/>
    </row>
    <row r="986" spans="2:9" ht="11.25">
      <c r="B986" s="169"/>
      <c r="C986" s="169"/>
      <c r="D986" s="169"/>
      <c r="E986" s="169"/>
      <c r="F986" s="169"/>
      <c r="G986" s="169"/>
      <c r="H986" s="169"/>
      <c r="I986" s="169"/>
    </row>
    <row r="987" spans="2:9" ht="11.25">
      <c r="B987" s="169"/>
      <c r="C987" s="169"/>
      <c r="D987" s="169"/>
      <c r="E987" s="169"/>
      <c r="F987" s="169"/>
      <c r="G987" s="169"/>
      <c r="H987" s="169"/>
      <c r="I987" s="169"/>
    </row>
    <row r="988" spans="2:9" ht="11.25">
      <c r="B988" s="169"/>
      <c r="C988" s="169"/>
      <c r="D988" s="169"/>
      <c r="E988" s="169"/>
      <c r="F988" s="169"/>
      <c r="G988" s="169"/>
      <c r="H988" s="169"/>
      <c r="I988" s="169"/>
    </row>
    <row r="989" spans="2:9" ht="11.25">
      <c r="B989" s="169"/>
      <c r="C989" s="169"/>
      <c r="D989" s="169"/>
      <c r="E989" s="169"/>
      <c r="F989" s="169"/>
      <c r="G989" s="169"/>
      <c r="H989" s="169"/>
      <c r="I989" s="169"/>
    </row>
    <row r="990" spans="2:9" ht="11.25">
      <c r="B990" s="169"/>
      <c r="C990" s="169"/>
      <c r="D990" s="169"/>
      <c r="E990" s="169"/>
      <c r="F990" s="169"/>
      <c r="G990" s="169"/>
      <c r="H990" s="169"/>
      <c r="I990" s="169"/>
    </row>
    <row r="991" spans="2:9" ht="11.25">
      <c r="B991" s="169"/>
      <c r="C991" s="169"/>
      <c r="D991" s="169"/>
      <c r="E991" s="169"/>
      <c r="F991" s="169"/>
      <c r="G991" s="169"/>
      <c r="H991" s="169"/>
      <c r="I991" s="169"/>
    </row>
    <row r="992" spans="2:9" ht="11.25">
      <c r="B992" s="169"/>
      <c r="C992" s="169"/>
      <c r="D992" s="169"/>
      <c r="E992" s="169"/>
      <c r="F992" s="169"/>
      <c r="G992" s="169"/>
      <c r="H992" s="169"/>
      <c r="I992" s="169"/>
    </row>
    <row r="993" spans="2:9" ht="11.25">
      <c r="B993" s="169"/>
      <c r="C993" s="169"/>
      <c r="D993" s="169"/>
      <c r="E993" s="169"/>
      <c r="F993" s="169"/>
      <c r="G993" s="169"/>
      <c r="H993" s="169"/>
      <c r="I993" s="169"/>
    </row>
    <row r="994" spans="2:9" ht="11.25">
      <c r="B994" s="169"/>
      <c r="C994" s="169"/>
      <c r="D994" s="169"/>
      <c r="E994" s="169"/>
      <c r="F994" s="169"/>
      <c r="G994" s="169"/>
      <c r="H994" s="169"/>
      <c r="I994" s="169"/>
    </row>
    <row r="995" spans="2:9" ht="11.25">
      <c r="B995" s="169"/>
      <c r="C995" s="169"/>
      <c r="D995" s="169"/>
      <c r="E995" s="169"/>
      <c r="F995" s="169"/>
      <c r="G995" s="169"/>
      <c r="H995" s="169"/>
      <c r="I995" s="169"/>
    </row>
    <row r="996" spans="2:9" ht="11.25">
      <c r="B996" s="169"/>
      <c r="C996" s="169"/>
      <c r="D996" s="169"/>
      <c r="E996" s="169"/>
      <c r="F996" s="169"/>
      <c r="G996" s="169"/>
      <c r="H996" s="169"/>
      <c r="I996" s="169"/>
    </row>
    <row r="997" spans="2:9" ht="11.25">
      <c r="B997" s="169"/>
      <c r="C997" s="169"/>
      <c r="D997" s="169"/>
      <c r="E997" s="169"/>
      <c r="F997" s="169"/>
      <c r="G997" s="169"/>
      <c r="H997" s="169"/>
      <c r="I997" s="169"/>
    </row>
    <row r="998" spans="2:9" ht="11.25">
      <c r="B998" s="169"/>
      <c r="C998" s="169"/>
      <c r="D998" s="169"/>
      <c r="E998" s="169"/>
      <c r="F998" s="169"/>
      <c r="G998" s="169"/>
      <c r="H998" s="169"/>
      <c r="I998" s="169"/>
    </row>
    <row r="999" spans="2:9" ht="11.25">
      <c r="B999" s="169"/>
      <c r="C999" s="169"/>
      <c r="D999" s="169"/>
      <c r="E999" s="169"/>
      <c r="F999" s="169"/>
      <c r="G999" s="169"/>
      <c r="H999" s="169"/>
      <c r="I999" s="169"/>
    </row>
    <row r="1000" spans="2:9" ht="11.25">
      <c r="B1000" s="169"/>
      <c r="C1000" s="169"/>
      <c r="D1000" s="169"/>
      <c r="E1000" s="169"/>
      <c r="F1000" s="169"/>
      <c r="G1000" s="169"/>
      <c r="H1000" s="169"/>
      <c r="I1000" s="169"/>
    </row>
    <row r="1001" spans="2:9" ht="11.25">
      <c r="B1001" s="169"/>
      <c r="C1001" s="169"/>
      <c r="D1001" s="169"/>
      <c r="E1001" s="169"/>
      <c r="F1001" s="169"/>
      <c r="G1001" s="169"/>
      <c r="H1001" s="169"/>
      <c r="I1001" s="169"/>
    </row>
    <row r="1002" spans="2:9" ht="11.25">
      <c r="B1002" s="169"/>
      <c r="C1002" s="169"/>
      <c r="D1002" s="169"/>
      <c r="E1002" s="169"/>
      <c r="F1002" s="169"/>
      <c r="G1002" s="169"/>
      <c r="H1002" s="169"/>
      <c r="I1002" s="169"/>
    </row>
    <row r="1003" spans="2:9" ht="11.25">
      <c r="B1003" s="169"/>
      <c r="C1003" s="169"/>
      <c r="D1003" s="169"/>
      <c r="E1003" s="169"/>
      <c r="F1003" s="169"/>
      <c r="G1003" s="169"/>
      <c r="H1003" s="169"/>
      <c r="I1003" s="169"/>
    </row>
    <row r="1004" spans="2:9" ht="11.25">
      <c r="B1004" s="169"/>
      <c r="C1004" s="169"/>
      <c r="D1004" s="169"/>
      <c r="E1004" s="169"/>
      <c r="F1004" s="169"/>
      <c r="G1004" s="169"/>
      <c r="H1004" s="169"/>
      <c r="I1004" s="169"/>
    </row>
    <row r="1005" spans="2:9" ht="11.25">
      <c r="B1005" s="169"/>
      <c r="C1005" s="169"/>
      <c r="D1005" s="169"/>
      <c r="E1005" s="169"/>
      <c r="F1005" s="169"/>
      <c r="G1005" s="169"/>
      <c r="H1005" s="169"/>
      <c r="I1005" s="169"/>
    </row>
    <row r="1006" spans="2:9" ht="11.25">
      <c r="B1006" s="169"/>
      <c r="C1006" s="169"/>
      <c r="D1006" s="169"/>
      <c r="E1006" s="169"/>
      <c r="F1006" s="169"/>
      <c r="G1006" s="169"/>
      <c r="H1006" s="169"/>
      <c r="I1006" s="169"/>
    </row>
    <row r="1007" spans="2:9" ht="11.25">
      <c r="B1007" s="169"/>
      <c r="C1007" s="169"/>
      <c r="D1007" s="169"/>
      <c r="E1007" s="169"/>
      <c r="F1007" s="169"/>
      <c r="G1007" s="169"/>
      <c r="H1007" s="169"/>
      <c r="I1007" s="169"/>
    </row>
    <row r="1008" spans="2:9" ht="11.25">
      <c r="B1008" s="169"/>
      <c r="C1008" s="169"/>
      <c r="D1008" s="169"/>
      <c r="E1008" s="169"/>
      <c r="F1008" s="169"/>
      <c r="G1008" s="169"/>
      <c r="H1008" s="169"/>
      <c r="I1008" s="169"/>
    </row>
    <row r="1009" spans="2:9" ht="11.25">
      <c r="B1009" s="169"/>
      <c r="C1009" s="169"/>
      <c r="D1009" s="169"/>
      <c r="E1009" s="169"/>
      <c r="F1009" s="169"/>
      <c r="G1009" s="169"/>
      <c r="H1009" s="169"/>
      <c r="I1009" s="169"/>
    </row>
    <row r="1010" spans="2:9" ht="11.25">
      <c r="B1010" s="169"/>
      <c r="C1010" s="169"/>
      <c r="D1010" s="169"/>
      <c r="E1010" s="169"/>
      <c r="F1010" s="169"/>
      <c r="G1010" s="169"/>
      <c r="H1010" s="169"/>
      <c r="I1010" s="169"/>
    </row>
    <row r="1011" spans="2:9" ht="11.25">
      <c r="B1011" s="169"/>
      <c r="C1011" s="169"/>
      <c r="D1011" s="169"/>
      <c r="E1011" s="169"/>
      <c r="F1011" s="169"/>
      <c r="G1011" s="169"/>
      <c r="H1011" s="169"/>
      <c r="I1011" s="169"/>
    </row>
    <row r="1012" spans="2:9" ht="11.25">
      <c r="B1012" s="169"/>
      <c r="C1012" s="169"/>
      <c r="D1012" s="169"/>
      <c r="E1012" s="169"/>
      <c r="F1012" s="169"/>
      <c r="G1012" s="169"/>
      <c r="H1012" s="169"/>
      <c r="I1012" s="169"/>
    </row>
    <row r="1013" spans="2:9" ht="11.25">
      <c r="B1013" s="169"/>
      <c r="C1013" s="169"/>
      <c r="D1013" s="169"/>
      <c r="E1013" s="169"/>
      <c r="F1013" s="169"/>
      <c r="G1013" s="169"/>
      <c r="H1013" s="169"/>
      <c r="I1013" s="169"/>
    </row>
    <row r="1014" spans="2:9" ht="11.25">
      <c r="B1014" s="169"/>
      <c r="C1014" s="169"/>
      <c r="D1014" s="169"/>
      <c r="E1014" s="169"/>
      <c r="F1014" s="169"/>
      <c r="G1014" s="169"/>
      <c r="H1014" s="169"/>
      <c r="I1014" s="169"/>
    </row>
    <row r="1015" spans="2:9" ht="11.25">
      <c r="B1015" s="169"/>
      <c r="C1015" s="169"/>
      <c r="D1015" s="169"/>
      <c r="E1015" s="169"/>
      <c r="F1015" s="169"/>
      <c r="G1015" s="169"/>
      <c r="H1015" s="169"/>
      <c r="I1015" s="169"/>
    </row>
    <row r="1016" spans="2:9" ht="11.25">
      <c r="B1016" s="169"/>
      <c r="C1016" s="169"/>
      <c r="D1016" s="169"/>
      <c r="E1016" s="169"/>
      <c r="F1016" s="169"/>
      <c r="G1016" s="169"/>
      <c r="H1016" s="169"/>
      <c r="I1016" s="169"/>
    </row>
    <row r="1017" spans="2:9" ht="11.25">
      <c r="B1017" s="169"/>
      <c r="C1017" s="169"/>
      <c r="D1017" s="169"/>
      <c r="E1017" s="169"/>
      <c r="F1017" s="169"/>
      <c r="G1017" s="169"/>
      <c r="H1017" s="169"/>
      <c r="I1017" s="169"/>
    </row>
    <row r="1018" spans="2:9" ht="11.25">
      <c r="B1018" s="169"/>
      <c r="C1018" s="169"/>
      <c r="D1018" s="169"/>
      <c r="E1018" s="169"/>
      <c r="F1018" s="169"/>
      <c r="G1018" s="169"/>
      <c r="H1018" s="169"/>
      <c r="I1018" s="169"/>
    </row>
    <row r="1019" spans="2:9" ht="11.25">
      <c r="B1019" s="169"/>
      <c r="C1019" s="169"/>
      <c r="D1019" s="169"/>
      <c r="E1019" s="169"/>
      <c r="F1019" s="169"/>
      <c r="G1019" s="169"/>
      <c r="H1019" s="169"/>
      <c r="I1019" s="169"/>
    </row>
    <row r="1020" spans="2:9" ht="11.25">
      <c r="B1020" s="169"/>
      <c r="C1020" s="169"/>
      <c r="D1020" s="169"/>
      <c r="E1020" s="169"/>
      <c r="F1020" s="169"/>
      <c r="G1020" s="169"/>
      <c r="H1020" s="169"/>
      <c r="I1020" s="169"/>
    </row>
    <row r="1021" spans="2:9" ht="11.25">
      <c r="B1021" s="169"/>
      <c r="C1021" s="169"/>
      <c r="D1021" s="169"/>
      <c r="E1021" s="169"/>
      <c r="F1021" s="169"/>
      <c r="G1021" s="169"/>
      <c r="H1021" s="169"/>
      <c r="I1021" s="169"/>
    </row>
    <row r="1022" spans="2:9" ht="11.25">
      <c r="B1022" s="169"/>
      <c r="C1022" s="169"/>
      <c r="D1022" s="169"/>
      <c r="E1022" s="169"/>
      <c r="F1022" s="169"/>
      <c r="G1022" s="169"/>
      <c r="H1022" s="169"/>
      <c r="I1022" s="169"/>
    </row>
    <row r="1023" spans="2:9" ht="11.25">
      <c r="B1023" s="169"/>
      <c r="C1023" s="169"/>
      <c r="D1023" s="169"/>
      <c r="E1023" s="169"/>
      <c r="F1023" s="169"/>
      <c r="G1023" s="169"/>
      <c r="H1023" s="169"/>
      <c r="I1023" s="169"/>
    </row>
    <row r="1024" spans="2:9" ht="11.25">
      <c r="B1024" s="169"/>
      <c r="C1024" s="169"/>
      <c r="D1024" s="169"/>
      <c r="E1024" s="169"/>
      <c r="F1024" s="169"/>
      <c r="G1024" s="169"/>
      <c r="H1024" s="169"/>
      <c r="I1024" s="169"/>
    </row>
    <row r="1025" spans="2:9" ht="11.25">
      <c r="B1025" s="169"/>
      <c r="C1025" s="169"/>
      <c r="D1025" s="169"/>
      <c r="E1025" s="169"/>
      <c r="F1025" s="169"/>
      <c r="G1025" s="169"/>
      <c r="H1025" s="169"/>
      <c r="I1025" s="169"/>
    </row>
    <row r="1026" spans="2:9" ht="11.25">
      <c r="B1026" s="169"/>
      <c r="C1026" s="169"/>
      <c r="D1026" s="169"/>
      <c r="E1026" s="169"/>
      <c r="F1026" s="169"/>
      <c r="G1026" s="169"/>
      <c r="H1026" s="169"/>
      <c r="I1026" s="169"/>
    </row>
    <row r="1027" spans="2:9" ht="11.25">
      <c r="B1027" s="169"/>
      <c r="C1027" s="169"/>
      <c r="D1027" s="169"/>
      <c r="E1027" s="169"/>
      <c r="F1027" s="169"/>
      <c r="G1027" s="169"/>
      <c r="H1027" s="169"/>
      <c r="I1027" s="169"/>
    </row>
    <row r="1028" spans="2:9" ht="11.25">
      <c r="B1028" s="169"/>
      <c r="C1028" s="169"/>
      <c r="D1028" s="169"/>
      <c r="E1028" s="169"/>
      <c r="F1028" s="169"/>
      <c r="G1028" s="169"/>
      <c r="H1028" s="169"/>
      <c r="I1028" s="169"/>
    </row>
    <row r="1029" spans="2:9" ht="11.25">
      <c r="B1029" s="169"/>
      <c r="C1029" s="169"/>
      <c r="D1029" s="169"/>
      <c r="E1029" s="169"/>
      <c r="F1029" s="169"/>
      <c r="G1029" s="169"/>
      <c r="H1029" s="169"/>
      <c r="I1029" s="169"/>
    </row>
    <row r="1030" spans="2:9" ht="11.25">
      <c r="B1030" s="169"/>
      <c r="C1030" s="169"/>
      <c r="D1030" s="169"/>
      <c r="E1030" s="169"/>
      <c r="F1030" s="169"/>
      <c r="G1030" s="169"/>
      <c r="H1030" s="169"/>
      <c r="I1030" s="169"/>
    </row>
    <row r="1031" spans="2:9" ht="11.25">
      <c r="B1031" s="169"/>
      <c r="C1031" s="169"/>
      <c r="D1031" s="169"/>
      <c r="E1031" s="169"/>
      <c r="F1031" s="169"/>
      <c r="G1031" s="169"/>
      <c r="H1031" s="169"/>
      <c r="I1031" s="169"/>
    </row>
    <row r="1032" spans="2:9" ht="11.25">
      <c r="B1032" s="169"/>
      <c r="C1032" s="169"/>
      <c r="D1032" s="169"/>
      <c r="E1032" s="169"/>
      <c r="F1032" s="169"/>
      <c r="G1032" s="169"/>
      <c r="H1032" s="169"/>
      <c r="I1032" s="169"/>
    </row>
    <row r="1033" spans="2:9" ht="11.25">
      <c r="B1033" s="169"/>
      <c r="C1033" s="169"/>
      <c r="D1033" s="169"/>
      <c r="E1033" s="169"/>
      <c r="F1033" s="169"/>
      <c r="G1033" s="169"/>
      <c r="H1033" s="169"/>
      <c r="I1033" s="169"/>
    </row>
    <row r="1034" spans="2:9" ht="11.25">
      <c r="B1034" s="169"/>
      <c r="C1034" s="169"/>
      <c r="D1034" s="169"/>
      <c r="E1034" s="169"/>
      <c r="F1034" s="169"/>
      <c r="G1034" s="169"/>
      <c r="H1034" s="169"/>
      <c r="I1034" s="169"/>
    </row>
    <row r="1035" spans="2:9" ht="11.25">
      <c r="B1035" s="169"/>
      <c r="C1035" s="169"/>
      <c r="D1035" s="169"/>
      <c r="E1035" s="169"/>
      <c r="F1035" s="169"/>
      <c r="G1035" s="169"/>
      <c r="H1035" s="169"/>
      <c r="I1035" s="169"/>
    </row>
    <row r="1036" spans="2:9" ht="11.25">
      <c r="B1036" s="169"/>
      <c r="C1036" s="169"/>
      <c r="D1036" s="169"/>
      <c r="E1036" s="169"/>
      <c r="F1036" s="169"/>
      <c r="G1036" s="169"/>
      <c r="H1036" s="169"/>
      <c r="I1036" s="169"/>
    </row>
    <row r="1037" spans="2:9" ht="11.25">
      <c r="B1037" s="169"/>
      <c r="C1037" s="169"/>
      <c r="D1037" s="169"/>
      <c r="E1037" s="169"/>
      <c r="F1037" s="169"/>
      <c r="G1037" s="169"/>
      <c r="H1037" s="169"/>
      <c r="I1037" s="169"/>
    </row>
    <row r="1038" spans="2:9" ht="11.25">
      <c r="B1038" s="169"/>
      <c r="C1038" s="169"/>
      <c r="D1038" s="169"/>
      <c r="E1038" s="169"/>
      <c r="F1038" s="169"/>
      <c r="G1038" s="169"/>
      <c r="H1038" s="169"/>
      <c r="I1038" s="169"/>
    </row>
    <row r="1039" spans="2:9" ht="11.25">
      <c r="B1039" s="169"/>
      <c r="C1039" s="169"/>
      <c r="D1039" s="169"/>
      <c r="E1039" s="169"/>
      <c r="F1039" s="169"/>
      <c r="G1039" s="169"/>
      <c r="H1039" s="169"/>
      <c r="I1039" s="169"/>
    </row>
    <row r="1040" spans="2:9" ht="11.25">
      <c r="B1040" s="169"/>
      <c r="C1040" s="169"/>
      <c r="D1040" s="169"/>
      <c r="E1040" s="169"/>
      <c r="F1040" s="169"/>
      <c r="G1040" s="169"/>
      <c r="H1040" s="169"/>
      <c r="I1040" s="169"/>
    </row>
    <row r="1041" spans="2:9" ht="11.25">
      <c r="B1041" s="169"/>
      <c r="C1041" s="169"/>
      <c r="D1041" s="169"/>
      <c r="E1041" s="169"/>
      <c r="F1041" s="169"/>
      <c r="G1041" s="169"/>
      <c r="H1041" s="169"/>
      <c r="I1041" s="169"/>
    </row>
    <row r="1042" spans="2:9" ht="11.25">
      <c r="B1042" s="169"/>
      <c r="C1042" s="169"/>
      <c r="D1042" s="169"/>
      <c r="E1042" s="169"/>
      <c r="F1042" s="169"/>
      <c r="G1042" s="169"/>
      <c r="H1042" s="169"/>
      <c r="I1042" s="169"/>
    </row>
    <row r="1043" spans="2:9" ht="11.25">
      <c r="B1043" s="169"/>
      <c r="C1043" s="169"/>
      <c r="D1043" s="169"/>
      <c r="E1043" s="169"/>
      <c r="F1043" s="169"/>
      <c r="G1043" s="169"/>
      <c r="H1043" s="169"/>
      <c r="I1043" s="169"/>
    </row>
    <row r="1044" spans="2:9" ht="11.25">
      <c r="B1044" s="169"/>
      <c r="C1044" s="169"/>
      <c r="D1044" s="169"/>
      <c r="E1044" s="169"/>
      <c r="F1044" s="169"/>
      <c r="G1044" s="169"/>
      <c r="H1044" s="169"/>
      <c r="I1044" s="169"/>
    </row>
    <row r="1045" spans="2:9" ht="11.25">
      <c r="B1045" s="169"/>
      <c r="C1045" s="169"/>
      <c r="D1045" s="169"/>
      <c r="E1045" s="169"/>
      <c r="F1045" s="169"/>
      <c r="G1045" s="169"/>
      <c r="H1045" s="169"/>
      <c r="I1045" s="169"/>
    </row>
    <row r="1046" spans="2:9" ht="11.25">
      <c r="B1046" s="169"/>
      <c r="C1046" s="169"/>
      <c r="D1046" s="169"/>
      <c r="E1046" s="169"/>
      <c r="F1046" s="169"/>
      <c r="G1046" s="169"/>
      <c r="H1046" s="169"/>
      <c r="I1046" s="169"/>
    </row>
    <row r="1047" spans="2:9" ht="11.25">
      <c r="B1047" s="169"/>
      <c r="C1047" s="169"/>
      <c r="D1047" s="169"/>
      <c r="E1047" s="169"/>
      <c r="F1047" s="169"/>
      <c r="G1047" s="169"/>
      <c r="H1047" s="169"/>
      <c r="I1047" s="169"/>
    </row>
    <row r="1048" spans="2:9" ht="11.25">
      <c r="B1048" s="169"/>
      <c r="C1048" s="169"/>
      <c r="D1048" s="169"/>
      <c r="E1048" s="169"/>
      <c r="F1048" s="169"/>
      <c r="G1048" s="169"/>
      <c r="H1048" s="169"/>
      <c r="I1048" s="169"/>
    </row>
    <row r="1049" spans="2:9" ht="11.25">
      <c r="B1049" s="169"/>
      <c r="C1049" s="169"/>
      <c r="D1049" s="169"/>
      <c r="E1049" s="169"/>
      <c r="F1049" s="169"/>
      <c r="G1049" s="169"/>
      <c r="H1049" s="169"/>
      <c r="I1049" s="169"/>
    </row>
    <row r="1050" spans="2:9" ht="11.25">
      <c r="B1050" s="169"/>
      <c r="C1050" s="169"/>
      <c r="D1050" s="169"/>
      <c r="E1050" s="169"/>
      <c r="F1050" s="169"/>
      <c r="G1050" s="169"/>
      <c r="H1050" s="169"/>
      <c r="I1050" s="169"/>
    </row>
    <row r="1051" spans="2:9" ht="11.25">
      <c r="B1051" s="169"/>
      <c r="C1051" s="169"/>
      <c r="D1051" s="169"/>
      <c r="E1051" s="169"/>
      <c r="F1051" s="169"/>
      <c r="G1051" s="169"/>
      <c r="H1051" s="169"/>
      <c r="I1051" s="169"/>
    </row>
    <row r="1052" spans="2:9" ht="11.25">
      <c r="B1052" s="169"/>
      <c r="C1052" s="169"/>
      <c r="D1052" s="169"/>
      <c r="E1052" s="169"/>
      <c r="F1052" s="169"/>
      <c r="G1052" s="169"/>
      <c r="H1052" s="169"/>
      <c r="I1052" s="169"/>
    </row>
    <row r="1053" spans="2:9" ht="11.25">
      <c r="B1053" s="169"/>
      <c r="C1053" s="169"/>
      <c r="D1053" s="169"/>
      <c r="E1053" s="169"/>
      <c r="F1053" s="169"/>
      <c r="G1053" s="169"/>
      <c r="H1053" s="169"/>
      <c r="I1053" s="169"/>
    </row>
    <row r="1054" spans="2:9" ht="11.25">
      <c r="B1054" s="169"/>
      <c r="C1054" s="169"/>
      <c r="D1054" s="169"/>
      <c r="E1054" s="169"/>
      <c r="F1054" s="169"/>
      <c r="G1054" s="169"/>
      <c r="H1054" s="169"/>
      <c r="I1054" s="169"/>
    </row>
    <row r="1055" spans="2:9" ht="11.25">
      <c r="B1055" s="169"/>
      <c r="C1055" s="169"/>
      <c r="D1055" s="169"/>
      <c r="E1055" s="169"/>
      <c r="F1055" s="169"/>
      <c r="G1055" s="169"/>
      <c r="H1055" s="169"/>
      <c r="I1055" s="169"/>
    </row>
    <row r="1056" spans="2:9" ht="11.25">
      <c r="B1056" s="169"/>
      <c r="C1056" s="169"/>
      <c r="D1056" s="169"/>
      <c r="E1056" s="169"/>
      <c r="F1056" s="169"/>
      <c r="G1056" s="169"/>
      <c r="H1056" s="169"/>
      <c r="I1056" s="169"/>
    </row>
    <row r="1057" spans="2:9" ht="11.25">
      <c r="B1057" s="169"/>
      <c r="C1057" s="169"/>
      <c r="D1057" s="169"/>
      <c r="E1057" s="169"/>
      <c r="F1057" s="169"/>
      <c r="G1057" s="169"/>
      <c r="H1057" s="169"/>
      <c r="I1057" s="169"/>
    </row>
    <row r="1058" spans="2:9" ht="11.25">
      <c r="B1058" s="169"/>
      <c r="C1058" s="169"/>
      <c r="D1058" s="169"/>
      <c r="E1058" s="169"/>
      <c r="F1058" s="169"/>
      <c r="G1058" s="169"/>
      <c r="H1058" s="169"/>
      <c r="I1058" s="169"/>
    </row>
    <row r="1059" spans="2:9" ht="11.25">
      <c r="B1059" s="169"/>
      <c r="C1059" s="169"/>
      <c r="D1059" s="169"/>
      <c r="E1059" s="169"/>
      <c r="F1059" s="169"/>
      <c r="G1059" s="169"/>
      <c r="H1059" s="169"/>
      <c r="I1059" s="169"/>
    </row>
    <row r="1060" spans="2:9" ht="11.25">
      <c r="B1060" s="169"/>
      <c r="C1060" s="169"/>
      <c r="D1060" s="169"/>
      <c r="E1060" s="169"/>
      <c r="F1060" s="169"/>
      <c r="G1060" s="169"/>
      <c r="H1060" s="169"/>
      <c r="I1060" s="169"/>
    </row>
    <row r="1061" spans="2:9" ht="11.25">
      <c r="B1061" s="169"/>
      <c r="C1061" s="169"/>
      <c r="D1061" s="169"/>
      <c r="E1061" s="169"/>
      <c r="F1061" s="169"/>
      <c r="G1061" s="169"/>
      <c r="H1061" s="169"/>
      <c r="I1061" s="169"/>
    </row>
    <row r="1062" spans="2:9" ht="11.25">
      <c r="B1062" s="169"/>
      <c r="C1062" s="169"/>
      <c r="D1062" s="169"/>
      <c r="E1062" s="169"/>
      <c r="F1062" s="169"/>
      <c r="G1062" s="169"/>
      <c r="H1062" s="169"/>
      <c r="I1062" s="169"/>
    </row>
    <row r="1063" spans="2:9" ht="11.25">
      <c r="B1063" s="169"/>
      <c r="C1063" s="169"/>
      <c r="D1063" s="169"/>
      <c r="E1063" s="169"/>
      <c r="F1063" s="169"/>
      <c r="G1063" s="169"/>
      <c r="H1063" s="169"/>
      <c r="I1063" s="169"/>
    </row>
    <row r="1064" spans="2:9" ht="11.25">
      <c r="B1064" s="169"/>
      <c r="C1064" s="169"/>
      <c r="D1064" s="169"/>
      <c r="E1064" s="169"/>
      <c r="F1064" s="169"/>
      <c r="G1064" s="169"/>
      <c r="H1064" s="169"/>
      <c r="I1064" s="169"/>
    </row>
    <row r="1065" spans="2:9" ht="11.25">
      <c r="B1065" s="169"/>
      <c r="C1065" s="169"/>
      <c r="D1065" s="169"/>
      <c r="E1065" s="169"/>
      <c r="F1065" s="169"/>
      <c r="G1065" s="169"/>
      <c r="H1065" s="169"/>
      <c r="I1065" s="169"/>
    </row>
    <row r="1066" spans="2:9" ht="11.25">
      <c r="B1066" s="169"/>
      <c r="C1066" s="169"/>
      <c r="D1066" s="169"/>
      <c r="E1066" s="169"/>
      <c r="F1066" s="169"/>
      <c r="G1066" s="169"/>
      <c r="H1066" s="169"/>
      <c r="I1066" s="169"/>
    </row>
    <row r="1067" spans="2:9" ht="11.25">
      <c r="B1067" s="169"/>
      <c r="C1067" s="169"/>
      <c r="D1067" s="169"/>
      <c r="E1067" s="169"/>
      <c r="F1067" s="169"/>
      <c r="G1067" s="169"/>
      <c r="H1067" s="169"/>
      <c r="I1067" s="169"/>
    </row>
    <row r="1068" spans="2:9" ht="11.25">
      <c r="B1068" s="169"/>
      <c r="C1068" s="169"/>
      <c r="D1068" s="169"/>
      <c r="E1068" s="169"/>
      <c r="F1068" s="169"/>
      <c r="G1068" s="169"/>
      <c r="H1068" s="169"/>
      <c r="I1068" s="169"/>
    </row>
    <row r="1069" spans="2:9" ht="11.25">
      <c r="B1069" s="169"/>
      <c r="C1069" s="169"/>
      <c r="D1069" s="169"/>
      <c r="E1069" s="169"/>
      <c r="F1069" s="169"/>
      <c r="G1069" s="169"/>
      <c r="H1069" s="169"/>
      <c r="I1069" s="169"/>
    </row>
    <row r="1070" spans="2:9" ht="11.25">
      <c r="B1070" s="169"/>
      <c r="C1070" s="169"/>
      <c r="D1070" s="169"/>
      <c r="E1070" s="169"/>
      <c r="F1070" s="169"/>
      <c r="G1070" s="169"/>
      <c r="H1070" s="169"/>
      <c r="I1070" s="169"/>
    </row>
    <row r="1071" spans="2:9" ht="11.25">
      <c r="B1071" s="169"/>
      <c r="C1071" s="169"/>
      <c r="D1071" s="169"/>
      <c r="E1071" s="169"/>
      <c r="F1071" s="169"/>
      <c r="G1071" s="169"/>
      <c r="H1071" s="169"/>
      <c r="I1071" s="169"/>
    </row>
    <row r="1072" spans="2:9" ht="11.25">
      <c r="B1072" s="169"/>
      <c r="C1072" s="169"/>
      <c r="D1072" s="169"/>
      <c r="E1072" s="169"/>
      <c r="F1072" s="169"/>
      <c r="G1072" s="169"/>
      <c r="H1072" s="169"/>
      <c r="I1072" s="169"/>
    </row>
    <row r="1073" spans="2:9" ht="11.25">
      <c r="B1073" s="169"/>
      <c r="C1073" s="169"/>
      <c r="D1073" s="169"/>
      <c r="E1073" s="169"/>
      <c r="F1073" s="169"/>
      <c r="G1073" s="169"/>
      <c r="H1073" s="169"/>
      <c r="I1073" s="169"/>
    </row>
    <row r="1074" spans="2:9" ht="11.25">
      <c r="B1074" s="169"/>
      <c r="C1074" s="169"/>
      <c r="D1074" s="169"/>
      <c r="E1074" s="169"/>
      <c r="F1074" s="169"/>
      <c r="G1074" s="169"/>
      <c r="H1074" s="169"/>
      <c r="I1074" s="169"/>
    </row>
    <row r="1075" spans="2:9" ht="11.25">
      <c r="B1075" s="169"/>
      <c r="C1075" s="169"/>
      <c r="D1075" s="169"/>
      <c r="E1075" s="169"/>
      <c r="F1075" s="169"/>
      <c r="G1075" s="169"/>
      <c r="H1075" s="169"/>
      <c r="I1075" s="169"/>
    </row>
    <row r="1076" spans="2:9" ht="11.25">
      <c r="B1076" s="169"/>
      <c r="C1076" s="169"/>
      <c r="D1076" s="169"/>
      <c r="E1076" s="169"/>
      <c r="F1076" s="169"/>
      <c r="G1076" s="169"/>
      <c r="H1076" s="169"/>
      <c r="I1076" s="169"/>
    </row>
    <row r="1077" spans="2:9" ht="11.25">
      <c r="B1077" s="169"/>
      <c r="C1077" s="169"/>
      <c r="D1077" s="169"/>
      <c r="E1077" s="169"/>
      <c r="F1077" s="169"/>
      <c r="G1077" s="169"/>
      <c r="H1077" s="169"/>
      <c r="I1077" s="169"/>
    </row>
    <row r="1078" spans="2:9" ht="11.25">
      <c r="B1078" s="169"/>
      <c r="C1078" s="169"/>
      <c r="D1078" s="169"/>
      <c r="E1078" s="169"/>
      <c r="F1078" s="169"/>
      <c r="G1078" s="169"/>
      <c r="H1078" s="169"/>
      <c r="I1078" s="169"/>
    </row>
    <row r="1079" spans="2:9" ht="11.25">
      <c r="B1079" s="169"/>
      <c r="C1079" s="169"/>
      <c r="D1079" s="169"/>
      <c r="E1079" s="169"/>
      <c r="F1079" s="169"/>
      <c r="G1079" s="169"/>
      <c r="H1079" s="169"/>
      <c r="I1079" s="169"/>
    </row>
    <row r="1080" spans="2:9" ht="11.25">
      <c r="B1080" s="169"/>
      <c r="C1080" s="169"/>
      <c r="D1080" s="169"/>
      <c r="E1080" s="169"/>
      <c r="F1080" s="169"/>
      <c r="G1080" s="169"/>
      <c r="H1080" s="169"/>
      <c r="I1080" s="169"/>
    </row>
    <row r="1081" spans="2:9" ht="11.25">
      <c r="B1081" s="169"/>
      <c r="C1081" s="169"/>
      <c r="D1081" s="169"/>
      <c r="E1081" s="169"/>
      <c r="F1081" s="169"/>
      <c r="G1081" s="169"/>
      <c r="H1081" s="169"/>
      <c r="I1081" s="169"/>
    </row>
    <row r="1082" spans="2:9" ht="11.25">
      <c r="B1082" s="169"/>
      <c r="C1082" s="169"/>
      <c r="D1082" s="169"/>
      <c r="E1082" s="169"/>
      <c r="F1082" s="169"/>
      <c r="G1082" s="169"/>
      <c r="H1082" s="169"/>
      <c r="I1082" s="169"/>
    </row>
    <row r="1083" spans="2:9" ht="11.25">
      <c r="B1083" s="169"/>
      <c r="C1083" s="169"/>
      <c r="D1083" s="169"/>
      <c r="E1083" s="169"/>
      <c r="F1083" s="169"/>
      <c r="G1083" s="169"/>
      <c r="H1083" s="169"/>
      <c r="I1083" s="169"/>
    </row>
    <row r="1084" spans="2:9" ht="11.25">
      <c r="B1084" s="169"/>
      <c r="C1084" s="169"/>
      <c r="D1084" s="169"/>
      <c r="E1084" s="169"/>
      <c r="F1084" s="169"/>
      <c r="G1084" s="169"/>
      <c r="H1084" s="169"/>
      <c r="I1084" s="169"/>
    </row>
    <row r="1085" spans="2:9" ht="11.25">
      <c r="B1085" s="169"/>
      <c r="C1085" s="169"/>
      <c r="D1085" s="169"/>
      <c r="E1085" s="169"/>
      <c r="F1085" s="169"/>
      <c r="G1085" s="169"/>
      <c r="H1085" s="169"/>
      <c r="I1085" s="169"/>
    </row>
    <row r="1086" spans="2:9" ht="11.25">
      <c r="B1086" s="169"/>
      <c r="C1086" s="169"/>
      <c r="D1086" s="169"/>
      <c r="E1086" s="169"/>
      <c r="F1086" s="169"/>
      <c r="G1086" s="169"/>
      <c r="H1086" s="169"/>
      <c r="I1086" s="169"/>
    </row>
    <row r="1087" spans="2:9" ht="11.25">
      <c r="B1087" s="169"/>
      <c r="C1087" s="169"/>
      <c r="D1087" s="169"/>
      <c r="E1087" s="169"/>
      <c r="F1087" s="169"/>
      <c r="G1087" s="169"/>
      <c r="H1087" s="169"/>
      <c r="I1087" s="169"/>
    </row>
    <row r="1088" spans="2:9" ht="11.25">
      <c r="B1088" s="169"/>
      <c r="C1088" s="169"/>
      <c r="D1088" s="169"/>
      <c r="E1088" s="169"/>
      <c r="F1088" s="169"/>
      <c r="G1088" s="169"/>
      <c r="H1088" s="169"/>
      <c r="I1088" s="169"/>
    </row>
    <row r="1089" spans="2:9" ht="11.25">
      <c r="B1089" s="169"/>
      <c r="C1089" s="169"/>
      <c r="D1089" s="169"/>
      <c r="E1089" s="169"/>
      <c r="F1089" s="169"/>
      <c r="G1089" s="169"/>
      <c r="H1089" s="169"/>
      <c r="I1089" s="169"/>
    </row>
    <row r="1090" spans="2:9" ht="11.25">
      <c r="B1090" s="169"/>
      <c r="C1090" s="169"/>
      <c r="D1090" s="169"/>
      <c r="E1090" s="169"/>
      <c r="F1090" s="169"/>
      <c r="G1090" s="169"/>
      <c r="H1090" s="169"/>
      <c r="I1090" s="169"/>
    </row>
    <row r="1091" spans="2:9" ht="11.25">
      <c r="B1091" s="169"/>
      <c r="C1091" s="169"/>
      <c r="D1091" s="169"/>
      <c r="E1091" s="169"/>
      <c r="F1091" s="169"/>
      <c r="G1091" s="169"/>
      <c r="H1091" s="169"/>
      <c r="I1091" s="169"/>
    </row>
    <row r="1092" spans="2:9" ht="11.25">
      <c r="B1092" s="169"/>
      <c r="C1092" s="169"/>
      <c r="D1092" s="169"/>
      <c r="E1092" s="169"/>
      <c r="F1092" s="169"/>
      <c r="G1092" s="169"/>
      <c r="H1092" s="169"/>
      <c r="I1092" s="169"/>
    </row>
    <row r="1093" spans="2:9" ht="11.25">
      <c r="B1093" s="169"/>
      <c r="C1093" s="169"/>
      <c r="D1093" s="169"/>
      <c r="E1093" s="169"/>
      <c r="F1093" s="169"/>
      <c r="G1093" s="169"/>
      <c r="H1093" s="169"/>
      <c r="I1093" s="169"/>
    </row>
    <row r="1094" spans="2:9" ht="11.25">
      <c r="B1094" s="169"/>
      <c r="C1094" s="169"/>
      <c r="D1094" s="169"/>
      <c r="E1094" s="169"/>
      <c r="F1094" s="169"/>
      <c r="G1094" s="169"/>
      <c r="H1094" s="169"/>
      <c r="I1094" s="169"/>
    </row>
    <row r="1095" spans="2:9" ht="11.25">
      <c r="B1095" s="169"/>
      <c r="C1095" s="169"/>
      <c r="D1095" s="169"/>
      <c r="E1095" s="169"/>
      <c r="F1095" s="169"/>
      <c r="G1095" s="169"/>
      <c r="H1095" s="169"/>
      <c r="I1095" s="169"/>
    </row>
    <row r="1096" spans="2:9" ht="11.25">
      <c r="B1096" s="169"/>
      <c r="C1096" s="169"/>
      <c r="D1096" s="169"/>
      <c r="E1096" s="169"/>
      <c r="F1096" s="169"/>
      <c r="G1096" s="169"/>
      <c r="H1096" s="169"/>
      <c r="I1096" s="169"/>
    </row>
    <row r="1097" spans="2:9" ht="11.25">
      <c r="B1097" s="169"/>
      <c r="C1097" s="169"/>
      <c r="D1097" s="169"/>
      <c r="E1097" s="169"/>
      <c r="F1097" s="169"/>
      <c r="G1097" s="169"/>
      <c r="H1097" s="169"/>
      <c r="I1097" s="169"/>
    </row>
    <row r="1098" spans="2:9" ht="11.25">
      <c r="B1098" s="169"/>
      <c r="C1098" s="169"/>
      <c r="D1098" s="169"/>
      <c r="E1098" s="169"/>
      <c r="F1098" s="169"/>
      <c r="G1098" s="169"/>
      <c r="H1098" s="169"/>
      <c r="I1098" s="169"/>
    </row>
    <row r="1099" spans="2:9" ht="11.25">
      <c r="B1099" s="169"/>
      <c r="C1099" s="169"/>
      <c r="D1099" s="169"/>
      <c r="E1099" s="169"/>
      <c r="F1099" s="169"/>
      <c r="G1099" s="169"/>
      <c r="H1099" s="169"/>
      <c r="I1099" s="169"/>
    </row>
    <row r="1100" spans="2:9" ht="11.25">
      <c r="B1100" s="169"/>
      <c r="C1100" s="169"/>
      <c r="D1100" s="169"/>
      <c r="E1100" s="169"/>
      <c r="F1100" s="169"/>
      <c r="G1100" s="169"/>
      <c r="H1100" s="169"/>
      <c r="I1100" s="169"/>
    </row>
    <row r="1101" spans="2:9" ht="11.25">
      <c r="B1101" s="169"/>
      <c r="C1101" s="169"/>
      <c r="D1101" s="169"/>
      <c r="E1101" s="169"/>
      <c r="F1101" s="169"/>
      <c r="G1101" s="169"/>
      <c r="H1101" s="169"/>
      <c r="I1101" s="169"/>
    </row>
    <row r="1102" spans="2:9" ht="11.25">
      <c r="B1102" s="169"/>
      <c r="C1102" s="169"/>
      <c r="D1102" s="169"/>
      <c r="E1102" s="169"/>
      <c r="F1102" s="169"/>
      <c r="G1102" s="169"/>
      <c r="H1102" s="169"/>
      <c r="I1102" s="169"/>
    </row>
    <row r="1103" spans="2:9" ht="11.25">
      <c r="B1103" s="169"/>
      <c r="C1103" s="169"/>
      <c r="D1103" s="169"/>
      <c r="E1103" s="169"/>
      <c r="F1103" s="169"/>
      <c r="G1103" s="169"/>
      <c r="H1103" s="169"/>
      <c r="I1103" s="169"/>
    </row>
    <row r="1104" spans="2:9" ht="11.25">
      <c r="B1104" s="169"/>
      <c r="C1104" s="169"/>
      <c r="D1104" s="169"/>
      <c r="E1104" s="169"/>
      <c r="F1104" s="169"/>
      <c r="G1104" s="169"/>
      <c r="H1104" s="169"/>
      <c r="I1104" s="169"/>
    </row>
    <row r="1105" spans="2:9" ht="11.25">
      <c r="B1105" s="169"/>
      <c r="C1105" s="169"/>
      <c r="D1105" s="169"/>
      <c r="E1105" s="169"/>
      <c r="F1105" s="169"/>
      <c r="G1105" s="169"/>
      <c r="H1105" s="169"/>
      <c r="I1105" s="169"/>
    </row>
    <row r="1106" spans="2:9" ht="11.25">
      <c r="B1106" s="169"/>
      <c r="C1106" s="169"/>
      <c r="D1106" s="169"/>
      <c r="E1106" s="169"/>
      <c r="F1106" s="169"/>
      <c r="G1106" s="169"/>
      <c r="H1106" s="169"/>
      <c r="I1106" s="169"/>
    </row>
    <row r="1107" spans="2:9" ht="11.25">
      <c r="B1107" s="169"/>
      <c r="C1107" s="169"/>
      <c r="D1107" s="169"/>
      <c r="E1107" s="169"/>
      <c r="F1107" s="169"/>
      <c r="G1107" s="169"/>
      <c r="H1107" s="169"/>
      <c r="I1107" s="169"/>
    </row>
    <row r="1108" spans="2:9" ht="11.25">
      <c r="B1108" s="169"/>
      <c r="C1108" s="169"/>
      <c r="D1108" s="169"/>
      <c r="E1108" s="169"/>
      <c r="F1108" s="169"/>
      <c r="G1108" s="169"/>
      <c r="H1108" s="169"/>
      <c r="I1108" s="169"/>
    </row>
    <row r="1109" spans="2:9" ht="11.25">
      <c r="B1109" s="169"/>
      <c r="C1109" s="169"/>
      <c r="D1109" s="169"/>
      <c r="E1109" s="169"/>
      <c r="F1109" s="169"/>
      <c r="G1109" s="169"/>
      <c r="H1109" s="169"/>
      <c r="I1109" s="169"/>
    </row>
    <row r="1110" spans="2:9" ht="11.25">
      <c r="B1110" s="169"/>
      <c r="C1110" s="169"/>
      <c r="D1110" s="169"/>
      <c r="E1110" s="169"/>
      <c r="F1110" s="169"/>
      <c r="G1110" s="169"/>
      <c r="H1110" s="169"/>
      <c r="I1110" s="169"/>
    </row>
    <row r="1111" spans="2:9" ht="11.25">
      <c r="B1111" s="169"/>
      <c r="C1111" s="169"/>
      <c r="D1111" s="169"/>
      <c r="E1111" s="169"/>
      <c r="F1111" s="169"/>
      <c r="G1111" s="169"/>
      <c r="H1111" s="169"/>
      <c r="I1111" s="169"/>
    </row>
    <row r="1112" spans="2:9" ht="11.25">
      <c r="B1112" s="169"/>
      <c r="C1112" s="169"/>
      <c r="D1112" s="169"/>
      <c r="E1112" s="169"/>
      <c r="F1112" s="169"/>
      <c r="G1112" s="169"/>
      <c r="H1112" s="169"/>
      <c r="I1112" s="169"/>
    </row>
    <row r="1113" spans="2:9" ht="11.25">
      <c r="B1113" s="169"/>
      <c r="C1113" s="169"/>
      <c r="D1113" s="169"/>
      <c r="E1113" s="169"/>
      <c r="F1113" s="169"/>
      <c r="G1113" s="169"/>
      <c r="H1113" s="169"/>
      <c r="I1113" s="169"/>
    </row>
    <row r="1114" spans="2:9" ht="11.25">
      <c r="B1114" s="169"/>
      <c r="C1114" s="169"/>
      <c r="D1114" s="169"/>
      <c r="E1114" s="169"/>
      <c r="F1114" s="169"/>
      <c r="G1114" s="169"/>
      <c r="H1114" s="169"/>
      <c r="I1114" s="169"/>
    </row>
    <row r="1115" spans="2:9" ht="11.25">
      <c r="B1115" s="169"/>
      <c r="C1115" s="169"/>
      <c r="D1115" s="169"/>
      <c r="E1115" s="169"/>
      <c r="F1115" s="169"/>
      <c r="G1115" s="169"/>
      <c r="H1115" s="169"/>
      <c r="I1115" s="169"/>
    </row>
    <row r="1116" spans="2:9" ht="11.25">
      <c r="B1116" s="169"/>
      <c r="C1116" s="169"/>
      <c r="D1116" s="169"/>
      <c r="E1116" s="169"/>
      <c r="F1116" s="169"/>
      <c r="G1116" s="169"/>
      <c r="H1116" s="169"/>
      <c r="I1116" s="169"/>
    </row>
    <row r="1117" spans="2:9" ht="11.25">
      <c r="B1117" s="169"/>
      <c r="C1117" s="169"/>
      <c r="D1117" s="169"/>
      <c r="E1117" s="169"/>
      <c r="F1117" s="169"/>
      <c r="G1117" s="169"/>
      <c r="H1117" s="169"/>
      <c r="I1117" s="169"/>
    </row>
    <row r="1118" spans="2:9" ht="11.25">
      <c r="B1118" s="169"/>
      <c r="C1118" s="169"/>
      <c r="D1118" s="169"/>
      <c r="E1118" s="169"/>
      <c r="F1118" s="169"/>
      <c r="G1118" s="169"/>
      <c r="H1118" s="169"/>
      <c r="I1118" s="169"/>
    </row>
    <row r="1119" spans="2:9" ht="11.25">
      <c r="B1119" s="169"/>
      <c r="C1119" s="169"/>
      <c r="D1119" s="169"/>
      <c r="E1119" s="169"/>
      <c r="F1119" s="169"/>
      <c r="G1119" s="169"/>
      <c r="H1119" s="169"/>
      <c r="I1119" s="169"/>
    </row>
    <row r="1120" spans="2:9" ht="11.25">
      <c r="B1120" s="169"/>
      <c r="C1120" s="169"/>
      <c r="D1120" s="169"/>
      <c r="E1120" s="169"/>
      <c r="F1120" s="169"/>
      <c r="G1120" s="169"/>
      <c r="H1120" s="169"/>
      <c r="I1120" s="169"/>
    </row>
    <row r="1121" spans="2:9" ht="11.25">
      <c r="B1121" s="169"/>
      <c r="C1121" s="169"/>
      <c r="D1121" s="169"/>
      <c r="E1121" s="169"/>
      <c r="F1121" s="169"/>
      <c r="G1121" s="169"/>
      <c r="H1121" s="169"/>
      <c r="I1121" s="169"/>
    </row>
    <row r="1122" spans="2:9" ht="11.25">
      <c r="B1122" s="169"/>
      <c r="C1122" s="169"/>
      <c r="D1122" s="169"/>
      <c r="E1122" s="169"/>
      <c r="F1122" s="169"/>
      <c r="G1122" s="169"/>
      <c r="H1122" s="169"/>
      <c r="I1122" s="169"/>
    </row>
    <row r="1123" spans="2:9" ht="11.25">
      <c r="B1123" s="169"/>
      <c r="C1123" s="169"/>
      <c r="D1123" s="169"/>
      <c r="E1123" s="169"/>
      <c r="F1123" s="169"/>
      <c r="G1123" s="169"/>
      <c r="H1123" s="169"/>
      <c r="I1123" s="169"/>
    </row>
    <row r="1124" spans="2:9" ht="11.25">
      <c r="B1124" s="169"/>
      <c r="C1124" s="169"/>
      <c r="D1124" s="169"/>
      <c r="E1124" s="169"/>
      <c r="F1124" s="169"/>
      <c r="G1124" s="169"/>
      <c r="H1124" s="169"/>
      <c r="I1124" s="169"/>
    </row>
    <row r="1125" spans="2:9" ht="11.25">
      <c r="B1125" s="169"/>
      <c r="C1125" s="169"/>
      <c r="D1125" s="169"/>
      <c r="E1125" s="169"/>
      <c r="F1125" s="169"/>
      <c r="G1125" s="169"/>
      <c r="H1125" s="169"/>
      <c r="I1125" s="169"/>
    </row>
    <row r="1126" spans="2:9" ht="11.25">
      <c r="B1126" s="169"/>
      <c r="C1126" s="169"/>
      <c r="D1126" s="169"/>
      <c r="E1126" s="169"/>
      <c r="F1126" s="169"/>
      <c r="G1126" s="169"/>
      <c r="H1126" s="169"/>
      <c r="I1126" s="169"/>
    </row>
    <row r="1127" spans="2:9" ht="11.25">
      <c r="B1127" s="169"/>
      <c r="C1127" s="169"/>
      <c r="D1127" s="169"/>
      <c r="E1127" s="169"/>
      <c r="F1127" s="169"/>
      <c r="G1127" s="169"/>
      <c r="H1127" s="169"/>
      <c r="I1127" s="169"/>
    </row>
    <row r="1128" spans="2:9" ht="11.25">
      <c r="B1128" s="169"/>
      <c r="C1128" s="169"/>
      <c r="D1128" s="169"/>
      <c r="E1128" s="169"/>
      <c r="F1128" s="169"/>
      <c r="G1128" s="169"/>
      <c r="H1128" s="169"/>
      <c r="I1128" s="169"/>
    </row>
    <row r="1129" spans="2:9" ht="11.25">
      <c r="B1129" s="169"/>
      <c r="C1129" s="169"/>
      <c r="D1129" s="169"/>
      <c r="E1129" s="169"/>
      <c r="F1129" s="169"/>
      <c r="G1129" s="169"/>
      <c r="H1129" s="169"/>
      <c r="I1129" s="169"/>
    </row>
    <row r="1130" spans="2:9" ht="11.25">
      <c r="B1130" s="169"/>
      <c r="C1130" s="169"/>
      <c r="D1130" s="169"/>
      <c r="E1130" s="169"/>
      <c r="F1130" s="169"/>
      <c r="G1130" s="169"/>
      <c r="H1130" s="169"/>
      <c r="I1130" s="169"/>
    </row>
    <row r="1131" spans="2:9" ht="11.25">
      <c r="B1131" s="169"/>
      <c r="C1131" s="169"/>
      <c r="D1131" s="169"/>
      <c r="E1131" s="169"/>
      <c r="F1131" s="169"/>
      <c r="G1131" s="169"/>
      <c r="H1131" s="169"/>
      <c r="I1131" s="169"/>
    </row>
    <row r="1132" spans="2:9" ht="11.25">
      <c r="B1132" s="169"/>
      <c r="C1132" s="169"/>
      <c r="D1132" s="169"/>
      <c r="E1132" s="169"/>
      <c r="F1132" s="169"/>
      <c r="G1132" s="169"/>
      <c r="H1132" s="169"/>
      <c r="I1132" s="169"/>
    </row>
    <row r="1133" spans="2:9" ht="11.25">
      <c r="B1133" s="169"/>
      <c r="C1133" s="169"/>
      <c r="D1133" s="169"/>
      <c r="E1133" s="169"/>
      <c r="F1133" s="169"/>
      <c r="G1133" s="169"/>
      <c r="H1133" s="169"/>
      <c r="I1133" s="169"/>
    </row>
    <row r="1134" spans="2:9" ht="11.25">
      <c r="B1134" s="169"/>
      <c r="C1134" s="169"/>
      <c r="D1134" s="169"/>
      <c r="E1134" s="169"/>
      <c r="F1134" s="169"/>
      <c r="G1134" s="169"/>
      <c r="H1134" s="169"/>
      <c r="I1134" s="169"/>
    </row>
    <row r="1135" spans="2:9" ht="11.25">
      <c r="B1135" s="169"/>
      <c r="C1135" s="169"/>
      <c r="D1135" s="169"/>
      <c r="E1135" s="169"/>
      <c r="F1135" s="169"/>
      <c r="G1135" s="169"/>
      <c r="H1135" s="169"/>
      <c r="I1135" s="169"/>
    </row>
    <row r="1136" spans="2:9" ht="11.25">
      <c r="B1136" s="169"/>
      <c r="C1136" s="169"/>
      <c r="D1136" s="169"/>
      <c r="E1136" s="169"/>
      <c r="F1136" s="169"/>
      <c r="G1136" s="169"/>
      <c r="H1136" s="169"/>
      <c r="I1136" s="169"/>
    </row>
    <row r="1137" spans="2:9" ht="11.25">
      <c r="B1137" s="169"/>
      <c r="C1137" s="169"/>
      <c r="D1137" s="169"/>
      <c r="E1137" s="169"/>
      <c r="F1137" s="169"/>
      <c r="G1137" s="169"/>
      <c r="H1137" s="169"/>
      <c r="I1137" s="169"/>
    </row>
    <row r="1138" spans="2:9" ht="11.25">
      <c r="B1138" s="169"/>
      <c r="C1138" s="169"/>
      <c r="D1138" s="169"/>
      <c r="E1138" s="169"/>
      <c r="F1138" s="169"/>
      <c r="G1138" s="169"/>
      <c r="H1138" s="169"/>
      <c r="I1138" s="169"/>
    </row>
    <row r="1139" spans="2:9" ht="11.25">
      <c r="B1139" s="169"/>
      <c r="C1139" s="169"/>
      <c r="D1139" s="169"/>
      <c r="E1139" s="169"/>
      <c r="F1139" s="169"/>
      <c r="G1139" s="169"/>
      <c r="H1139" s="169"/>
      <c r="I1139" s="169"/>
    </row>
    <row r="1140" spans="2:9" ht="11.25">
      <c r="B1140" s="169"/>
      <c r="C1140" s="169"/>
      <c r="D1140" s="169"/>
      <c r="E1140" s="169"/>
      <c r="F1140" s="169"/>
      <c r="G1140" s="169"/>
      <c r="H1140" s="169"/>
      <c r="I1140" s="169"/>
    </row>
    <row r="1141" spans="2:9" ht="11.25">
      <c r="B1141" s="169"/>
      <c r="C1141" s="169"/>
      <c r="D1141" s="169"/>
      <c r="E1141" s="169"/>
      <c r="F1141" s="169"/>
      <c r="G1141" s="169"/>
      <c r="H1141" s="169"/>
      <c r="I1141" s="169"/>
    </row>
    <row r="1142" spans="2:9" ht="11.25">
      <c r="B1142" s="169"/>
      <c r="C1142" s="169"/>
      <c r="D1142" s="169"/>
      <c r="E1142" s="169"/>
      <c r="F1142" s="169"/>
      <c r="G1142" s="169"/>
      <c r="H1142" s="169"/>
      <c r="I1142" s="169"/>
    </row>
    <row r="1143" spans="2:9" ht="11.25">
      <c r="B1143" s="169"/>
      <c r="C1143" s="169"/>
      <c r="D1143" s="169"/>
      <c r="E1143" s="169"/>
      <c r="F1143" s="169"/>
      <c r="G1143" s="169"/>
      <c r="H1143" s="169"/>
      <c r="I1143" s="169"/>
    </row>
    <row r="1144" spans="2:9" ht="11.25">
      <c r="B1144" s="169"/>
      <c r="C1144" s="169"/>
      <c r="D1144" s="169"/>
      <c r="E1144" s="169"/>
      <c r="F1144" s="169"/>
      <c r="G1144" s="169"/>
      <c r="H1144" s="169"/>
      <c r="I1144" s="169"/>
    </row>
    <row r="1145" spans="2:9" ht="11.25">
      <c r="B1145" s="169"/>
      <c r="C1145" s="169"/>
      <c r="D1145" s="169"/>
      <c r="E1145" s="169"/>
      <c r="F1145" s="169"/>
      <c r="G1145" s="169"/>
      <c r="H1145" s="169"/>
      <c r="I1145" s="169"/>
    </row>
    <row r="1146" spans="2:9" ht="11.25">
      <c r="B1146" s="169"/>
      <c r="C1146" s="169"/>
      <c r="D1146" s="169"/>
      <c r="E1146" s="169"/>
      <c r="F1146" s="169"/>
      <c r="G1146" s="169"/>
      <c r="H1146" s="169"/>
      <c r="I1146" s="169"/>
    </row>
    <row r="1147" spans="2:9" ht="11.25">
      <c r="B1147" s="169"/>
      <c r="C1147" s="169"/>
      <c r="D1147" s="169"/>
      <c r="E1147" s="169"/>
      <c r="F1147" s="169"/>
      <c r="G1147" s="169"/>
      <c r="H1147" s="169"/>
      <c r="I1147" s="169"/>
    </row>
    <row r="1148" spans="2:9" ht="11.25">
      <c r="B1148" s="169"/>
      <c r="C1148" s="169"/>
      <c r="D1148" s="169"/>
      <c r="E1148" s="169"/>
      <c r="F1148" s="169"/>
      <c r="G1148" s="169"/>
      <c r="H1148" s="169"/>
      <c r="I1148" s="169"/>
    </row>
    <row r="1149" spans="2:9" ht="11.25">
      <c r="B1149" s="169"/>
      <c r="C1149" s="169"/>
      <c r="D1149" s="169"/>
      <c r="E1149" s="169"/>
      <c r="F1149" s="169"/>
      <c r="G1149" s="169"/>
      <c r="H1149" s="169"/>
      <c r="I1149" s="169"/>
    </row>
    <row r="1150" spans="2:9" ht="11.25">
      <c r="B1150" s="169"/>
      <c r="C1150" s="169"/>
      <c r="D1150" s="169"/>
      <c r="E1150" s="169"/>
      <c r="F1150" s="169"/>
      <c r="G1150" s="169"/>
      <c r="H1150" s="169"/>
      <c r="I1150" s="169"/>
    </row>
    <row r="1151" spans="2:9" ht="11.25">
      <c r="B1151" s="169"/>
      <c r="C1151" s="169"/>
      <c r="D1151" s="169"/>
      <c r="E1151" s="169"/>
      <c r="F1151" s="169"/>
      <c r="G1151" s="169"/>
      <c r="H1151" s="169"/>
      <c r="I1151" s="169"/>
    </row>
    <row r="1152" spans="2:9" ht="11.25">
      <c r="B1152" s="169"/>
      <c r="C1152" s="169"/>
      <c r="D1152" s="169"/>
      <c r="E1152" s="169"/>
      <c r="F1152" s="169"/>
      <c r="G1152" s="169"/>
      <c r="H1152" s="169"/>
      <c r="I1152" s="169"/>
    </row>
    <row r="1153" spans="2:9" ht="11.25">
      <c r="B1153" s="169"/>
      <c r="C1153" s="169"/>
      <c r="D1153" s="169"/>
      <c r="E1153" s="169"/>
      <c r="F1153" s="169"/>
      <c r="G1153" s="169"/>
      <c r="H1153" s="169"/>
      <c r="I1153" s="169"/>
    </row>
    <row r="1154" spans="2:9" ht="11.25">
      <c r="B1154" s="169"/>
      <c r="C1154" s="169"/>
      <c r="D1154" s="169"/>
      <c r="E1154" s="169"/>
      <c r="F1154" s="169"/>
      <c r="G1154" s="169"/>
      <c r="H1154" s="169"/>
      <c r="I1154" s="169"/>
    </row>
    <row r="1155" spans="2:9" ht="11.25">
      <c r="B1155" s="169"/>
      <c r="C1155" s="169"/>
      <c r="D1155" s="169"/>
      <c r="E1155" s="169"/>
      <c r="F1155" s="169"/>
      <c r="G1155" s="169"/>
      <c r="H1155" s="169"/>
      <c r="I1155" s="169"/>
    </row>
    <row r="1156" spans="2:9" ht="11.25">
      <c r="B1156" s="169"/>
      <c r="C1156" s="169"/>
      <c r="D1156" s="169"/>
      <c r="E1156" s="169"/>
      <c r="F1156" s="169"/>
      <c r="G1156" s="169"/>
      <c r="H1156" s="169"/>
      <c r="I1156" s="169"/>
    </row>
    <row r="1157" spans="2:9" ht="11.25">
      <c r="B1157" s="169"/>
      <c r="C1157" s="169"/>
      <c r="D1157" s="169"/>
      <c r="E1157" s="169"/>
      <c r="F1157" s="169"/>
      <c r="G1157" s="169"/>
      <c r="H1157" s="169"/>
      <c r="I1157" s="169"/>
    </row>
    <row r="1158" spans="2:9" ht="11.25">
      <c r="B1158" s="169"/>
      <c r="C1158" s="169"/>
      <c r="D1158" s="169"/>
      <c r="E1158" s="169"/>
      <c r="F1158" s="169"/>
      <c r="G1158" s="169"/>
      <c r="H1158" s="169"/>
      <c r="I1158" s="169"/>
    </row>
    <row r="1159" spans="2:9" ht="11.25">
      <c r="B1159" s="169"/>
      <c r="C1159" s="169"/>
      <c r="D1159" s="169"/>
      <c r="E1159" s="169"/>
      <c r="F1159" s="169"/>
      <c r="G1159" s="169"/>
      <c r="H1159" s="169"/>
      <c r="I1159" s="169"/>
    </row>
    <row r="1160" spans="2:9" ht="11.25">
      <c r="B1160" s="169"/>
      <c r="C1160" s="169"/>
      <c r="D1160" s="169"/>
      <c r="E1160" s="169"/>
      <c r="F1160" s="169"/>
      <c r="G1160" s="169"/>
      <c r="H1160" s="169"/>
      <c r="I1160" s="169"/>
    </row>
    <row r="1161" spans="2:9" ht="11.25">
      <c r="B1161" s="169"/>
      <c r="C1161" s="169"/>
      <c r="D1161" s="169"/>
      <c r="E1161" s="169"/>
      <c r="F1161" s="169"/>
      <c r="G1161" s="169"/>
      <c r="H1161" s="169"/>
      <c r="I1161" s="169"/>
    </row>
    <row r="1162" spans="2:9" ht="11.25">
      <c r="B1162" s="169"/>
      <c r="C1162" s="169"/>
      <c r="D1162" s="169"/>
      <c r="E1162" s="169"/>
      <c r="F1162" s="169"/>
      <c r="G1162" s="169"/>
      <c r="H1162" s="169"/>
      <c r="I1162" s="169"/>
    </row>
    <row r="1163" spans="2:9" ht="11.25">
      <c r="B1163" s="169"/>
      <c r="C1163" s="169"/>
      <c r="D1163" s="169"/>
      <c r="E1163" s="169"/>
      <c r="F1163" s="169"/>
      <c r="G1163" s="169"/>
      <c r="H1163" s="169"/>
      <c r="I1163" s="169"/>
    </row>
    <row r="1164" spans="2:9" ht="11.25">
      <c r="B1164" s="169"/>
      <c r="C1164" s="169"/>
      <c r="D1164" s="169"/>
      <c r="E1164" s="169"/>
      <c r="F1164" s="169"/>
      <c r="G1164" s="169"/>
      <c r="H1164" s="169"/>
      <c r="I1164" s="169"/>
    </row>
    <row r="1165" spans="2:9" ht="11.25">
      <c r="B1165" s="169"/>
      <c r="C1165" s="169"/>
      <c r="D1165" s="169"/>
      <c r="E1165" s="169"/>
      <c r="F1165" s="169"/>
      <c r="G1165" s="169"/>
      <c r="H1165" s="169"/>
      <c r="I1165" s="169"/>
    </row>
    <row r="1166" spans="2:9" ht="11.25">
      <c r="B1166" s="169"/>
      <c r="C1166" s="169"/>
      <c r="D1166" s="169"/>
      <c r="E1166" s="169"/>
      <c r="F1166" s="169"/>
      <c r="G1166" s="169"/>
      <c r="H1166" s="169"/>
      <c r="I1166" s="169"/>
    </row>
    <row r="1167" spans="2:9" ht="11.25">
      <c r="B1167" s="169"/>
      <c r="C1167" s="169"/>
      <c r="D1167" s="169"/>
      <c r="E1167" s="169"/>
      <c r="F1167" s="169"/>
      <c r="G1167" s="169"/>
      <c r="H1167" s="169"/>
      <c r="I1167" s="169"/>
    </row>
    <row r="1168" spans="2:9" ht="11.25">
      <c r="B1168" s="169"/>
      <c r="C1168" s="169"/>
      <c r="D1168" s="169"/>
      <c r="E1168" s="169"/>
      <c r="F1168" s="169"/>
      <c r="G1168" s="169"/>
      <c r="H1168" s="169"/>
      <c r="I1168" s="169"/>
    </row>
    <row r="1169" spans="2:9" ht="11.25">
      <c r="B1169" s="169"/>
      <c r="C1169" s="169"/>
      <c r="D1169" s="169"/>
      <c r="E1169" s="169"/>
      <c r="F1169" s="169"/>
      <c r="G1169" s="169"/>
      <c r="H1169" s="169"/>
      <c r="I1169" s="169"/>
    </row>
    <row r="1170" spans="2:9" ht="11.25">
      <c r="B1170" s="169"/>
      <c r="C1170" s="169"/>
      <c r="D1170" s="169"/>
      <c r="E1170" s="169"/>
      <c r="F1170" s="169"/>
      <c r="G1170" s="169"/>
      <c r="H1170" s="169"/>
      <c r="I1170" s="169"/>
    </row>
    <row r="1171" spans="2:9" ht="11.25">
      <c r="B1171" s="169"/>
      <c r="C1171" s="169"/>
      <c r="D1171" s="169"/>
      <c r="E1171" s="169"/>
      <c r="F1171" s="169"/>
      <c r="G1171" s="169"/>
      <c r="H1171" s="169"/>
      <c r="I1171" s="169"/>
    </row>
    <row r="1172" spans="2:9" ht="11.25">
      <c r="B1172" s="169"/>
      <c r="C1172" s="169"/>
      <c r="D1172" s="169"/>
      <c r="E1172" s="169"/>
      <c r="F1172" s="169"/>
      <c r="G1172" s="169"/>
      <c r="H1172" s="169"/>
      <c r="I1172" s="169"/>
    </row>
    <row r="1173" spans="2:9" ht="11.25">
      <c r="B1173" s="169"/>
      <c r="C1173" s="169"/>
      <c r="D1173" s="169"/>
      <c r="E1173" s="169"/>
      <c r="F1173" s="169"/>
      <c r="G1173" s="169"/>
      <c r="H1173" s="169"/>
      <c r="I1173" s="169"/>
    </row>
    <row r="1174" spans="2:9" ht="11.25">
      <c r="B1174" s="169"/>
      <c r="C1174" s="169"/>
      <c r="D1174" s="169"/>
      <c r="E1174" s="169"/>
      <c r="F1174" s="169"/>
      <c r="G1174" s="169"/>
      <c r="H1174" s="169"/>
      <c r="I1174" s="169"/>
    </row>
    <row r="1175" spans="2:9" ht="11.25">
      <c r="B1175" s="169"/>
      <c r="C1175" s="169"/>
      <c r="D1175" s="169"/>
      <c r="E1175" s="169"/>
      <c r="F1175" s="169"/>
      <c r="G1175" s="169"/>
      <c r="H1175" s="169"/>
      <c r="I1175" s="169"/>
    </row>
    <row r="1176" spans="2:9" ht="11.25">
      <c r="B1176" s="169"/>
      <c r="C1176" s="169"/>
      <c r="D1176" s="169"/>
      <c r="E1176" s="169"/>
      <c r="F1176" s="169"/>
      <c r="G1176" s="169"/>
      <c r="H1176" s="169"/>
      <c r="I1176" s="169"/>
    </row>
    <row r="1177" spans="2:9" ht="11.25">
      <c r="B1177" s="169"/>
      <c r="C1177" s="169"/>
      <c r="D1177" s="169"/>
      <c r="E1177" s="169"/>
      <c r="F1177" s="169"/>
      <c r="G1177" s="169"/>
      <c r="H1177" s="169"/>
      <c r="I1177" s="169"/>
    </row>
    <row r="1178" spans="2:9" ht="11.25">
      <c r="B1178" s="169"/>
      <c r="C1178" s="169"/>
      <c r="D1178" s="169"/>
      <c r="E1178" s="169"/>
      <c r="F1178" s="169"/>
      <c r="G1178" s="169"/>
      <c r="H1178" s="169"/>
      <c r="I1178" s="169"/>
    </row>
    <row r="1179" spans="2:9" ht="11.25">
      <c r="B1179" s="169"/>
      <c r="C1179" s="169"/>
      <c r="D1179" s="169"/>
      <c r="E1179" s="169"/>
      <c r="F1179" s="169"/>
      <c r="G1179" s="169"/>
      <c r="H1179" s="169"/>
      <c r="I1179" s="169"/>
    </row>
    <row r="1180" spans="2:9" ht="11.25">
      <c r="B1180" s="169"/>
      <c r="C1180" s="169"/>
      <c r="D1180" s="169"/>
      <c r="E1180" s="169"/>
      <c r="F1180" s="169"/>
      <c r="G1180" s="169"/>
      <c r="H1180" s="169"/>
      <c r="I1180" s="169"/>
    </row>
    <row r="1181" spans="2:9" ht="11.25">
      <c r="B1181" s="169"/>
      <c r="C1181" s="169"/>
      <c r="D1181" s="169"/>
      <c r="E1181" s="169"/>
      <c r="F1181" s="169"/>
      <c r="G1181" s="169"/>
      <c r="H1181" s="169"/>
      <c r="I1181" s="169"/>
    </row>
    <row r="1182" spans="2:9" ht="11.25">
      <c r="B1182" s="169"/>
      <c r="C1182" s="169"/>
      <c r="D1182" s="169"/>
      <c r="E1182" s="169"/>
      <c r="F1182" s="169"/>
      <c r="G1182" s="169"/>
      <c r="H1182" s="169"/>
      <c r="I1182" s="169"/>
    </row>
    <row r="1183" spans="2:9" ht="11.25">
      <c r="B1183" s="169"/>
      <c r="C1183" s="169"/>
      <c r="D1183" s="169"/>
      <c r="E1183" s="169"/>
      <c r="F1183" s="169"/>
      <c r="G1183" s="169"/>
      <c r="H1183" s="169"/>
      <c r="I1183" s="169"/>
    </row>
    <row r="1184" spans="2:9" ht="11.25">
      <c r="B1184" s="169"/>
      <c r="C1184" s="169"/>
      <c r="D1184" s="169"/>
      <c r="E1184" s="169"/>
      <c r="F1184" s="169"/>
      <c r="G1184" s="169"/>
      <c r="H1184" s="169"/>
      <c r="I1184" s="169"/>
    </row>
    <row r="1185" spans="2:9" ht="11.25">
      <c r="B1185" s="169"/>
      <c r="C1185" s="169"/>
      <c r="D1185" s="169"/>
      <c r="E1185" s="169"/>
      <c r="F1185" s="169"/>
      <c r="G1185" s="169"/>
      <c r="H1185" s="169"/>
      <c r="I1185" s="169"/>
    </row>
    <row r="1186" spans="2:9" ht="11.25">
      <c r="B1186" s="169"/>
      <c r="C1186" s="169"/>
      <c r="D1186" s="169"/>
      <c r="E1186" s="169"/>
      <c r="F1186" s="169"/>
      <c r="G1186" s="169"/>
      <c r="H1186" s="169"/>
      <c r="I1186" s="169"/>
    </row>
    <row r="1187" spans="2:9" ht="11.25">
      <c r="B1187" s="169"/>
      <c r="C1187" s="169"/>
      <c r="D1187" s="169"/>
      <c r="E1187" s="169"/>
      <c r="F1187" s="169"/>
      <c r="G1187" s="169"/>
      <c r="H1187" s="169"/>
      <c r="I1187" s="169"/>
    </row>
    <row r="1188" spans="2:9" ht="11.25">
      <c r="B1188" s="169"/>
      <c r="C1188" s="169"/>
      <c r="D1188" s="169"/>
      <c r="E1188" s="169"/>
      <c r="F1188" s="169"/>
      <c r="G1188" s="169"/>
      <c r="H1188" s="169"/>
      <c r="I1188" s="169"/>
    </row>
    <row r="1189" spans="2:9" ht="11.25">
      <c r="B1189" s="169"/>
      <c r="C1189" s="169"/>
      <c r="D1189" s="169"/>
      <c r="E1189" s="169"/>
      <c r="F1189" s="169"/>
      <c r="G1189" s="169"/>
      <c r="H1189" s="169"/>
      <c r="I1189" s="169"/>
    </row>
    <row r="1190" spans="2:9" ht="11.25">
      <c r="B1190" s="169"/>
      <c r="C1190" s="169"/>
      <c r="D1190" s="169"/>
      <c r="E1190" s="169"/>
      <c r="F1190" s="169"/>
      <c r="G1190" s="169"/>
      <c r="H1190" s="169"/>
      <c r="I1190" s="169"/>
    </row>
    <row r="1191" spans="2:9" ht="11.25">
      <c r="B1191" s="169"/>
      <c r="C1191" s="169"/>
      <c r="D1191" s="169"/>
      <c r="E1191" s="169"/>
      <c r="F1191" s="169"/>
      <c r="G1191" s="169"/>
      <c r="H1191" s="169"/>
      <c r="I1191" s="169"/>
    </row>
    <row r="1192" spans="2:9" ht="11.25">
      <c r="B1192" s="169"/>
      <c r="C1192" s="169"/>
      <c r="D1192" s="169"/>
      <c r="E1192" s="169"/>
      <c r="F1192" s="169"/>
      <c r="G1192" s="169"/>
      <c r="H1192" s="169"/>
      <c r="I1192" s="169"/>
    </row>
    <row r="1193" spans="2:9" ht="11.25">
      <c r="B1193" s="169"/>
      <c r="C1193" s="169"/>
      <c r="D1193" s="169"/>
      <c r="E1193" s="169"/>
      <c r="F1193" s="169"/>
      <c r="G1193" s="169"/>
      <c r="H1193" s="169"/>
      <c r="I1193" s="169"/>
    </row>
    <row r="1194" spans="2:9" ht="11.25">
      <c r="B1194" s="169"/>
      <c r="C1194" s="169"/>
      <c r="D1194" s="169"/>
      <c r="E1194" s="169"/>
      <c r="F1194" s="169"/>
      <c r="G1194" s="169"/>
      <c r="H1194" s="169"/>
      <c r="I1194" s="169"/>
    </row>
    <row r="1195" spans="2:9" ht="11.25">
      <c r="B1195" s="169"/>
      <c r="C1195" s="169"/>
      <c r="D1195" s="169"/>
      <c r="E1195" s="169"/>
      <c r="F1195" s="169"/>
      <c r="G1195" s="169"/>
      <c r="H1195" s="169"/>
      <c r="I1195" s="169"/>
    </row>
    <row r="1196" spans="2:9" ht="11.25">
      <c r="B1196" s="169"/>
      <c r="C1196" s="169"/>
      <c r="D1196" s="169"/>
      <c r="E1196" s="169"/>
      <c r="F1196" s="169"/>
      <c r="G1196" s="169"/>
      <c r="H1196" s="169"/>
      <c r="I1196" s="169"/>
    </row>
    <row r="1197" spans="2:9" ht="11.25">
      <c r="B1197" s="169"/>
      <c r="C1197" s="169"/>
      <c r="D1197" s="169"/>
      <c r="E1197" s="169"/>
      <c r="F1197" s="169"/>
      <c r="G1197" s="169"/>
      <c r="H1197" s="169"/>
      <c r="I1197" s="169"/>
    </row>
    <row r="1198" spans="2:9" ht="11.25">
      <c r="B1198" s="169"/>
      <c r="C1198" s="169"/>
      <c r="D1198" s="169"/>
      <c r="E1198" s="169"/>
      <c r="F1198" s="169"/>
      <c r="G1198" s="169"/>
      <c r="H1198" s="169"/>
      <c r="I1198" s="169"/>
    </row>
    <row r="1199" spans="2:9" ht="11.25">
      <c r="B1199" s="169"/>
      <c r="C1199" s="169"/>
      <c r="D1199" s="169"/>
      <c r="E1199" s="169"/>
      <c r="F1199" s="169"/>
      <c r="G1199" s="169"/>
      <c r="H1199" s="169"/>
      <c r="I1199" s="169"/>
    </row>
    <row r="1200" spans="2:9" ht="11.25">
      <c r="B1200" s="169"/>
      <c r="C1200" s="169"/>
      <c r="D1200" s="169"/>
      <c r="E1200" s="169"/>
      <c r="F1200" s="169"/>
      <c r="G1200" s="169"/>
      <c r="H1200" s="169"/>
      <c r="I1200" s="169"/>
    </row>
    <row r="1201" spans="2:9" ht="11.25">
      <c r="B1201" s="169"/>
      <c r="C1201" s="169"/>
      <c r="D1201" s="169"/>
      <c r="E1201" s="169"/>
      <c r="F1201" s="169"/>
      <c r="G1201" s="169"/>
      <c r="H1201" s="169"/>
      <c r="I1201" s="169"/>
    </row>
    <row r="1202" spans="2:9" ht="11.25">
      <c r="B1202" s="169"/>
      <c r="C1202" s="169"/>
      <c r="D1202" s="169"/>
      <c r="E1202" s="169"/>
      <c r="F1202" s="169"/>
      <c r="G1202" s="169"/>
      <c r="H1202" s="169"/>
      <c r="I1202" s="169"/>
    </row>
    <row r="1203" spans="2:9" ht="11.25">
      <c r="B1203" s="169"/>
      <c r="C1203" s="169"/>
      <c r="D1203" s="169"/>
      <c r="E1203" s="169"/>
      <c r="F1203" s="169"/>
      <c r="G1203" s="169"/>
      <c r="H1203" s="169"/>
      <c r="I1203" s="169"/>
    </row>
    <row r="1204" spans="2:9" ht="11.25">
      <c r="B1204" s="169"/>
      <c r="C1204" s="169"/>
      <c r="D1204" s="169"/>
      <c r="E1204" s="169"/>
      <c r="F1204" s="169"/>
      <c r="G1204" s="169"/>
      <c r="H1204" s="169"/>
      <c r="I1204" s="169"/>
    </row>
    <row r="1205" spans="2:9" ht="11.25">
      <c r="B1205" s="169"/>
      <c r="C1205" s="169"/>
      <c r="D1205" s="169"/>
      <c r="E1205" s="169"/>
      <c r="F1205" s="169"/>
      <c r="G1205" s="169"/>
      <c r="H1205" s="169"/>
      <c r="I1205" s="169"/>
    </row>
    <row r="1206" spans="2:9" ht="11.25">
      <c r="B1206" s="169"/>
      <c r="C1206" s="169"/>
      <c r="D1206" s="169"/>
      <c r="E1206" s="169"/>
      <c r="F1206" s="169"/>
      <c r="G1206" s="169"/>
      <c r="H1206" s="169"/>
      <c r="I1206" s="169"/>
    </row>
    <row r="1207" spans="2:9" ht="11.25">
      <c r="B1207" s="169"/>
      <c r="C1207" s="169"/>
      <c r="D1207" s="169"/>
      <c r="E1207" s="169"/>
      <c r="F1207" s="169"/>
      <c r="G1207" s="169"/>
      <c r="H1207" s="169"/>
      <c r="I1207" s="169"/>
    </row>
    <row r="1208" spans="2:9" ht="11.25">
      <c r="B1208" s="169"/>
      <c r="C1208" s="169"/>
      <c r="D1208" s="169"/>
      <c r="E1208" s="169"/>
      <c r="F1208" s="169"/>
      <c r="G1208" s="169"/>
      <c r="H1208" s="169"/>
      <c r="I1208" s="169"/>
    </row>
    <row r="1209" spans="2:9" ht="11.25">
      <c r="B1209" s="169"/>
      <c r="C1209" s="169"/>
      <c r="D1209" s="169"/>
      <c r="E1209" s="169"/>
      <c r="F1209" s="169"/>
      <c r="G1209" s="169"/>
      <c r="H1209" s="169"/>
      <c r="I1209" s="169"/>
    </row>
    <row r="1210" spans="2:9" ht="11.25">
      <c r="B1210" s="169"/>
      <c r="C1210" s="169"/>
      <c r="D1210" s="169"/>
      <c r="E1210" s="169"/>
      <c r="F1210" s="169"/>
      <c r="G1210" s="169"/>
      <c r="H1210" s="169"/>
      <c r="I1210" s="169"/>
    </row>
    <row r="1211" spans="2:9" ht="11.25">
      <c r="B1211" s="169"/>
      <c r="C1211" s="169"/>
      <c r="D1211" s="169"/>
      <c r="E1211" s="169"/>
      <c r="F1211" s="169"/>
      <c r="G1211" s="169"/>
      <c r="H1211" s="169"/>
      <c r="I1211" s="169"/>
    </row>
    <row r="1212" spans="2:9" ht="11.25">
      <c r="B1212" s="169"/>
      <c r="C1212" s="169"/>
      <c r="D1212" s="169"/>
      <c r="E1212" s="169"/>
      <c r="F1212" s="169"/>
      <c r="G1212" s="169"/>
      <c r="H1212" s="169"/>
      <c r="I1212" s="169"/>
    </row>
    <row r="1213" spans="2:9" ht="11.25">
      <c r="B1213" s="169"/>
      <c r="C1213" s="169"/>
      <c r="D1213" s="169"/>
      <c r="E1213" s="169"/>
      <c r="F1213" s="169"/>
      <c r="G1213" s="169"/>
      <c r="H1213" s="169"/>
      <c r="I1213" s="169"/>
    </row>
    <row r="1214" spans="2:9" ht="11.25">
      <c r="B1214" s="169"/>
      <c r="C1214" s="169"/>
      <c r="D1214" s="169"/>
      <c r="E1214" s="169"/>
      <c r="F1214" s="169"/>
      <c r="G1214" s="169"/>
      <c r="H1214" s="169"/>
      <c r="I1214" s="169"/>
    </row>
    <row r="1215" spans="2:9" ht="11.25">
      <c r="B1215" s="169"/>
      <c r="C1215" s="169"/>
      <c r="D1215" s="169"/>
      <c r="E1215" s="169"/>
      <c r="F1215" s="169"/>
      <c r="G1215" s="169"/>
      <c r="H1215" s="169"/>
      <c r="I1215" s="169"/>
    </row>
    <row r="1216" spans="2:9" ht="11.25">
      <c r="B1216" s="169"/>
      <c r="C1216" s="169"/>
      <c r="D1216" s="169"/>
      <c r="E1216" s="169"/>
      <c r="F1216" s="169"/>
      <c r="G1216" s="169"/>
      <c r="H1216" s="169"/>
      <c r="I1216" s="169"/>
    </row>
    <row r="1217" spans="2:9" ht="11.25">
      <c r="B1217" s="169"/>
      <c r="C1217" s="169"/>
      <c r="D1217" s="169"/>
      <c r="E1217" s="169"/>
      <c r="F1217" s="169"/>
      <c r="G1217" s="169"/>
      <c r="H1217" s="169"/>
      <c r="I1217" s="169"/>
    </row>
    <row r="1218" spans="2:9" ht="11.25">
      <c r="B1218" s="169"/>
      <c r="C1218" s="169"/>
      <c r="D1218" s="169"/>
      <c r="E1218" s="169"/>
      <c r="F1218" s="169"/>
      <c r="G1218" s="169"/>
      <c r="H1218" s="169"/>
      <c r="I1218" s="169"/>
    </row>
    <row r="1219" spans="2:9" ht="11.25">
      <c r="B1219" s="169"/>
      <c r="C1219" s="169"/>
      <c r="D1219" s="169"/>
      <c r="E1219" s="169"/>
      <c r="F1219" s="169"/>
      <c r="G1219" s="169"/>
      <c r="H1219" s="169"/>
      <c r="I1219" s="169"/>
    </row>
    <row r="1220" spans="2:9" ht="11.25">
      <c r="B1220" s="169"/>
      <c r="C1220" s="169"/>
      <c r="D1220" s="169"/>
      <c r="E1220" s="169"/>
      <c r="F1220" s="169"/>
      <c r="G1220" s="169"/>
      <c r="H1220" s="169"/>
      <c r="I1220" s="169"/>
    </row>
    <row r="1221" spans="2:9" ht="11.25">
      <c r="B1221" s="169"/>
      <c r="C1221" s="169"/>
      <c r="D1221" s="169"/>
      <c r="E1221" s="169"/>
      <c r="F1221" s="169"/>
      <c r="G1221" s="169"/>
      <c r="H1221" s="169"/>
      <c r="I1221" s="169"/>
    </row>
    <row r="1222" spans="2:9" ht="11.25">
      <c r="B1222" s="169"/>
      <c r="C1222" s="169"/>
      <c r="D1222" s="169"/>
      <c r="E1222" s="169"/>
      <c r="F1222" s="169"/>
      <c r="G1222" s="169"/>
      <c r="H1222" s="169"/>
      <c r="I1222" s="169"/>
    </row>
    <row r="1223" spans="2:9" ht="11.25">
      <c r="B1223" s="169"/>
      <c r="C1223" s="169"/>
      <c r="D1223" s="169"/>
      <c r="E1223" s="169"/>
      <c r="F1223" s="169"/>
      <c r="G1223" s="169"/>
      <c r="H1223" s="169"/>
      <c r="I1223" s="169"/>
    </row>
    <row r="1224" spans="2:9" ht="11.25">
      <c r="B1224" s="169"/>
      <c r="C1224" s="169"/>
      <c r="D1224" s="169"/>
      <c r="E1224" s="169"/>
      <c r="F1224" s="169"/>
      <c r="G1224" s="169"/>
      <c r="H1224" s="169"/>
      <c r="I1224" s="169"/>
    </row>
    <row r="1225" spans="2:9" ht="11.25">
      <c r="B1225" s="169"/>
      <c r="C1225" s="169"/>
      <c r="D1225" s="169"/>
      <c r="E1225" s="169"/>
      <c r="F1225" s="169"/>
      <c r="G1225" s="169"/>
      <c r="H1225" s="169"/>
      <c r="I1225" s="169"/>
    </row>
    <row r="1226" spans="2:9" ht="11.25">
      <c r="B1226" s="169"/>
      <c r="C1226" s="169"/>
      <c r="D1226" s="169"/>
      <c r="E1226" s="169"/>
      <c r="F1226" s="169"/>
      <c r="G1226" s="169"/>
      <c r="H1226" s="169"/>
      <c r="I1226" s="169"/>
    </row>
    <row r="1227" spans="2:9" ht="11.25">
      <c r="B1227" s="169"/>
      <c r="C1227" s="169"/>
      <c r="D1227" s="169"/>
      <c r="E1227" s="169"/>
      <c r="F1227" s="169"/>
      <c r="G1227" s="169"/>
      <c r="H1227" s="169"/>
      <c r="I1227" s="169"/>
    </row>
    <row r="1228" spans="2:9" ht="11.25">
      <c r="B1228" s="169"/>
      <c r="C1228" s="169"/>
      <c r="D1228" s="169"/>
      <c r="E1228" s="169"/>
      <c r="F1228" s="169"/>
      <c r="G1228" s="169"/>
      <c r="H1228" s="169"/>
      <c r="I1228" s="169"/>
    </row>
    <row r="1229" spans="2:9" ht="11.25">
      <c r="B1229" s="169"/>
      <c r="C1229" s="169"/>
      <c r="D1229" s="169"/>
      <c r="E1229" s="169"/>
      <c r="F1229" s="169"/>
      <c r="G1229" s="169"/>
      <c r="H1229" s="169"/>
      <c r="I1229" s="169"/>
    </row>
    <row r="1230" spans="2:9" ht="11.25">
      <c r="B1230" s="169"/>
      <c r="C1230" s="169"/>
      <c r="D1230" s="169"/>
      <c r="E1230" s="169"/>
      <c r="F1230" s="169"/>
      <c r="G1230" s="169"/>
      <c r="H1230" s="169"/>
      <c r="I1230" s="169"/>
    </row>
    <row r="1231" spans="2:9" ht="11.25">
      <c r="B1231" s="169"/>
      <c r="C1231" s="169"/>
      <c r="D1231" s="169"/>
      <c r="E1231" s="169"/>
      <c r="F1231" s="169"/>
      <c r="G1231" s="169"/>
      <c r="H1231" s="169"/>
      <c r="I1231" s="169"/>
    </row>
    <row r="1232" spans="2:9" ht="11.25">
      <c r="B1232" s="169"/>
      <c r="C1232" s="169"/>
      <c r="D1232" s="169"/>
      <c r="E1232" s="169"/>
      <c r="F1232" s="169"/>
      <c r="G1232" s="169"/>
      <c r="H1232" s="169"/>
      <c r="I1232" s="169"/>
    </row>
    <row r="1233" spans="2:9" ht="11.25">
      <c r="B1233" s="169"/>
      <c r="C1233" s="169"/>
      <c r="D1233" s="169"/>
      <c r="E1233" s="169"/>
      <c r="F1233" s="169"/>
      <c r="G1233" s="169"/>
      <c r="H1233" s="169"/>
      <c r="I1233" s="169"/>
    </row>
    <row r="1234" spans="2:9" ht="11.25">
      <c r="B1234" s="169"/>
      <c r="C1234" s="169"/>
      <c r="D1234" s="169"/>
      <c r="E1234" s="169"/>
      <c r="F1234" s="169"/>
      <c r="G1234" s="169"/>
      <c r="H1234" s="169"/>
      <c r="I1234" s="169"/>
    </row>
    <row r="1235" spans="2:9" ht="11.25">
      <c r="B1235" s="169"/>
      <c r="C1235" s="169"/>
      <c r="D1235" s="169"/>
      <c r="E1235" s="169"/>
      <c r="F1235" s="169"/>
      <c r="G1235" s="169"/>
      <c r="H1235" s="169"/>
      <c r="I1235" s="169"/>
    </row>
    <row r="1236" spans="2:9" ht="11.25">
      <c r="B1236" s="169"/>
      <c r="C1236" s="169"/>
      <c r="D1236" s="169"/>
      <c r="E1236" s="169"/>
      <c r="F1236" s="169"/>
      <c r="G1236" s="169"/>
      <c r="H1236" s="169"/>
      <c r="I1236" s="169"/>
    </row>
    <row r="1237" spans="2:9" ht="11.25">
      <c r="B1237" s="169"/>
      <c r="C1237" s="169"/>
      <c r="D1237" s="169"/>
      <c r="E1237" s="169"/>
      <c r="F1237" s="169"/>
      <c r="G1237" s="169"/>
      <c r="H1237" s="169"/>
      <c r="I1237" s="169"/>
    </row>
    <row r="1238" spans="2:9" ht="11.25">
      <c r="B1238" s="169"/>
      <c r="C1238" s="169"/>
      <c r="D1238" s="169"/>
      <c r="E1238" s="169"/>
      <c r="F1238" s="169"/>
      <c r="G1238" s="169"/>
      <c r="H1238" s="169"/>
      <c r="I1238" s="169"/>
    </row>
    <row r="1239" spans="2:9" ht="11.25">
      <c r="B1239" s="169"/>
      <c r="C1239" s="169"/>
      <c r="D1239" s="169"/>
      <c r="E1239" s="169"/>
      <c r="F1239" s="169"/>
      <c r="G1239" s="169"/>
      <c r="H1239" s="169"/>
      <c r="I1239" s="169"/>
    </row>
    <row r="1240" spans="2:9" ht="11.25">
      <c r="B1240" s="169"/>
      <c r="C1240" s="169"/>
      <c r="D1240" s="169"/>
      <c r="E1240" s="169"/>
      <c r="F1240" s="169"/>
      <c r="G1240" s="169"/>
      <c r="H1240" s="169"/>
      <c r="I1240" s="169"/>
    </row>
    <row r="1241" spans="2:9" ht="11.25">
      <c r="B1241" s="169"/>
      <c r="C1241" s="169"/>
      <c r="D1241" s="169"/>
      <c r="E1241" s="169"/>
      <c r="F1241" s="169"/>
      <c r="G1241" s="169"/>
      <c r="H1241" s="169"/>
      <c r="I1241" s="169"/>
    </row>
    <row r="1242" spans="2:9" ht="11.25">
      <c r="B1242" s="169"/>
      <c r="C1242" s="169"/>
      <c r="D1242" s="169"/>
      <c r="E1242" s="169"/>
      <c r="F1242" s="169"/>
      <c r="G1242" s="169"/>
      <c r="H1242" s="169"/>
      <c r="I1242" s="169"/>
    </row>
    <row r="1243" spans="2:9" ht="11.25">
      <c r="B1243" s="169"/>
      <c r="C1243" s="169"/>
      <c r="D1243" s="169"/>
      <c r="E1243" s="169"/>
      <c r="F1243" s="169"/>
      <c r="G1243" s="169"/>
      <c r="H1243" s="169"/>
      <c r="I1243" s="169"/>
    </row>
    <row r="1244" spans="2:9" ht="11.25">
      <c r="B1244" s="169"/>
      <c r="C1244" s="169"/>
      <c r="D1244" s="169"/>
      <c r="E1244" s="169"/>
      <c r="F1244" s="169"/>
      <c r="G1244" s="169"/>
      <c r="H1244" s="169"/>
      <c r="I1244" s="169"/>
    </row>
    <row r="1245" spans="2:9" ht="11.25">
      <c r="B1245" s="169"/>
      <c r="C1245" s="169"/>
      <c r="D1245" s="169"/>
      <c r="E1245" s="169"/>
      <c r="F1245" s="169"/>
      <c r="G1245" s="169"/>
      <c r="H1245" s="169"/>
      <c r="I1245" s="169"/>
    </row>
    <row r="1246" spans="2:9" ht="11.25">
      <c r="B1246" s="169"/>
      <c r="C1246" s="169"/>
      <c r="D1246" s="169"/>
      <c r="E1246" s="169"/>
      <c r="F1246" s="169"/>
      <c r="G1246" s="169"/>
      <c r="H1246" s="169"/>
      <c r="I1246" s="169"/>
    </row>
    <row r="1247" spans="2:9" ht="11.25">
      <c r="B1247" s="169"/>
      <c r="C1247" s="169"/>
      <c r="D1247" s="169"/>
      <c r="E1247" s="169"/>
      <c r="F1247" s="169"/>
      <c r="G1247" s="169"/>
      <c r="H1247" s="169"/>
      <c r="I1247" s="169"/>
    </row>
    <row r="1248" spans="2:9" ht="11.25">
      <c r="B1248" s="169"/>
      <c r="C1248" s="169"/>
      <c r="D1248" s="169"/>
      <c r="E1248" s="169"/>
      <c r="F1248" s="169"/>
      <c r="G1248" s="169"/>
      <c r="H1248" s="169"/>
      <c r="I1248" s="169"/>
    </row>
    <row r="1249" spans="2:9" ht="11.25">
      <c r="B1249" s="169"/>
      <c r="C1249" s="169"/>
      <c r="D1249" s="169"/>
      <c r="E1249" s="169"/>
      <c r="F1249" s="169"/>
      <c r="G1249" s="169"/>
      <c r="H1249" s="169"/>
      <c r="I1249" s="169"/>
    </row>
    <row r="1250" spans="2:9" ht="11.25">
      <c r="B1250" s="169"/>
      <c r="C1250" s="169"/>
      <c r="D1250" s="169"/>
      <c r="E1250" s="169"/>
      <c r="F1250" s="169"/>
      <c r="G1250" s="169"/>
      <c r="H1250" s="169"/>
      <c r="I1250" s="169"/>
    </row>
    <row r="1251" spans="2:9" ht="11.25">
      <c r="B1251" s="169"/>
      <c r="C1251" s="169"/>
      <c r="D1251" s="169"/>
      <c r="E1251" s="169"/>
      <c r="F1251" s="169"/>
      <c r="G1251" s="169"/>
      <c r="H1251" s="169"/>
      <c r="I1251" s="169"/>
    </row>
    <row r="1252" spans="2:9" ht="11.25">
      <c r="B1252" s="169"/>
      <c r="C1252" s="169"/>
      <c r="D1252" s="169"/>
      <c r="E1252" s="169"/>
      <c r="F1252" s="169"/>
      <c r="G1252" s="169"/>
      <c r="H1252" s="169"/>
      <c r="I1252" s="169"/>
    </row>
    <row r="1253" spans="2:9" ht="11.25">
      <c r="B1253" s="169"/>
      <c r="C1253" s="169"/>
      <c r="D1253" s="169"/>
      <c r="E1253" s="169"/>
      <c r="F1253" s="169"/>
      <c r="G1253" s="169"/>
      <c r="H1253" s="169"/>
      <c r="I1253" s="169"/>
    </row>
    <row r="1254" spans="2:9" ht="11.25">
      <c r="B1254" s="169"/>
      <c r="C1254" s="169"/>
      <c r="D1254" s="169"/>
      <c r="E1254" s="169"/>
      <c r="F1254" s="169"/>
      <c r="G1254" s="169"/>
      <c r="H1254" s="169"/>
      <c r="I1254" s="169"/>
    </row>
    <row r="1255" spans="2:9" ht="11.25">
      <c r="B1255" s="169"/>
      <c r="C1255" s="169"/>
      <c r="D1255" s="169"/>
      <c r="E1255" s="169"/>
      <c r="F1255" s="169"/>
      <c r="G1255" s="169"/>
      <c r="H1255" s="169"/>
      <c r="I1255" s="169"/>
    </row>
    <row r="1256" spans="2:9" ht="11.25">
      <c r="B1256" s="169"/>
      <c r="C1256" s="169"/>
      <c r="D1256" s="169"/>
      <c r="E1256" s="169"/>
      <c r="F1256" s="169"/>
      <c r="G1256" s="169"/>
      <c r="H1256" s="169"/>
      <c r="I1256" s="169"/>
    </row>
    <row r="1257" spans="2:9" ht="11.25">
      <c r="B1257" s="169"/>
      <c r="C1257" s="169"/>
      <c r="D1257" s="169"/>
      <c r="E1257" s="169"/>
      <c r="F1257" s="169"/>
      <c r="G1257" s="169"/>
      <c r="H1257" s="169"/>
      <c r="I1257" s="169"/>
    </row>
    <row r="1258" spans="2:9" ht="11.25">
      <c r="B1258" s="169"/>
      <c r="C1258" s="169"/>
      <c r="D1258" s="169"/>
      <c r="E1258" s="169"/>
      <c r="F1258" s="169"/>
      <c r="G1258" s="169"/>
      <c r="H1258" s="169"/>
      <c r="I1258" s="169"/>
    </row>
    <row r="1259" spans="2:9" ht="11.25">
      <c r="B1259" s="169"/>
      <c r="C1259" s="169"/>
      <c r="D1259" s="169"/>
      <c r="E1259" s="169"/>
      <c r="F1259" s="169"/>
      <c r="G1259" s="169"/>
      <c r="H1259" s="169"/>
      <c r="I1259" s="169"/>
    </row>
    <row r="1260" spans="2:9" ht="11.25">
      <c r="B1260" s="169"/>
      <c r="C1260" s="169"/>
      <c r="D1260" s="169"/>
      <c r="E1260" s="169"/>
      <c r="F1260" s="169"/>
      <c r="G1260" s="169"/>
      <c r="H1260" s="169"/>
      <c r="I1260" s="169"/>
    </row>
    <row r="1261" spans="2:9" ht="11.25">
      <c r="B1261" s="169"/>
      <c r="C1261" s="169"/>
      <c r="D1261" s="169"/>
      <c r="E1261" s="169"/>
      <c r="F1261" s="169"/>
      <c r="G1261" s="169"/>
      <c r="H1261" s="169"/>
      <c r="I1261" s="169"/>
    </row>
    <row r="1262" spans="2:9" ht="11.25">
      <c r="B1262" s="169"/>
      <c r="C1262" s="169"/>
      <c r="D1262" s="169"/>
      <c r="E1262" s="169"/>
      <c r="F1262" s="169"/>
      <c r="G1262" s="169"/>
      <c r="H1262" s="169"/>
      <c r="I1262" s="169"/>
    </row>
    <row r="1263" spans="2:9" ht="11.25">
      <c r="B1263" s="169"/>
      <c r="C1263" s="169"/>
      <c r="D1263" s="169"/>
      <c r="E1263" s="169"/>
      <c r="F1263" s="169"/>
      <c r="G1263" s="169"/>
      <c r="H1263" s="169"/>
      <c r="I1263" s="169"/>
    </row>
    <row r="1264" spans="2:9" ht="11.25">
      <c r="B1264" s="169"/>
      <c r="C1264" s="169"/>
      <c r="D1264" s="169"/>
      <c r="E1264" s="169"/>
      <c r="F1264" s="169"/>
      <c r="G1264" s="169"/>
      <c r="H1264" s="169"/>
      <c r="I1264" s="169"/>
    </row>
    <row r="1265" spans="2:9" ht="11.25">
      <c r="B1265" s="169"/>
      <c r="C1265" s="169"/>
      <c r="D1265" s="169"/>
      <c r="E1265" s="169"/>
      <c r="F1265" s="169"/>
      <c r="G1265" s="169"/>
      <c r="H1265" s="169"/>
      <c r="I1265" s="169"/>
    </row>
    <row r="1266" spans="2:9" ht="11.25">
      <c r="B1266" s="169"/>
      <c r="C1266" s="169"/>
      <c r="D1266" s="169"/>
      <c r="E1266" s="169"/>
      <c r="F1266" s="169"/>
      <c r="G1266" s="169"/>
      <c r="H1266" s="169"/>
      <c r="I1266" s="169"/>
    </row>
    <row r="1267" spans="2:9" ht="11.25">
      <c r="B1267" s="169"/>
      <c r="C1267" s="169"/>
      <c r="D1267" s="169"/>
      <c r="E1267" s="169"/>
      <c r="F1267" s="169"/>
      <c r="G1267" s="169"/>
      <c r="H1267" s="169"/>
      <c r="I1267" s="169"/>
    </row>
    <row r="1268" spans="2:9" ht="11.25">
      <c r="B1268" s="169"/>
      <c r="C1268" s="169"/>
      <c r="D1268" s="169"/>
      <c r="E1268" s="169"/>
      <c r="F1268" s="169"/>
      <c r="G1268" s="169"/>
      <c r="H1268" s="169"/>
      <c r="I1268" s="169"/>
    </row>
    <row r="1269" spans="2:9" ht="11.25">
      <c r="B1269" s="169"/>
      <c r="C1269" s="169"/>
      <c r="D1269" s="169"/>
      <c r="E1269" s="169"/>
      <c r="F1269" s="169"/>
      <c r="G1269" s="169"/>
      <c r="H1269" s="169"/>
      <c r="I1269" s="169"/>
    </row>
    <row r="1270" spans="2:9" ht="11.25">
      <c r="B1270" s="169"/>
      <c r="C1270" s="169"/>
      <c r="D1270" s="169"/>
      <c r="E1270" s="169"/>
      <c r="F1270" s="169"/>
      <c r="G1270" s="169"/>
      <c r="H1270" s="169"/>
      <c r="I1270" s="169"/>
    </row>
    <row r="1271" spans="2:9" ht="11.25">
      <c r="B1271" s="169"/>
      <c r="C1271" s="169"/>
      <c r="D1271" s="169"/>
      <c r="E1271" s="169"/>
      <c r="F1271" s="169"/>
      <c r="G1271" s="169"/>
      <c r="H1271" s="169"/>
      <c r="I1271" s="169"/>
    </row>
    <row r="1272" spans="2:9" ht="11.25">
      <c r="B1272" s="169"/>
      <c r="C1272" s="169"/>
      <c r="D1272" s="169"/>
      <c r="E1272" s="169"/>
      <c r="F1272" s="169"/>
      <c r="G1272" s="169"/>
      <c r="H1272" s="169"/>
      <c r="I1272" s="169"/>
    </row>
    <row r="1273" spans="2:9" ht="11.25">
      <c r="B1273" s="169"/>
      <c r="C1273" s="169"/>
      <c r="D1273" s="169"/>
      <c r="E1273" s="169"/>
      <c r="F1273" s="169"/>
      <c r="G1273" s="169"/>
      <c r="H1273" s="169"/>
      <c r="I1273" s="169"/>
    </row>
    <row r="1274" spans="2:9" ht="11.25">
      <c r="B1274" s="169"/>
      <c r="C1274" s="169"/>
      <c r="D1274" s="169"/>
      <c r="E1274" s="169"/>
      <c r="F1274" s="169"/>
      <c r="G1274" s="169"/>
      <c r="H1274" s="169"/>
      <c r="I1274" s="169"/>
    </row>
    <row r="1275" spans="2:9" ht="11.25">
      <c r="B1275" s="169"/>
      <c r="C1275" s="169"/>
      <c r="D1275" s="169"/>
      <c r="E1275" s="169"/>
      <c r="F1275" s="169"/>
      <c r="G1275" s="169"/>
      <c r="H1275" s="169"/>
      <c r="I1275" s="169"/>
    </row>
    <row r="1276" spans="2:9" ht="11.25">
      <c r="B1276" s="169"/>
      <c r="C1276" s="169"/>
      <c r="D1276" s="169"/>
      <c r="E1276" s="169"/>
      <c r="F1276" s="169"/>
      <c r="G1276" s="169"/>
      <c r="H1276" s="169"/>
      <c r="I1276" s="169"/>
    </row>
    <row r="1277" spans="2:9" ht="11.25">
      <c r="B1277" s="169"/>
      <c r="C1277" s="169"/>
      <c r="D1277" s="169"/>
      <c r="E1277" s="169"/>
      <c r="F1277" s="169"/>
      <c r="G1277" s="169"/>
      <c r="H1277" s="169"/>
      <c r="I1277" s="169"/>
    </row>
    <row r="1278" spans="2:9" ht="11.25">
      <c r="B1278" s="169"/>
      <c r="C1278" s="169"/>
      <c r="D1278" s="169"/>
      <c r="E1278" s="169"/>
      <c r="F1278" s="169"/>
      <c r="G1278" s="169"/>
      <c r="H1278" s="169"/>
      <c r="I1278" s="169"/>
    </row>
    <row r="1279" spans="2:9" ht="11.25">
      <c r="B1279" s="169"/>
      <c r="C1279" s="169"/>
      <c r="D1279" s="169"/>
      <c r="E1279" s="169"/>
      <c r="F1279" s="169"/>
      <c r="G1279" s="169"/>
      <c r="H1279" s="169"/>
      <c r="I1279" s="169"/>
    </row>
    <row r="1280" spans="2:9" ht="11.25">
      <c r="B1280" s="169"/>
      <c r="C1280" s="169"/>
      <c r="D1280" s="169"/>
      <c r="E1280" s="169"/>
      <c r="F1280" s="169"/>
      <c r="G1280" s="169"/>
      <c r="H1280" s="169"/>
      <c r="I1280" s="169"/>
    </row>
    <row r="1281" spans="2:9" ht="11.25">
      <c r="B1281" s="169"/>
      <c r="C1281" s="169"/>
      <c r="D1281" s="169"/>
      <c r="E1281" s="169"/>
      <c r="F1281" s="169"/>
      <c r="G1281" s="169"/>
      <c r="H1281" s="169"/>
      <c r="I1281" s="169"/>
    </row>
    <row r="1282" spans="2:9" ht="11.25">
      <c r="B1282" s="169"/>
      <c r="C1282" s="169"/>
      <c r="D1282" s="169"/>
      <c r="E1282" s="169"/>
      <c r="F1282" s="169"/>
      <c r="G1282" s="169"/>
      <c r="H1282" s="169"/>
      <c r="I1282" s="169"/>
    </row>
    <row r="1283" spans="2:9" ht="11.25">
      <c r="B1283" s="169"/>
      <c r="C1283" s="169"/>
      <c r="D1283" s="169"/>
      <c r="E1283" s="169"/>
      <c r="F1283" s="169"/>
      <c r="G1283" s="169"/>
      <c r="H1283" s="169"/>
      <c r="I1283" s="169"/>
    </row>
    <row r="1284" spans="2:9" ht="11.25">
      <c r="B1284" s="169"/>
      <c r="C1284" s="169"/>
      <c r="D1284" s="169"/>
      <c r="E1284" s="169"/>
      <c r="F1284" s="169"/>
      <c r="G1284" s="169"/>
      <c r="H1284" s="169"/>
      <c r="I1284" s="169"/>
    </row>
    <row r="1285" spans="2:9" ht="11.25">
      <c r="B1285" s="169"/>
      <c r="C1285" s="169"/>
      <c r="D1285" s="169"/>
      <c r="E1285" s="169"/>
      <c r="F1285" s="169"/>
      <c r="G1285" s="169"/>
      <c r="H1285" s="169"/>
      <c r="I1285" s="169"/>
    </row>
    <row r="1286" spans="2:9" ht="11.25">
      <c r="B1286" s="169"/>
      <c r="C1286" s="169"/>
      <c r="D1286" s="169"/>
      <c r="E1286" s="169"/>
      <c r="F1286" s="169"/>
      <c r="G1286" s="169"/>
      <c r="H1286" s="169"/>
      <c r="I1286" s="169"/>
    </row>
    <row r="1287" spans="2:9" ht="11.25">
      <c r="B1287" s="169"/>
      <c r="C1287" s="169"/>
      <c r="D1287" s="169"/>
      <c r="E1287" s="169"/>
      <c r="F1287" s="169"/>
      <c r="G1287" s="169"/>
      <c r="H1287" s="169"/>
      <c r="I1287" s="169"/>
    </row>
    <row r="1288" spans="2:9" ht="11.25">
      <c r="B1288" s="169"/>
      <c r="C1288" s="169"/>
      <c r="D1288" s="169"/>
      <c r="E1288" s="169"/>
      <c r="F1288" s="169"/>
      <c r="G1288" s="169"/>
      <c r="H1288" s="169"/>
      <c r="I1288" s="169"/>
    </row>
    <row r="1289" spans="2:9" ht="11.25">
      <c r="B1289" s="169"/>
      <c r="C1289" s="169"/>
      <c r="D1289" s="169"/>
      <c r="E1289" s="169"/>
      <c r="F1289" s="169"/>
      <c r="G1289" s="169"/>
      <c r="H1289" s="169"/>
      <c r="I1289" s="169"/>
    </row>
    <row r="1290" spans="2:9" ht="11.25">
      <c r="B1290" s="169"/>
      <c r="C1290" s="169"/>
      <c r="D1290" s="169"/>
      <c r="E1290" s="169"/>
      <c r="F1290" s="169"/>
      <c r="G1290" s="169"/>
      <c r="H1290" s="169"/>
      <c r="I1290" s="169"/>
    </row>
    <row r="1291" spans="2:9" ht="11.25">
      <c r="B1291" s="169"/>
      <c r="C1291" s="169"/>
      <c r="D1291" s="169"/>
      <c r="E1291" s="169"/>
      <c r="F1291" s="169"/>
      <c r="G1291" s="169"/>
      <c r="H1291" s="169"/>
      <c r="I1291" s="169"/>
    </row>
    <row r="1292" spans="2:9" ht="11.25">
      <c r="B1292" s="169"/>
      <c r="C1292" s="169"/>
      <c r="D1292" s="169"/>
      <c r="E1292" s="169"/>
      <c r="F1292" s="169"/>
      <c r="G1292" s="169"/>
      <c r="H1292" s="169"/>
      <c r="I1292" s="169"/>
    </row>
    <row r="1293" spans="2:9" ht="11.25">
      <c r="B1293" s="169"/>
      <c r="C1293" s="169"/>
      <c r="D1293" s="169"/>
      <c r="E1293" s="169"/>
      <c r="F1293" s="169"/>
      <c r="G1293" s="169"/>
      <c r="H1293" s="169"/>
      <c r="I1293" s="169"/>
    </row>
    <row r="1294" spans="2:9" ht="11.25">
      <c r="B1294" s="169"/>
      <c r="C1294" s="169"/>
      <c r="D1294" s="169"/>
      <c r="E1294" s="169"/>
      <c r="F1294" s="169"/>
      <c r="G1294" s="169"/>
      <c r="H1294" s="169"/>
      <c r="I1294" s="169"/>
    </row>
    <row r="1295" spans="2:9" ht="11.25">
      <c r="B1295" s="169"/>
      <c r="C1295" s="169"/>
      <c r="D1295" s="169"/>
      <c r="E1295" s="169"/>
      <c r="F1295" s="169"/>
      <c r="G1295" s="169"/>
      <c r="H1295" s="169"/>
      <c r="I1295" s="169"/>
    </row>
    <row r="1296" spans="2:9" ht="11.25">
      <c r="B1296" s="169"/>
      <c r="C1296" s="169"/>
      <c r="D1296" s="169"/>
      <c r="E1296" s="169"/>
      <c r="F1296" s="169"/>
      <c r="G1296" s="169"/>
      <c r="H1296" s="169"/>
      <c r="I1296" s="169"/>
    </row>
    <row r="1297" spans="2:9" ht="11.25">
      <c r="B1297" s="169"/>
      <c r="C1297" s="169"/>
      <c r="D1297" s="169"/>
      <c r="E1297" s="169"/>
      <c r="F1297" s="169"/>
      <c r="G1297" s="169"/>
      <c r="H1297" s="169"/>
      <c r="I1297" s="169"/>
    </row>
    <row r="1298" spans="2:9" ht="11.25">
      <c r="B1298" s="169"/>
      <c r="C1298" s="169"/>
      <c r="D1298" s="169"/>
      <c r="E1298" s="169"/>
      <c r="F1298" s="169"/>
      <c r="G1298" s="169"/>
      <c r="H1298" s="169"/>
      <c r="I1298" s="169"/>
    </row>
    <row r="1299" spans="2:9" ht="11.25">
      <c r="B1299" s="169"/>
      <c r="C1299" s="169"/>
      <c r="D1299" s="169"/>
      <c r="E1299" s="169"/>
      <c r="F1299" s="169"/>
      <c r="G1299" s="169"/>
      <c r="H1299" s="169"/>
      <c r="I1299" s="169"/>
    </row>
    <row r="1300" spans="2:9" ht="11.25">
      <c r="B1300" s="169"/>
      <c r="C1300" s="169"/>
      <c r="D1300" s="169"/>
      <c r="E1300" s="169"/>
      <c r="F1300" s="169"/>
      <c r="G1300" s="169"/>
      <c r="H1300" s="169"/>
      <c r="I1300" s="169"/>
    </row>
    <row r="1301" spans="2:9" ht="11.25">
      <c r="B1301" s="169"/>
      <c r="C1301" s="169"/>
      <c r="D1301" s="169"/>
      <c r="E1301" s="169"/>
      <c r="F1301" s="169"/>
      <c r="G1301" s="169"/>
      <c r="H1301" s="169"/>
      <c r="I1301" s="169"/>
    </row>
    <row r="1302" spans="2:9" ht="11.25">
      <c r="B1302" s="169"/>
      <c r="C1302" s="169"/>
      <c r="D1302" s="169"/>
      <c r="E1302" s="169"/>
      <c r="F1302" s="169"/>
      <c r="G1302" s="169"/>
      <c r="H1302" s="169"/>
      <c r="I1302" s="169"/>
    </row>
    <row r="1303" spans="2:9" ht="11.25">
      <c r="B1303" s="169"/>
      <c r="C1303" s="169"/>
      <c r="D1303" s="169"/>
      <c r="E1303" s="169"/>
      <c r="F1303" s="169"/>
      <c r="G1303" s="169"/>
      <c r="H1303" s="169"/>
      <c r="I1303" s="169"/>
    </row>
    <row r="1304" spans="2:9" ht="11.25">
      <c r="B1304" s="169"/>
      <c r="C1304" s="169"/>
      <c r="D1304" s="169"/>
      <c r="E1304" s="169"/>
      <c r="F1304" s="169"/>
      <c r="G1304" s="169"/>
      <c r="H1304" s="169"/>
      <c r="I1304" s="169"/>
    </row>
    <row r="1305" spans="2:9" ht="11.25">
      <c r="B1305" s="169"/>
      <c r="C1305" s="169"/>
      <c r="D1305" s="169"/>
      <c r="E1305" s="169"/>
      <c r="F1305" s="169"/>
      <c r="G1305" s="169"/>
      <c r="H1305" s="169"/>
      <c r="I1305" s="169"/>
    </row>
    <row r="1306" spans="2:9" ht="11.25">
      <c r="B1306" s="169"/>
      <c r="C1306" s="169"/>
      <c r="D1306" s="169"/>
      <c r="E1306" s="169"/>
      <c r="F1306" s="169"/>
      <c r="G1306" s="169"/>
      <c r="H1306" s="169"/>
      <c r="I1306" s="169"/>
    </row>
    <row r="1307" spans="2:9" ht="11.25">
      <c r="B1307" s="169"/>
      <c r="C1307" s="169"/>
      <c r="D1307" s="169"/>
      <c r="E1307" s="169"/>
      <c r="F1307" s="169"/>
      <c r="G1307" s="169"/>
      <c r="H1307" s="169"/>
      <c r="I1307" s="169"/>
    </row>
    <row r="1308" spans="2:9" ht="11.25">
      <c r="B1308" s="169"/>
      <c r="C1308" s="169"/>
      <c r="D1308" s="169"/>
      <c r="E1308" s="169"/>
      <c r="F1308" s="169"/>
      <c r="G1308" s="169"/>
      <c r="H1308" s="169"/>
      <c r="I1308" s="169"/>
    </row>
    <row r="1309" spans="2:9" ht="11.25">
      <c r="B1309" s="169"/>
      <c r="C1309" s="169"/>
      <c r="D1309" s="169"/>
      <c r="E1309" s="169"/>
      <c r="F1309" s="169"/>
      <c r="G1309" s="169"/>
      <c r="H1309" s="169"/>
      <c r="I1309" s="169"/>
    </row>
    <row r="1310" spans="2:9" ht="11.25">
      <c r="B1310" s="169"/>
      <c r="C1310" s="169"/>
      <c r="D1310" s="169"/>
      <c r="E1310" s="169"/>
      <c r="F1310" s="169"/>
      <c r="G1310" s="169"/>
      <c r="H1310" s="169"/>
      <c r="I1310" s="169"/>
    </row>
    <row r="1311" spans="2:9" ht="11.25">
      <c r="B1311" s="169"/>
      <c r="C1311" s="169"/>
      <c r="D1311" s="169"/>
      <c r="E1311" s="169"/>
      <c r="F1311" s="169"/>
      <c r="G1311" s="169"/>
      <c r="H1311" s="169"/>
      <c r="I1311" s="169"/>
    </row>
    <row r="1312" spans="2:9" ht="11.25">
      <c r="B1312" s="169"/>
      <c r="C1312" s="169"/>
      <c r="D1312" s="169"/>
      <c r="E1312" s="169"/>
      <c r="F1312" s="169"/>
      <c r="G1312" s="169"/>
      <c r="H1312" s="169"/>
      <c r="I1312" s="169"/>
    </row>
    <row r="1313" spans="2:9" ht="11.25">
      <c r="B1313" s="169"/>
      <c r="C1313" s="169"/>
      <c r="D1313" s="169"/>
      <c r="E1313" s="169"/>
      <c r="F1313" s="169"/>
      <c r="G1313" s="169"/>
      <c r="H1313" s="169"/>
      <c r="I1313" s="169"/>
    </row>
    <row r="1314" spans="2:9" ht="11.25">
      <c r="B1314" s="169"/>
      <c r="C1314" s="169"/>
      <c r="D1314" s="169"/>
      <c r="E1314" s="169"/>
      <c r="F1314" s="169"/>
      <c r="G1314" s="169"/>
      <c r="H1314" s="169"/>
      <c r="I1314" s="169"/>
    </row>
    <row r="1315" spans="2:9" ht="11.25">
      <c r="B1315" s="169"/>
      <c r="C1315" s="169"/>
      <c r="D1315" s="169"/>
      <c r="E1315" s="169"/>
      <c r="F1315" s="169"/>
      <c r="G1315" s="169"/>
      <c r="H1315" s="169"/>
      <c r="I1315" s="169"/>
    </row>
    <row r="1316" spans="2:9" ht="11.25">
      <c r="B1316" s="169"/>
      <c r="C1316" s="169"/>
      <c r="D1316" s="169"/>
      <c r="E1316" s="169"/>
      <c r="F1316" s="169"/>
      <c r="G1316" s="169"/>
      <c r="H1316" s="169"/>
      <c r="I1316" s="169"/>
    </row>
    <row r="1317" spans="2:9" ht="11.25">
      <c r="B1317" s="169"/>
      <c r="C1317" s="169"/>
      <c r="D1317" s="169"/>
      <c r="E1317" s="169"/>
      <c r="F1317" s="169"/>
      <c r="G1317" s="169"/>
      <c r="H1317" s="169"/>
      <c r="I1317" s="169"/>
    </row>
    <row r="1318" spans="2:9" ht="11.25">
      <c r="B1318" s="169"/>
      <c r="C1318" s="169"/>
      <c r="D1318" s="169"/>
      <c r="E1318" s="169"/>
      <c r="F1318" s="169"/>
      <c r="G1318" s="169"/>
      <c r="H1318" s="169"/>
      <c r="I1318" s="169"/>
    </row>
    <row r="1319" spans="2:9" ht="11.25">
      <c r="B1319" s="169"/>
      <c r="C1319" s="169"/>
      <c r="D1319" s="169"/>
      <c r="E1319" s="169"/>
      <c r="F1319" s="169"/>
      <c r="G1319" s="169"/>
      <c r="H1319" s="169"/>
      <c r="I1319" s="169"/>
    </row>
    <row r="1320" spans="2:9" ht="11.25">
      <c r="B1320" s="169"/>
      <c r="C1320" s="169"/>
      <c r="D1320" s="169"/>
      <c r="E1320" s="169"/>
      <c r="F1320" s="169"/>
      <c r="G1320" s="169"/>
      <c r="H1320" s="169"/>
      <c r="I1320" s="169"/>
    </row>
    <row r="1321" spans="2:9" ht="11.25">
      <c r="B1321" s="169"/>
      <c r="C1321" s="169"/>
      <c r="D1321" s="169"/>
      <c r="E1321" s="169"/>
      <c r="F1321" s="169"/>
      <c r="G1321" s="169"/>
      <c r="H1321" s="169"/>
      <c r="I1321" s="169"/>
    </row>
    <row r="1322" spans="2:9" ht="11.25">
      <c r="B1322" s="169"/>
      <c r="C1322" s="169"/>
      <c r="D1322" s="169"/>
      <c r="E1322" s="169"/>
      <c r="F1322" s="169"/>
      <c r="G1322" s="169"/>
      <c r="H1322" s="169"/>
      <c r="I1322" s="169"/>
    </row>
    <row r="1323" spans="2:9" ht="11.25">
      <c r="B1323" s="169"/>
      <c r="C1323" s="169"/>
      <c r="D1323" s="169"/>
      <c r="E1323" s="169"/>
      <c r="F1323" s="169"/>
      <c r="G1323" s="169"/>
      <c r="H1323" s="169"/>
      <c r="I1323" s="169"/>
    </row>
    <row r="1324" spans="2:9" ht="11.25">
      <c r="B1324" s="169"/>
      <c r="C1324" s="169"/>
      <c r="D1324" s="169"/>
      <c r="E1324" s="169"/>
      <c r="F1324" s="169"/>
      <c r="G1324" s="169"/>
      <c r="H1324" s="169"/>
      <c r="I1324" s="169"/>
    </row>
    <row r="1325" spans="2:9" ht="11.25">
      <c r="B1325" s="169"/>
      <c r="C1325" s="169"/>
      <c r="D1325" s="169"/>
      <c r="E1325" s="169"/>
      <c r="F1325" s="169"/>
      <c r="G1325" s="169"/>
      <c r="H1325" s="169"/>
      <c r="I1325" s="169"/>
    </row>
    <row r="1326" spans="2:9" ht="11.25">
      <c r="B1326" s="169"/>
      <c r="C1326" s="169"/>
      <c r="D1326" s="169"/>
      <c r="E1326" s="169"/>
      <c r="F1326" s="169"/>
      <c r="G1326" s="169"/>
      <c r="H1326" s="169"/>
      <c r="I1326" s="169"/>
    </row>
    <row r="1327" spans="2:9" ht="11.25">
      <c r="B1327" s="169"/>
      <c r="C1327" s="169"/>
      <c r="D1327" s="169"/>
      <c r="E1327" s="169"/>
      <c r="F1327" s="169"/>
      <c r="G1327" s="169"/>
      <c r="H1327" s="169"/>
      <c r="I1327" s="169"/>
    </row>
    <row r="1328" spans="2:9" ht="11.25">
      <c r="B1328" s="169"/>
      <c r="C1328" s="169"/>
      <c r="D1328" s="169"/>
      <c r="E1328" s="169"/>
      <c r="F1328" s="169"/>
      <c r="G1328" s="169"/>
      <c r="H1328" s="169"/>
      <c r="I1328" s="169"/>
    </row>
    <row r="1329" spans="2:9" ht="11.25">
      <c r="B1329" s="169"/>
      <c r="C1329" s="169"/>
      <c r="D1329" s="169"/>
      <c r="E1329" s="169"/>
      <c r="F1329" s="169"/>
      <c r="G1329" s="169"/>
      <c r="H1329" s="169"/>
      <c r="I1329" s="169"/>
    </row>
    <row r="1330" spans="2:9" ht="11.25">
      <c r="B1330" s="169"/>
      <c r="C1330" s="169"/>
      <c r="D1330" s="169"/>
      <c r="E1330" s="169"/>
      <c r="F1330" s="169"/>
      <c r="G1330" s="169"/>
      <c r="H1330" s="169"/>
      <c r="I1330" s="169"/>
    </row>
    <row r="1331" spans="2:9" ht="11.25">
      <c r="B1331" s="169"/>
      <c r="C1331" s="169"/>
      <c r="D1331" s="169"/>
      <c r="E1331" s="169"/>
      <c r="F1331" s="169"/>
      <c r="G1331" s="169"/>
      <c r="H1331" s="169"/>
      <c r="I1331" s="169"/>
    </row>
    <row r="1332" spans="2:9" ht="11.25">
      <c r="B1332" s="169"/>
      <c r="C1332" s="169"/>
      <c r="D1332" s="169"/>
      <c r="E1332" s="169"/>
      <c r="F1332" s="169"/>
      <c r="G1332" s="169"/>
      <c r="H1332" s="169"/>
      <c r="I1332" s="169"/>
    </row>
    <row r="1333" spans="2:9" ht="11.25">
      <c r="B1333" s="169"/>
      <c r="C1333" s="169"/>
      <c r="D1333" s="169"/>
      <c r="E1333" s="169"/>
      <c r="F1333" s="169"/>
      <c r="G1333" s="169"/>
      <c r="H1333" s="169"/>
      <c r="I1333" s="169"/>
    </row>
    <row r="1334" spans="2:9" ht="11.25">
      <c r="B1334" s="169"/>
      <c r="C1334" s="169"/>
      <c r="D1334" s="169"/>
      <c r="E1334" s="169"/>
      <c r="F1334" s="169"/>
      <c r="G1334" s="169"/>
      <c r="H1334" s="169"/>
      <c r="I1334" s="169"/>
    </row>
    <row r="1335" spans="2:9" ht="11.25">
      <c r="B1335" s="169"/>
      <c r="C1335" s="169"/>
      <c r="D1335" s="169"/>
      <c r="E1335" s="169"/>
      <c r="F1335" s="169"/>
      <c r="G1335" s="169"/>
      <c r="H1335" s="169"/>
      <c r="I1335" s="169"/>
    </row>
    <row r="1336" spans="2:9" ht="11.25">
      <c r="B1336" s="169"/>
      <c r="C1336" s="169"/>
      <c r="D1336" s="169"/>
      <c r="E1336" s="169"/>
      <c r="F1336" s="169"/>
      <c r="G1336" s="169"/>
      <c r="H1336" s="169"/>
      <c r="I1336" s="169"/>
    </row>
    <row r="1337" spans="2:9" ht="11.25">
      <c r="B1337" s="169"/>
      <c r="C1337" s="169"/>
      <c r="D1337" s="169"/>
      <c r="E1337" s="169"/>
      <c r="F1337" s="169"/>
      <c r="G1337" s="169"/>
      <c r="H1337" s="169"/>
      <c r="I1337" s="169"/>
    </row>
    <row r="1338" spans="2:9" ht="11.25">
      <c r="B1338" s="169"/>
      <c r="C1338" s="169"/>
      <c r="D1338" s="169"/>
      <c r="E1338" s="169"/>
      <c r="F1338" s="169"/>
      <c r="G1338" s="169"/>
      <c r="H1338" s="169"/>
      <c r="I1338" s="169"/>
    </row>
    <row r="1339" spans="2:9" ht="11.25">
      <c r="B1339" s="169"/>
      <c r="C1339" s="169"/>
      <c r="D1339" s="169"/>
      <c r="E1339" s="169"/>
      <c r="F1339" s="169"/>
      <c r="G1339" s="169"/>
      <c r="H1339" s="169"/>
      <c r="I1339" s="169"/>
    </row>
    <row r="1340" spans="2:9" ht="11.25">
      <c r="B1340" s="169"/>
      <c r="C1340" s="169"/>
      <c r="D1340" s="169"/>
      <c r="E1340" s="169"/>
      <c r="F1340" s="169"/>
      <c r="G1340" s="169"/>
      <c r="H1340" s="169"/>
      <c r="I1340" s="169"/>
    </row>
    <row r="1341" spans="2:9" ht="11.25">
      <c r="B1341" s="169"/>
      <c r="C1341" s="169"/>
      <c r="D1341" s="169"/>
      <c r="E1341" s="169"/>
      <c r="F1341" s="169"/>
      <c r="G1341" s="169"/>
      <c r="H1341" s="169"/>
      <c r="I1341" s="169"/>
    </row>
    <row r="1342" spans="2:9" ht="11.25">
      <c r="B1342" s="169"/>
      <c r="C1342" s="169"/>
      <c r="D1342" s="169"/>
      <c r="E1342" s="169"/>
      <c r="F1342" s="169"/>
      <c r="G1342" s="169"/>
      <c r="H1342" s="169"/>
      <c r="I1342" s="169"/>
    </row>
    <row r="1343" spans="2:9" ht="11.25">
      <c r="B1343" s="169"/>
      <c r="C1343" s="169"/>
      <c r="D1343" s="169"/>
      <c r="E1343" s="169"/>
      <c r="F1343" s="169"/>
      <c r="G1343" s="169"/>
      <c r="H1343" s="169"/>
      <c r="I1343" s="169"/>
    </row>
    <row r="1344" spans="2:9" ht="11.25">
      <c r="B1344" s="169"/>
      <c r="C1344" s="169"/>
      <c r="D1344" s="169"/>
      <c r="E1344" s="169"/>
      <c r="F1344" s="169"/>
      <c r="G1344" s="169"/>
      <c r="H1344" s="169"/>
      <c r="I1344" s="169"/>
    </row>
    <row r="1345" spans="2:9" ht="11.25">
      <c r="B1345" s="169"/>
      <c r="C1345" s="169"/>
      <c r="D1345" s="169"/>
      <c r="E1345" s="169"/>
      <c r="F1345" s="169"/>
      <c r="G1345" s="169"/>
      <c r="H1345" s="169"/>
      <c r="I1345" s="169"/>
    </row>
    <row r="1346" spans="2:9" ht="11.25">
      <c r="B1346" s="169"/>
      <c r="C1346" s="169"/>
      <c r="D1346" s="169"/>
      <c r="E1346" s="169"/>
      <c r="F1346" s="169"/>
      <c r="G1346" s="169"/>
      <c r="H1346" s="169"/>
      <c r="I1346" s="169"/>
    </row>
    <row r="1347" spans="2:9" ht="11.25">
      <c r="B1347" s="169"/>
      <c r="C1347" s="169"/>
      <c r="D1347" s="169"/>
      <c r="E1347" s="169"/>
      <c r="F1347" s="169"/>
      <c r="G1347" s="169"/>
      <c r="H1347" s="169"/>
      <c r="I1347" s="169"/>
    </row>
    <row r="1348" spans="2:9" ht="11.25">
      <c r="B1348" s="169"/>
      <c r="C1348" s="169"/>
      <c r="D1348" s="169"/>
      <c r="E1348" s="169"/>
      <c r="F1348" s="169"/>
      <c r="G1348" s="169"/>
      <c r="H1348" s="169"/>
      <c r="I1348" s="169"/>
    </row>
    <row r="1349" spans="2:9" ht="11.25">
      <c r="B1349" s="169"/>
      <c r="C1349" s="169"/>
      <c r="D1349" s="169"/>
      <c r="E1349" s="169"/>
      <c r="F1349" s="169"/>
      <c r="G1349" s="169"/>
      <c r="H1349" s="169"/>
      <c r="I1349" s="169"/>
    </row>
    <row r="1350" spans="2:9" ht="11.25">
      <c r="B1350" s="169"/>
      <c r="C1350" s="169"/>
      <c r="D1350" s="169"/>
      <c r="E1350" s="169"/>
      <c r="F1350" s="169"/>
      <c r="G1350" s="169"/>
      <c r="H1350" s="169"/>
      <c r="I1350" s="169"/>
    </row>
    <row r="1351" spans="2:9" ht="11.25">
      <c r="B1351" s="169"/>
      <c r="C1351" s="169"/>
      <c r="D1351" s="169"/>
      <c r="E1351" s="169"/>
      <c r="F1351" s="169"/>
      <c r="G1351" s="169"/>
      <c r="H1351" s="169"/>
      <c r="I1351" s="169"/>
    </row>
    <row r="1352" spans="2:9" ht="11.25">
      <c r="B1352" s="169"/>
      <c r="C1352" s="169"/>
      <c r="D1352" s="169"/>
      <c r="E1352" s="169"/>
      <c r="F1352" s="169"/>
      <c r="G1352" s="169"/>
      <c r="H1352" s="169"/>
      <c r="I1352" s="169"/>
    </row>
    <row r="1353" spans="2:9" ht="11.25">
      <c r="B1353" s="169"/>
      <c r="C1353" s="169"/>
      <c r="D1353" s="169"/>
      <c r="E1353" s="169"/>
      <c r="F1353" s="169"/>
      <c r="G1353" s="169"/>
      <c r="H1353" s="169"/>
      <c r="I1353" s="169"/>
    </row>
    <row r="1354" spans="2:9" ht="11.25">
      <c r="B1354" s="169"/>
      <c r="C1354" s="169"/>
      <c r="D1354" s="169"/>
      <c r="E1354" s="169"/>
      <c r="F1354" s="169"/>
      <c r="G1354" s="169"/>
      <c r="H1354" s="169"/>
      <c r="I1354" s="169"/>
    </row>
    <row r="1355" spans="2:9" ht="11.25">
      <c r="B1355" s="169"/>
      <c r="C1355" s="169"/>
      <c r="D1355" s="169"/>
      <c r="E1355" s="169"/>
      <c r="F1355" s="169"/>
      <c r="G1355" s="169"/>
      <c r="H1355" s="169"/>
      <c r="I1355" s="169"/>
    </row>
    <row r="1356" spans="2:9" ht="11.25">
      <c r="B1356" s="169"/>
      <c r="C1356" s="169"/>
      <c r="D1356" s="169"/>
      <c r="E1356" s="169"/>
      <c r="F1356" s="169"/>
      <c r="G1356" s="169"/>
      <c r="H1356" s="169"/>
      <c r="I1356" s="169"/>
    </row>
  </sheetData>
  <sheetProtection/>
  <mergeCells count="49">
    <mergeCell ref="B64:C64"/>
    <mergeCell ref="B58:C58"/>
    <mergeCell ref="B59:C59"/>
    <mergeCell ref="B60:C60"/>
    <mergeCell ref="B61:C61"/>
    <mergeCell ref="B56:C56"/>
    <mergeCell ref="B57:C57"/>
    <mergeCell ref="B62:C62"/>
    <mergeCell ref="B63:C63"/>
    <mergeCell ref="B50:C50"/>
    <mergeCell ref="A46:C46"/>
    <mergeCell ref="B51:C51"/>
    <mergeCell ref="B52:C52"/>
    <mergeCell ref="B41:C41"/>
    <mergeCell ref="B42:C42"/>
    <mergeCell ref="B43:C43"/>
    <mergeCell ref="B44:C44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A66:I67"/>
    <mergeCell ref="B19:C19"/>
    <mergeCell ref="B27:C27"/>
    <mergeCell ref="B28:C28"/>
    <mergeCell ref="B37:C37"/>
    <mergeCell ref="B38:C38"/>
    <mergeCell ref="A13:C13"/>
    <mergeCell ref="A15:C15"/>
    <mergeCell ref="B20:C20"/>
    <mergeCell ref="B21:C21"/>
    <mergeCell ref="B25:C25"/>
    <mergeCell ref="B26:C26"/>
    <mergeCell ref="F11:I11"/>
    <mergeCell ref="A2:I2"/>
    <mergeCell ref="A1:I1"/>
    <mergeCell ref="I5:I10"/>
    <mergeCell ref="H5:H10"/>
    <mergeCell ref="G5:G10"/>
    <mergeCell ref="F4:F10"/>
    <mergeCell ref="E4:E10"/>
    <mergeCell ref="A4:D11"/>
    <mergeCell ref="G4:I4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2013</oddHeader>
    <oddFooter xml:space="preserve">&amp;C &amp;11 32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L35" sqref="L35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19.8515625" style="2" customWidth="1"/>
    <col min="4" max="4" width="0.85546875" style="2" customWidth="1"/>
    <col min="5" max="5" width="7.28125" style="2" customWidth="1"/>
    <col min="6" max="9" width="13.7109375" style="2" customWidth="1"/>
    <col min="10" max="16384" width="11.421875" style="2" customWidth="1"/>
  </cols>
  <sheetData>
    <row r="1" spans="1:9" s="15" customFormat="1" ht="12.75">
      <c r="A1" s="953" t="s">
        <v>442</v>
      </c>
      <c r="B1" s="953"/>
      <c r="C1" s="953"/>
      <c r="D1" s="953"/>
      <c r="E1" s="953"/>
      <c r="F1" s="953"/>
      <c r="G1" s="953"/>
      <c r="H1" s="953"/>
      <c r="I1" s="953"/>
    </row>
    <row r="2" spans="1:9" s="15" customFormat="1" ht="12.75">
      <c r="A2" s="953" t="s">
        <v>23</v>
      </c>
      <c r="B2" s="953"/>
      <c r="C2" s="953"/>
      <c r="D2" s="953"/>
      <c r="E2" s="953"/>
      <c r="F2" s="953"/>
      <c r="G2" s="953"/>
      <c r="H2" s="953"/>
      <c r="I2" s="953"/>
    </row>
    <row r="4" spans="1:10" ht="11.25" customHeight="1">
      <c r="A4" s="927" t="s">
        <v>434</v>
      </c>
      <c r="B4" s="927"/>
      <c r="C4" s="927"/>
      <c r="D4" s="928"/>
      <c r="E4" s="903" t="s">
        <v>429</v>
      </c>
      <c r="F4" s="913" t="s">
        <v>241</v>
      </c>
      <c r="G4" s="901" t="s">
        <v>1</v>
      </c>
      <c r="H4" s="902"/>
      <c r="I4" s="902"/>
      <c r="J4" s="9"/>
    </row>
    <row r="5" spans="1:10" ht="11.25" customHeight="1">
      <c r="A5" s="930"/>
      <c r="B5" s="930"/>
      <c r="C5" s="930"/>
      <c r="D5" s="931"/>
      <c r="E5" s="904"/>
      <c r="F5" s="925"/>
      <c r="G5" s="903" t="s">
        <v>240</v>
      </c>
      <c r="H5" s="903" t="s">
        <v>252</v>
      </c>
      <c r="I5" s="913" t="s">
        <v>394</v>
      </c>
      <c r="J5" s="168"/>
    </row>
    <row r="6" spans="1:10" ht="11.25" customHeight="1">
      <c r="A6" s="930"/>
      <c r="B6" s="930"/>
      <c r="C6" s="930"/>
      <c r="D6" s="931"/>
      <c r="E6" s="904"/>
      <c r="F6" s="925"/>
      <c r="G6" s="904"/>
      <c r="H6" s="904"/>
      <c r="I6" s="925"/>
      <c r="J6" s="168"/>
    </row>
    <row r="7" spans="1:10" ht="11.25" customHeight="1">
      <c r="A7" s="930"/>
      <c r="B7" s="930"/>
      <c r="C7" s="930"/>
      <c r="D7" s="931"/>
      <c r="E7" s="904"/>
      <c r="F7" s="925"/>
      <c r="G7" s="904"/>
      <c r="H7" s="904"/>
      <c r="I7" s="925"/>
      <c r="J7" s="168"/>
    </row>
    <row r="8" spans="1:10" ht="11.25" customHeight="1">
      <c r="A8" s="930"/>
      <c r="B8" s="930"/>
      <c r="C8" s="930"/>
      <c r="D8" s="931"/>
      <c r="E8" s="904"/>
      <c r="F8" s="925"/>
      <c r="G8" s="904"/>
      <c r="H8" s="904"/>
      <c r="I8" s="925"/>
      <c r="J8" s="168"/>
    </row>
    <row r="9" spans="1:10" ht="11.25" customHeight="1">
      <c r="A9" s="930"/>
      <c r="B9" s="930"/>
      <c r="C9" s="930"/>
      <c r="D9" s="931"/>
      <c r="E9" s="904"/>
      <c r="F9" s="925"/>
      <c r="G9" s="904"/>
      <c r="H9" s="904"/>
      <c r="I9" s="925"/>
      <c r="J9" s="168"/>
    </row>
    <row r="10" spans="1:10" ht="11.25" customHeight="1">
      <c r="A10" s="930"/>
      <c r="B10" s="930"/>
      <c r="C10" s="930"/>
      <c r="D10" s="931"/>
      <c r="E10" s="905"/>
      <c r="F10" s="914"/>
      <c r="G10" s="905"/>
      <c r="H10" s="905"/>
      <c r="I10" s="914"/>
      <c r="J10" s="168"/>
    </row>
    <row r="11" spans="1:9" ht="11.25">
      <c r="A11" s="933"/>
      <c r="B11" s="933"/>
      <c r="C11" s="933"/>
      <c r="D11" s="934"/>
      <c r="E11" s="86" t="s">
        <v>2</v>
      </c>
      <c r="F11" s="901" t="s">
        <v>3</v>
      </c>
      <c r="G11" s="902"/>
      <c r="H11" s="902"/>
      <c r="I11" s="902"/>
    </row>
    <row r="12" ht="12" customHeight="1">
      <c r="E12" s="167"/>
    </row>
    <row r="13" spans="1:14" ht="12" customHeight="1">
      <c r="A13" s="949" t="s">
        <v>11</v>
      </c>
      <c r="B13" s="949"/>
      <c r="C13" s="949"/>
      <c r="D13" s="19"/>
      <c r="E13" s="147">
        <v>122</v>
      </c>
      <c r="F13" s="13">
        <v>1246714</v>
      </c>
      <c r="G13" s="13">
        <v>127603</v>
      </c>
      <c r="H13" s="13">
        <v>588376</v>
      </c>
      <c r="I13" s="13">
        <v>530736</v>
      </c>
      <c r="J13" s="8"/>
      <c r="K13" s="8"/>
      <c r="L13" s="8"/>
      <c r="M13" s="8"/>
      <c r="N13" s="8"/>
    </row>
    <row r="14" spans="2:10" ht="7.5" customHeight="1">
      <c r="B14" s="156"/>
      <c r="C14" s="14"/>
      <c r="D14" s="14"/>
      <c r="E14" s="108"/>
      <c r="H14" s="8"/>
      <c r="I14" s="8"/>
      <c r="J14" s="8"/>
    </row>
    <row r="15" spans="1:10" ht="12" customHeight="1">
      <c r="A15" s="156" t="s">
        <v>58</v>
      </c>
      <c r="C15" s="14"/>
      <c r="D15" s="14"/>
      <c r="E15" s="155"/>
      <c r="H15" s="40"/>
      <c r="I15" s="40"/>
      <c r="J15" s="8"/>
    </row>
    <row r="16" spans="2:10" ht="4.5" customHeight="1">
      <c r="B16" s="156"/>
      <c r="C16" s="14"/>
      <c r="D16" s="14"/>
      <c r="E16" s="108"/>
      <c r="H16" s="8"/>
      <c r="I16" s="79"/>
      <c r="J16" s="8"/>
    </row>
    <row r="17" spans="2:10" ht="12" customHeight="1">
      <c r="B17" s="948" t="s">
        <v>133</v>
      </c>
      <c r="C17" s="948"/>
      <c r="E17" s="108">
        <v>6</v>
      </c>
      <c r="F17" s="22">
        <v>29977</v>
      </c>
      <c r="G17" s="22">
        <v>13</v>
      </c>
      <c r="H17" s="95">
        <v>22658</v>
      </c>
      <c r="I17" s="8">
        <v>7306</v>
      </c>
      <c r="J17" s="8"/>
    </row>
    <row r="18" spans="2:10" ht="12" customHeight="1">
      <c r="B18" s="948" t="s">
        <v>128</v>
      </c>
      <c r="C18" s="948"/>
      <c r="E18" s="108">
        <v>13</v>
      </c>
      <c r="F18" s="8">
        <v>124021</v>
      </c>
      <c r="G18" s="8">
        <v>13</v>
      </c>
      <c r="H18" s="8">
        <v>123279</v>
      </c>
      <c r="I18" s="8">
        <v>729</v>
      </c>
      <c r="J18" s="8"/>
    </row>
    <row r="19" spans="2:10" ht="12" customHeight="1">
      <c r="B19" s="948" t="s">
        <v>132</v>
      </c>
      <c r="C19" s="948"/>
      <c r="E19" s="108">
        <v>6</v>
      </c>
      <c r="F19" s="8">
        <v>65344</v>
      </c>
      <c r="G19" s="8">
        <v>61</v>
      </c>
      <c r="H19" s="8">
        <v>29735</v>
      </c>
      <c r="I19" s="8">
        <v>35548</v>
      </c>
      <c r="J19" s="8"/>
    </row>
    <row r="20" spans="2:10" ht="7.5" customHeight="1">
      <c r="B20" s="151"/>
      <c r="C20" s="151"/>
      <c r="E20" s="108"/>
      <c r="H20" s="8"/>
      <c r="I20" s="8"/>
      <c r="J20" s="8"/>
    </row>
    <row r="21" spans="1:10" ht="12" customHeight="1">
      <c r="A21" s="156" t="s">
        <v>51</v>
      </c>
      <c r="C21" s="151"/>
      <c r="E21" s="108"/>
      <c r="H21" s="8"/>
      <c r="I21" s="79"/>
      <c r="J21" s="8"/>
    </row>
    <row r="22" spans="2:10" ht="4.5" customHeight="1">
      <c r="B22" s="151"/>
      <c r="C22" s="151"/>
      <c r="E22" s="108"/>
      <c r="H22" s="8"/>
      <c r="I22" s="79"/>
      <c r="J22" s="8"/>
    </row>
    <row r="23" spans="2:10" ht="12" customHeight="1">
      <c r="B23" s="948" t="s">
        <v>381</v>
      </c>
      <c r="C23" s="948"/>
      <c r="E23" s="108">
        <v>10</v>
      </c>
      <c r="F23" s="8">
        <v>42396</v>
      </c>
      <c r="G23" s="8">
        <v>100</v>
      </c>
      <c r="H23" s="8">
        <v>20992</v>
      </c>
      <c r="I23" s="8">
        <v>21304</v>
      </c>
      <c r="J23" s="8"/>
    </row>
    <row r="24" spans="2:10" ht="12" customHeight="1">
      <c r="B24" s="948" t="s">
        <v>131</v>
      </c>
      <c r="C24" s="948"/>
      <c r="E24" s="108">
        <v>10</v>
      </c>
      <c r="F24" s="8">
        <v>58768</v>
      </c>
      <c r="G24" s="8">
        <v>2560</v>
      </c>
      <c r="H24" s="8">
        <v>36504</v>
      </c>
      <c r="I24" s="8">
        <v>19704</v>
      </c>
      <c r="J24" s="8"/>
    </row>
    <row r="25" spans="2:10" ht="12" customHeight="1">
      <c r="B25" s="948" t="s">
        <v>130</v>
      </c>
      <c r="C25" s="948"/>
      <c r="E25" s="74">
        <v>12</v>
      </c>
      <c r="F25" s="22">
        <v>41264</v>
      </c>
      <c r="G25" s="22">
        <v>45</v>
      </c>
      <c r="H25" s="22">
        <v>26730</v>
      </c>
      <c r="I25" s="22">
        <v>14489</v>
      </c>
      <c r="J25" s="8"/>
    </row>
    <row r="26" spans="2:11" ht="12" customHeight="1">
      <c r="B26" s="948" t="s">
        <v>129</v>
      </c>
      <c r="C26" s="948"/>
      <c r="E26" s="74">
        <v>14</v>
      </c>
      <c r="F26" s="22">
        <v>106799</v>
      </c>
      <c r="G26" s="22">
        <v>7735</v>
      </c>
      <c r="H26" s="22">
        <v>48324</v>
      </c>
      <c r="I26" s="22">
        <v>50740</v>
      </c>
      <c r="J26" s="8"/>
      <c r="K26" s="166"/>
    </row>
    <row r="27" spans="2:10" ht="12" customHeight="1">
      <c r="B27" s="948" t="s">
        <v>128</v>
      </c>
      <c r="C27" s="948"/>
      <c r="E27" s="74">
        <v>14</v>
      </c>
      <c r="F27" s="22">
        <v>284709</v>
      </c>
      <c r="G27" s="22">
        <v>6416</v>
      </c>
      <c r="H27" s="22">
        <v>72253</v>
      </c>
      <c r="I27" s="22">
        <v>206040</v>
      </c>
      <c r="J27" s="8"/>
    </row>
    <row r="28" spans="2:10" ht="12" customHeight="1">
      <c r="B28" s="948" t="s">
        <v>127</v>
      </c>
      <c r="C28" s="948"/>
      <c r="E28" s="74">
        <v>21</v>
      </c>
      <c r="F28" s="22">
        <v>351892</v>
      </c>
      <c r="G28" s="22">
        <v>108850</v>
      </c>
      <c r="H28" s="22">
        <v>202132</v>
      </c>
      <c r="I28" s="22">
        <v>40910</v>
      </c>
      <c r="J28" s="8"/>
    </row>
    <row r="29" spans="2:10" ht="12" customHeight="1">
      <c r="B29" s="948" t="s">
        <v>126</v>
      </c>
      <c r="C29" s="948"/>
      <c r="E29" s="74">
        <v>16</v>
      </c>
      <c r="F29" s="22">
        <v>141545</v>
      </c>
      <c r="G29" s="22">
        <v>1809</v>
      </c>
      <c r="H29" s="22">
        <v>5770</v>
      </c>
      <c r="I29" s="22">
        <v>133966</v>
      </c>
      <c r="J29" s="8"/>
    </row>
    <row r="30" spans="2:10" ht="12" customHeight="1">
      <c r="B30" s="145"/>
      <c r="C30" s="6"/>
      <c r="E30" s="74"/>
      <c r="F30" s="22"/>
      <c r="G30" s="14"/>
      <c r="H30" s="150"/>
      <c r="I30" s="22"/>
      <c r="J30" s="8"/>
    </row>
    <row r="31" spans="1:15" ht="12" customHeight="1">
      <c r="A31" s="949" t="s">
        <v>12</v>
      </c>
      <c r="B31" s="949"/>
      <c r="C31" s="949"/>
      <c r="D31" s="19"/>
      <c r="E31" s="115">
        <v>154</v>
      </c>
      <c r="F31" s="24">
        <v>913359</v>
      </c>
      <c r="G31" s="24">
        <v>81935</v>
      </c>
      <c r="H31" s="24">
        <v>331317</v>
      </c>
      <c r="I31" s="24">
        <v>500108</v>
      </c>
      <c r="J31" s="8"/>
      <c r="K31" s="8"/>
      <c r="L31" s="8"/>
      <c r="M31" s="8"/>
      <c r="N31" s="8"/>
      <c r="O31" s="8"/>
    </row>
    <row r="32" spans="2:10" ht="7.5" customHeight="1">
      <c r="B32" s="156"/>
      <c r="C32" s="6"/>
      <c r="D32" s="14"/>
      <c r="E32" s="74"/>
      <c r="F32" s="22"/>
      <c r="G32" s="14"/>
      <c r="H32" s="22"/>
      <c r="I32" s="22"/>
      <c r="J32" s="8"/>
    </row>
    <row r="33" spans="1:10" ht="12" customHeight="1">
      <c r="A33" s="156" t="s">
        <v>58</v>
      </c>
      <c r="C33" s="6"/>
      <c r="D33" s="14"/>
      <c r="E33" s="74"/>
      <c r="F33" s="22"/>
      <c r="G33" s="14"/>
      <c r="H33" s="22"/>
      <c r="I33" s="22"/>
      <c r="J33" s="8"/>
    </row>
    <row r="34" spans="2:10" ht="4.5" customHeight="1">
      <c r="B34" s="156"/>
      <c r="C34" s="6"/>
      <c r="D34" s="14"/>
      <c r="E34" s="74"/>
      <c r="F34" s="22"/>
      <c r="G34" s="14"/>
      <c r="H34" s="22"/>
      <c r="I34" s="22"/>
      <c r="J34" s="8"/>
    </row>
    <row r="35" spans="2:10" ht="12" customHeight="1">
      <c r="B35" s="948" t="s">
        <v>125</v>
      </c>
      <c r="C35" s="948"/>
      <c r="E35" s="74">
        <v>9</v>
      </c>
      <c r="F35" s="22">
        <v>65582</v>
      </c>
      <c r="G35" s="22">
        <v>4017</v>
      </c>
      <c r="H35" s="22">
        <v>52763</v>
      </c>
      <c r="I35" s="22">
        <v>8803</v>
      </c>
      <c r="J35" s="8"/>
    </row>
    <row r="36" spans="2:10" ht="12" customHeight="1">
      <c r="B36" s="948" t="s">
        <v>124</v>
      </c>
      <c r="C36" s="948"/>
      <c r="E36" s="74">
        <v>10</v>
      </c>
      <c r="F36" s="22">
        <v>25817</v>
      </c>
      <c r="G36" s="22">
        <v>2</v>
      </c>
      <c r="H36" s="22">
        <v>21617</v>
      </c>
      <c r="I36" s="22">
        <v>4198</v>
      </c>
      <c r="J36" s="8"/>
    </row>
    <row r="37" spans="2:10" ht="12" customHeight="1">
      <c r="B37" s="948" t="s">
        <v>123</v>
      </c>
      <c r="C37" s="948"/>
      <c r="E37" s="74">
        <v>5</v>
      </c>
      <c r="F37" s="22">
        <v>57724</v>
      </c>
      <c r="G37" s="22">
        <v>15754</v>
      </c>
      <c r="H37" s="22">
        <v>41969</v>
      </c>
      <c r="I37" s="23">
        <v>0</v>
      </c>
      <c r="J37" s="8"/>
    </row>
    <row r="38" spans="2:10" ht="12" customHeight="1">
      <c r="B38" s="948" t="s">
        <v>121</v>
      </c>
      <c r="C38" s="948"/>
      <c r="E38" s="74">
        <v>4</v>
      </c>
      <c r="F38" s="22">
        <v>23699</v>
      </c>
      <c r="G38" s="22">
        <v>22156</v>
      </c>
      <c r="H38" s="22">
        <v>492</v>
      </c>
      <c r="I38" s="22">
        <v>1051</v>
      </c>
      <c r="J38" s="8"/>
    </row>
    <row r="39" spans="2:10" ht="7.5" customHeight="1">
      <c r="B39" s="152"/>
      <c r="C39" s="6"/>
      <c r="E39" s="74"/>
      <c r="F39" s="22"/>
      <c r="G39" s="22"/>
      <c r="H39" s="22"/>
      <c r="I39" s="22"/>
      <c r="J39" s="8"/>
    </row>
    <row r="40" spans="1:10" ht="12" customHeight="1">
      <c r="A40" s="152" t="s">
        <v>51</v>
      </c>
      <c r="C40" s="6"/>
      <c r="E40" s="74"/>
      <c r="F40" s="22"/>
      <c r="G40" s="22"/>
      <c r="H40" s="22"/>
      <c r="I40" s="22"/>
      <c r="J40" s="8"/>
    </row>
    <row r="41" spans="2:10" ht="4.5" customHeight="1">
      <c r="B41" s="152"/>
      <c r="C41" s="6"/>
      <c r="E41" s="74"/>
      <c r="F41" s="22"/>
      <c r="G41" s="22"/>
      <c r="H41" s="22"/>
      <c r="I41" s="22"/>
      <c r="J41" s="8"/>
    </row>
    <row r="42" spans="2:10" ht="12" customHeight="1">
      <c r="B42" s="948" t="s">
        <v>125</v>
      </c>
      <c r="C42" s="948"/>
      <c r="E42" s="74">
        <v>13</v>
      </c>
      <c r="F42" s="22">
        <v>28333</v>
      </c>
      <c r="G42" s="22">
        <v>259</v>
      </c>
      <c r="H42" s="22">
        <v>9694</v>
      </c>
      <c r="I42" s="22">
        <v>18379</v>
      </c>
      <c r="J42" s="8"/>
    </row>
    <row r="43" spans="2:10" ht="12" customHeight="1">
      <c r="B43" s="948" t="s">
        <v>124</v>
      </c>
      <c r="C43" s="948"/>
      <c r="E43" s="74">
        <v>14</v>
      </c>
      <c r="F43" s="22">
        <v>88317</v>
      </c>
      <c r="G43" s="22">
        <v>1708</v>
      </c>
      <c r="H43" s="22">
        <v>28992</v>
      </c>
      <c r="I43" s="22">
        <v>57617</v>
      </c>
      <c r="J43" s="8"/>
    </row>
    <row r="44" spans="2:11" ht="12" customHeight="1">
      <c r="B44" s="948" t="s">
        <v>123</v>
      </c>
      <c r="C44" s="948"/>
      <c r="E44" s="74">
        <v>17</v>
      </c>
      <c r="F44" s="22">
        <v>15081</v>
      </c>
      <c r="G44" s="22">
        <v>11170</v>
      </c>
      <c r="H44" s="22">
        <v>61</v>
      </c>
      <c r="I44" s="22">
        <v>3850</v>
      </c>
      <c r="J44" s="8"/>
      <c r="K44" s="8"/>
    </row>
    <row r="45" spans="2:10" ht="12" customHeight="1">
      <c r="B45" s="948" t="s">
        <v>122</v>
      </c>
      <c r="C45" s="948"/>
      <c r="E45" s="74">
        <v>4</v>
      </c>
      <c r="F45" s="22">
        <v>30375</v>
      </c>
      <c r="G45" s="79" t="s">
        <v>8</v>
      </c>
      <c r="H45" s="22">
        <v>2873</v>
      </c>
      <c r="I45" s="22">
        <v>27501</v>
      </c>
      <c r="J45" s="8"/>
    </row>
    <row r="46" spans="2:10" ht="12" customHeight="1">
      <c r="B46" s="948" t="s">
        <v>121</v>
      </c>
      <c r="C46" s="948"/>
      <c r="E46" s="108">
        <v>17</v>
      </c>
      <c r="F46" s="8">
        <v>95631</v>
      </c>
      <c r="G46" s="8">
        <v>11739</v>
      </c>
      <c r="H46" s="8">
        <v>53684</v>
      </c>
      <c r="I46" s="8">
        <v>30209</v>
      </c>
      <c r="J46" s="8"/>
    </row>
    <row r="47" spans="2:10" ht="12" customHeight="1">
      <c r="B47" s="948" t="s">
        <v>120</v>
      </c>
      <c r="C47" s="948"/>
      <c r="E47" s="108">
        <v>21</v>
      </c>
      <c r="F47" s="8">
        <v>342550</v>
      </c>
      <c r="G47" s="8">
        <v>373</v>
      </c>
      <c r="H47" s="8">
        <v>49567</v>
      </c>
      <c r="I47" s="8">
        <v>292609</v>
      </c>
      <c r="J47" s="8"/>
    </row>
    <row r="48" spans="2:10" ht="12" customHeight="1">
      <c r="B48" s="948" t="s">
        <v>119</v>
      </c>
      <c r="C48" s="948"/>
      <c r="E48" s="108">
        <v>21</v>
      </c>
      <c r="F48" s="8">
        <v>53575</v>
      </c>
      <c r="G48" s="8">
        <v>5647</v>
      </c>
      <c r="H48" s="8">
        <v>28787</v>
      </c>
      <c r="I48" s="8">
        <v>19141</v>
      </c>
      <c r="J48" s="8"/>
    </row>
    <row r="49" spans="2:10" ht="12" customHeight="1">
      <c r="B49" s="948" t="s">
        <v>118</v>
      </c>
      <c r="C49" s="948"/>
      <c r="E49" s="108">
        <v>10</v>
      </c>
      <c r="F49" s="8">
        <v>24531</v>
      </c>
      <c r="G49" s="8">
        <v>4196</v>
      </c>
      <c r="H49" s="8">
        <v>14032</v>
      </c>
      <c r="I49" s="8">
        <v>6303</v>
      </c>
      <c r="J49" s="8"/>
    </row>
    <row r="50" spans="2:10" ht="12" customHeight="1">
      <c r="B50" s="948" t="s">
        <v>117</v>
      </c>
      <c r="C50" s="948"/>
      <c r="E50" s="108">
        <v>9</v>
      </c>
      <c r="F50" s="8">
        <v>62146</v>
      </c>
      <c r="G50" s="8">
        <v>4914</v>
      </c>
      <c r="H50" s="8">
        <v>26786</v>
      </c>
      <c r="I50" s="8">
        <v>30446</v>
      </c>
      <c r="J50" s="8"/>
    </row>
    <row r="51" spans="2:10" ht="9" customHeight="1">
      <c r="B51" s="145"/>
      <c r="C51" s="6"/>
      <c r="E51" s="108"/>
      <c r="F51" s="8"/>
      <c r="G51" s="8"/>
      <c r="H51" s="8"/>
      <c r="I51" s="8"/>
      <c r="J51" s="8"/>
    </row>
    <row r="52" spans="1:14" ht="12" customHeight="1">
      <c r="A52" s="949" t="s">
        <v>13</v>
      </c>
      <c r="B52" s="949"/>
      <c r="C52" s="949"/>
      <c r="D52" s="19"/>
      <c r="E52" s="147">
        <v>184</v>
      </c>
      <c r="F52" s="13">
        <v>1713958</v>
      </c>
      <c r="G52" s="13">
        <v>226927</v>
      </c>
      <c r="H52" s="13">
        <v>951559</v>
      </c>
      <c r="I52" s="13">
        <v>535473</v>
      </c>
      <c r="J52" s="8"/>
      <c r="L52" s="163"/>
      <c r="M52" s="163"/>
      <c r="N52" s="163"/>
    </row>
    <row r="53" spans="2:10" ht="9" customHeight="1">
      <c r="B53" s="156"/>
      <c r="C53" s="6"/>
      <c r="D53" s="14"/>
      <c r="E53" s="108"/>
      <c r="F53" s="8"/>
      <c r="H53" s="8"/>
      <c r="I53" s="8"/>
      <c r="J53" s="8"/>
    </row>
    <row r="54" spans="1:14" ht="12" customHeight="1">
      <c r="A54" s="156" t="s">
        <v>58</v>
      </c>
      <c r="C54" s="6"/>
      <c r="D54" s="14"/>
      <c r="E54" s="108"/>
      <c r="J54" s="8"/>
      <c r="K54" s="163"/>
      <c r="L54" s="163"/>
      <c r="M54" s="163"/>
      <c r="N54" s="163"/>
    </row>
    <row r="55" spans="2:10" ht="9" customHeight="1">
      <c r="B55" s="156"/>
      <c r="C55" s="6"/>
      <c r="D55" s="14"/>
      <c r="E55" s="108"/>
      <c r="F55" s="8"/>
      <c r="H55" s="8"/>
      <c r="I55" s="8"/>
      <c r="J55" s="8"/>
    </row>
    <row r="56" spans="2:14" ht="12" customHeight="1">
      <c r="B56" s="948" t="s">
        <v>93</v>
      </c>
      <c r="C56" s="948"/>
      <c r="E56" s="108">
        <v>1</v>
      </c>
      <c r="F56" s="154" t="s">
        <v>414</v>
      </c>
      <c r="G56" s="79" t="s">
        <v>8</v>
      </c>
      <c r="H56" s="154" t="s">
        <v>414</v>
      </c>
      <c r="I56" s="79" t="s">
        <v>8</v>
      </c>
      <c r="J56" s="8"/>
      <c r="K56" s="163"/>
      <c r="L56" s="163"/>
      <c r="M56" s="163"/>
      <c r="N56" s="163"/>
    </row>
    <row r="57" spans="2:10" ht="12" customHeight="1">
      <c r="B57" s="948" t="s">
        <v>116</v>
      </c>
      <c r="C57" s="948"/>
      <c r="E57" s="108">
        <v>5</v>
      </c>
      <c r="F57" s="8">
        <v>14538</v>
      </c>
      <c r="G57" s="8">
        <v>1043</v>
      </c>
      <c r="H57" s="8">
        <v>376</v>
      </c>
      <c r="I57" s="8">
        <v>13120</v>
      </c>
      <c r="J57" s="8"/>
    </row>
    <row r="58" spans="2:10" ht="12" customHeight="1">
      <c r="B58" s="948" t="s">
        <v>94</v>
      </c>
      <c r="C58" s="948"/>
      <c r="E58" s="108">
        <v>17</v>
      </c>
      <c r="F58" s="8">
        <v>67436</v>
      </c>
      <c r="G58" s="8">
        <v>2</v>
      </c>
      <c r="H58" s="8">
        <v>59416</v>
      </c>
      <c r="I58" s="8">
        <v>8018</v>
      </c>
      <c r="J58" s="8"/>
    </row>
    <row r="59" spans="2:15" ht="12" customHeight="1">
      <c r="B59" s="948" t="s">
        <v>115</v>
      </c>
      <c r="C59" s="948"/>
      <c r="E59" s="108">
        <v>41</v>
      </c>
      <c r="F59" s="8">
        <v>1021797</v>
      </c>
      <c r="G59" s="8">
        <v>64002</v>
      </c>
      <c r="H59" s="8">
        <v>598083</v>
      </c>
      <c r="I59" s="8">
        <v>359712</v>
      </c>
      <c r="J59" s="8"/>
      <c r="O59" s="2" t="s">
        <v>361</v>
      </c>
    </row>
    <row r="60" spans="2:11" ht="12" customHeight="1">
      <c r="B60" s="948" t="s">
        <v>114</v>
      </c>
      <c r="C60" s="948"/>
      <c r="E60" s="108">
        <v>8</v>
      </c>
      <c r="F60" s="8">
        <v>34988</v>
      </c>
      <c r="G60" s="8">
        <v>4054</v>
      </c>
      <c r="H60" s="8">
        <v>21631</v>
      </c>
      <c r="I60" s="8">
        <v>9302</v>
      </c>
      <c r="J60" s="8"/>
      <c r="K60" s="8"/>
    </row>
    <row r="61" spans="1:10" ht="11.25" customHeight="1">
      <c r="A61" s="9" t="s">
        <v>7</v>
      </c>
      <c r="D61" s="9"/>
      <c r="J61" s="95"/>
    </row>
    <row r="62" spans="1:9" ht="14.25" customHeight="1">
      <c r="A62" s="954" t="s">
        <v>441</v>
      </c>
      <c r="B62" s="954"/>
      <c r="C62" s="954"/>
      <c r="D62" s="954"/>
      <c r="E62" s="954"/>
      <c r="F62" s="954"/>
      <c r="G62" s="954"/>
      <c r="H62" s="954"/>
      <c r="I62" s="954"/>
    </row>
    <row r="63" spans="1:9" ht="12" customHeight="1">
      <c r="A63" s="954"/>
      <c r="B63" s="954"/>
      <c r="C63" s="954"/>
      <c r="D63" s="954"/>
      <c r="E63" s="954"/>
      <c r="F63" s="954"/>
      <c r="G63" s="954"/>
      <c r="H63" s="954"/>
      <c r="I63" s="954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</sheetData>
  <sheetProtection/>
  <mergeCells count="42">
    <mergeCell ref="B58:C58"/>
    <mergeCell ref="B59:C59"/>
    <mergeCell ref="B60:C60"/>
    <mergeCell ref="B49:C49"/>
    <mergeCell ref="B50:C50"/>
    <mergeCell ref="B56:C56"/>
    <mergeCell ref="B57:C57"/>
    <mergeCell ref="A52:C52"/>
    <mergeCell ref="B45:C45"/>
    <mergeCell ref="B46:C46"/>
    <mergeCell ref="B47:C47"/>
    <mergeCell ref="B48:C48"/>
    <mergeCell ref="B38:C38"/>
    <mergeCell ref="B42:C42"/>
    <mergeCell ref="B43:C43"/>
    <mergeCell ref="B44:C44"/>
    <mergeCell ref="F11:I11"/>
    <mergeCell ref="A4:D11"/>
    <mergeCell ref="B37:C37"/>
    <mergeCell ref="A31:C31"/>
    <mergeCell ref="B17:C17"/>
    <mergeCell ref="B18:C18"/>
    <mergeCell ref="B19:C19"/>
    <mergeCell ref="A13:C13"/>
    <mergeCell ref="A62:I63"/>
    <mergeCell ref="B25:C25"/>
    <mergeCell ref="B23:C23"/>
    <mergeCell ref="B24:C24"/>
    <mergeCell ref="B26:C26"/>
    <mergeCell ref="B27:C27"/>
    <mergeCell ref="B28:C28"/>
    <mergeCell ref="B29:C29"/>
    <mergeCell ref="B35:C35"/>
    <mergeCell ref="B36:C36"/>
    <mergeCell ref="A2:I2"/>
    <mergeCell ref="A1:I1"/>
    <mergeCell ref="E4:E10"/>
    <mergeCell ref="F4:F10"/>
    <mergeCell ref="G5:G10"/>
    <mergeCell ref="H5:H10"/>
    <mergeCell ref="I5:I10"/>
    <mergeCell ref="G4:I4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2013</oddHeader>
    <oddFooter xml:space="preserve">&amp;C&amp;12 &amp;11 33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K22" sqref="K22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21.8515625" style="2" customWidth="1"/>
    <col min="4" max="4" width="0.85546875" style="2" customWidth="1"/>
    <col min="5" max="5" width="7.28125" style="2" customWidth="1"/>
    <col min="6" max="9" width="13.7109375" style="2" customWidth="1"/>
    <col min="10" max="16384" width="11.421875" style="2" customWidth="1"/>
  </cols>
  <sheetData>
    <row r="1" spans="1:9" s="15" customFormat="1" ht="12.75">
      <c r="A1" s="953" t="s">
        <v>442</v>
      </c>
      <c r="B1" s="953"/>
      <c r="C1" s="953"/>
      <c r="D1" s="953"/>
      <c r="E1" s="953"/>
      <c r="F1" s="953"/>
      <c r="G1" s="953"/>
      <c r="H1" s="953"/>
      <c r="I1" s="953"/>
    </row>
    <row r="2" spans="1:9" s="15" customFormat="1" ht="12.75">
      <c r="A2" s="953" t="s">
        <v>23</v>
      </c>
      <c r="B2" s="953"/>
      <c r="C2" s="953"/>
      <c r="D2" s="953"/>
      <c r="E2" s="953"/>
      <c r="F2" s="953"/>
      <c r="G2" s="953"/>
      <c r="H2" s="953"/>
      <c r="I2" s="953"/>
    </row>
    <row r="4" spans="1:10" ht="11.25" customHeight="1">
      <c r="A4" s="927" t="s">
        <v>434</v>
      </c>
      <c r="B4" s="927"/>
      <c r="C4" s="927"/>
      <c r="D4" s="928"/>
      <c r="E4" s="903" t="s">
        <v>429</v>
      </c>
      <c r="F4" s="913" t="s">
        <v>241</v>
      </c>
      <c r="G4" s="901" t="s">
        <v>1</v>
      </c>
      <c r="H4" s="902"/>
      <c r="I4" s="902"/>
      <c r="J4" s="9"/>
    </row>
    <row r="5" spans="1:10" ht="11.25" customHeight="1">
      <c r="A5" s="930"/>
      <c r="B5" s="930"/>
      <c r="C5" s="930"/>
      <c r="D5" s="931"/>
      <c r="E5" s="904"/>
      <c r="F5" s="925"/>
      <c r="G5" s="903" t="s">
        <v>240</v>
      </c>
      <c r="H5" s="903" t="s">
        <v>252</v>
      </c>
      <c r="I5" s="913" t="s">
        <v>394</v>
      </c>
      <c r="J5" s="16"/>
    </row>
    <row r="6" spans="1:10" ht="11.25" customHeight="1">
      <c r="A6" s="930"/>
      <c r="B6" s="930"/>
      <c r="C6" s="930"/>
      <c r="D6" s="931"/>
      <c r="E6" s="904"/>
      <c r="F6" s="925"/>
      <c r="G6" s="904"/>
      <c r="H6" s="904"/>
      <c r="I6" s="925"/>
      <c r="J6" s="16"/>
    </row>
    <row r="7" spans="1:10" ht="11.25" customHeight="1">
      <c r="A7" s="930"/>
      <c r="B7" s="930"/>
      <c r="C7" s="930"/>
      <c r="D7" s="931"/>
      <c r="E7" s="904"/>
      <c r="F7" s="925"/>
      <c r="G7" s="904"/>
      <c r="H7" s="904"/>
      <c r="I7" s="925"/>
      <c r="J7" s="16"/>
    </row>
    <row r="8" spans="1:10" ht="11.25" customHeight="1">
      <c r="A8" s="930"/>
      <c r="B8" s="930"/>
      <c r="C8" s="930"/>
      <c r="D8" s="931"/>
      <c r="E8" s="904"/>
      <c r="F8" s="925"/>
      <c r="G8" s="904"/>
      <c r="H8" s="904"/>
      <c r="I8" s="925"/>
      <c r="J8" s="16"/>
    </row>
    <row r="9" spans="1:10" ht="11.25" customHeight="1">
      <c r="A9" s="930"/>
      <c r="B9" s="930"/>
      <c r="C9" s="930"/>
      <c r="D9" s="931"/>
      <c r="E9" s="904"/>
      <c r="F9" s="925"/>
      <c r="G9" s="904"/>
      <c r="H9" s="904"/>
      <c r="I9" s="925"/>
      <c r="J9" s="16"/>
    </row>
    <row r="10" spans="1:10" ht="11.25" customHeight="1">
      <c r="A10" s="930"/>
      <c r="B10" s="930"/>
      <c r="C10" s="930"/>
      <c r="D10" s="931"/>
      <c r="E10" s="905"/>
      <c r="F10" s="914"/>
      <c r="G10" s="905"/>
      <c r="H10" s="905"/>
      <c r="I10" s="914"/>
      <c r="J10" s="16"/>
    </row>
    <row r="11" spans="1:9" ht="11.25">
      <c r="A11" s="933"/>
      <c r="B11" s="933"/>
      <c r="C11" s="933"/>
      <c r="D11" s="934"/>
      <c r="E11" s="86" t="s">
        <v>2</v>
      </c>
      <c r="F11" s="901" t="s">
        <v>3</v>
      </c>
      <c r="G11" s="902"/>
      <c r="H11" s="902"/>
      <c r="I11" s="902"/>
    </row>
    <row r="12" ht="9" customHeight="1">
      <c r="E12" s="167"/>
    </row>
    <row r="13" spans="1:9" ht="12" customHeight="1">
      <c r="A13" s="152" t="s">
        <v>51</v>
      </c>
      <c r="C13" s="6"/>
      <c r="E13" s="108"/>
      <c r="F13" s="8"/>
      <c r="H13" s="8"/>
      <c r="I13" s="8"/>
    </row>
    <row r="14" spans="2:9" ht="9" customHeight="1">
      <c r="B14" s="152"/>
      <c r="C14" s="6"/>
      <c r="E14" s="108"/>
      <c r="F14" s="8"/>
      <c r="H14" s="8"/>
      <c r="I14" s="8"/>
    </row>
    <row r="15" spans="2:14" ht="12" customHeight="1">
      <c r="B15" s="948" t="s">
        <v>93</v>
      </c>
      <c r="C15" s="948"/>
      <c r="E15" s="108">
        <v>38</v>
      </c>
      <c r="F15" s="8">
        <v>115371</v>
      </c>
      <c r="G15" s="8">
        <v>20637</v>
      </c>
      <c r="H15" s="8">
        <v>32300</v>
      </c>
      <c r="I15" s="8">
        <v>62434</v>
      </c>
      <c r="J15" s="8"/>
      <c r="K15" s="8"/>
      <c r="L15" s="8"/>
      <c r="M15" s="8"/>
      <c r="N15" s="8"/>
    </row>
    <row r="16" spans="2:10" ht="12" customHeight="1">
      <c r="B16" s="948" t="s">
        <v>382</v>
      </c>
      <c r="C16" s="948"/>
      <c r="E16" s="108">
        <v>3</v>
      </c>
      <c r="F16" s="154" t="s">
        <v>414</v>
      </c>
      <c r="G16" s="154" t="s">
        <v>414</v>
      </c>
      <c r="H16" s="154" t="s">
        <v>414</v>
      </c>
      <c r="I16" s="154" t="s">
        <v>414</v>
      </c>
      <c r="J16" s="8"/>
    </row>
    <row r="17" spans="2:10" ht="12" customHeight="1">
      <c r="B17" s="948" t="s">
        <v>94</v>
      </c>
      <c r="C17" s="948"/>
      <c r="E17" s="108">
        <v>10</v>
      </c>
      <c r="F17" s="8">
        <v>50509</v>
      </c>
      <c r="G17" s="8">
        <v>2839</v>
      </c>
      <c r="H17" s="8">
        <v>20653</v>
      </c>
      <c r="I17" s="8">
        <v>27018</v>
      </c>
      <c r="J17" s="8"/>
    </row>
    <row r="18" spans="2:10" ht="12" customHeight="1">
      <c r="B18" s="948" t="s">
        <v>95</v>
      </c>
      <c r="C18" s="948"/>
      <c r="E18" s="108">
        <v>13</v>
      </c>
      <c r="F18" s="8">
        <v>19074</v>
      </c>
      <c r="G18" s="8">
        <v>17417</v>
      </c>
      <c r="H18" s="8">
        <v>1641</v>
      </c>
      <c r="I18" s="8">
        <v>16</v>
      </c>
      <c r="J18" s="8"/>
    </row>
    <row r="19" spans="2:10" ht="12" customHeight="1">
      <c r="B19" s="952" t="s">
        <v>383</v>
      </c>
      <c r="C19" s="952"/>
      <c r="E19" s="167"/>
      <c r="J19" s="8"/>
    </row>
    <row r="20" spans="2:10" ht="12" customHeight="1">
      <c r="B20" s="948" t="s">
        <v>160</v>
      </c>
      <c r="C20" s="948"/>
      <c r="E20" s="108">
        <v>20</v>
      </c>
      <c r="F20" s="8">
        <v>116238</v>
      </c>
      <c r="G20" s="8">
        <v>74967</v>
      </c>
      <c r="H20" s="8">
        <v>31032</v>
      </c>
      <c r="I20" s="8">
        <v>10239</v>
      </c>
      <c r="J20" s="8"/>
    </row>
    <row r="21" spans="2:10" ht="12" customHeight="1">
      <c r="B21" s="948" t="s">
        <v>96</v>
      </c>
      <c r="C21" s="948"/>
      <c r="E21" s="108">
        <v>16</v>
      </c>
      <c r="F21" s="8">
        <v>171368</v>
      </c>
      <c r="G21" s="8">
        <v>7985</v>
      </c>
      <c r="H21" s="8">
        <v>117812</v>
      </c>
      <c r="I21" s="8">
        <v>45571</v>
      </c>
      <c r="J21" s="8"/>
    </row>
    <row r="22" spans="2:11" ht="12" customHeight="1">
      <c r="B22" s="948" t="s">
        <v>384</v>
      </c>
      <c r="C22" s="948"/>
      <c r="E22" s="108">
        <v>12</v>
      </c>
      <c r="F22" s="8">
        <v>92778</v>
      </c>
      <c r="G22" s="8">
        <v>26158</v>
      </c>
      <c r="H22" s="8">
        <v>66604</v>
      </c>
      <c r="I22" s="8">
        <v>16</v>
      </c>
      <c r="J22" s="8"/>
      <c r="K22" s="38"/>
    </row>
    <row r="23" spans="2:10" ht="12" customHeight="1">
      <c r="B23" s="151"/>
      <c r="C23" s="151"/>
      <c r="E23" s="108"/>
      <c r="F23" s="8"/>
      <c r="H23" s="8"/>
      <c r="I23" s="8"/>
      <c r="J23" s="8"/>
    </row>
    <row r="24" spans="1:14" ht="12" customHeight="1">
      <c r="A24" s="949" t="s">
        <v>14</v>
      </c>
      <c r="B24" s="949"/>
      <c r="C24" s="949"/>
      <c r="D24" s="19"/>
      <c r="E24" s="147">
        <v>170</v>
      </c>
      <c r="F24" s="13">
        <v>1575375</v>
      </c>
      <c r="G24" s="13">
        <v>69897</v>
      </c>
      <c r="H24" s="13">
        <v>919699</v>
      </c>
      <c r="I24" s="13">
        <v>585778</v>
      </c>
      <c r="J24" s="8"/>
      <c r="K24" s="8"/>
      <c r="L24" s="8"/>
      <c r="M24" s="8"/>
      <c r="N24" s="8"/>
    </row>
    <row r="25" spans="2:10" ht="7.5" customHeight="1">
      <c r="B25" s="156"/>
      <c r="C25" s="6"/>
      <c r="D25" s="14"/>
      <c r="E25" s="108"/>
      <c r="F25" s="8"/>
      <c r="H25" s="164"/>
      <c r="I25" s="8"/>
      <c r="J25" s="8"/>
    </row>
    <row r="26" spans="1:10" ht="12" customHeight="1">
      <c r="A26" s="156" t="s">
        <v>58</v>
      </c>
      <c r="C26" s="6"/>
      <c r="D26" s="14"/>
      <c r="E26" s="108"/>
      <c r="F26" s="8"/>
      <c r="H26" s="164"/>
      <c r="I26" s="8"/>
      <c r="J26" s="8"/>
    </row>
    <row r="27" spans="2:10" ht="4.5" customHeight="1">
      <c r="B27" s="156"/>
      <c r="C27" s="6"/>
      <c r="D27" s="14"/>
      <c r="E27" s="108"/>
      <c r="F27" s="8"/>
      <c r="H27" s="164"/>
      <c r="I27" s="8"/>
      <c r="J27" s="8"/>
    </row>
    <row r="28" spans="2:10" ht="12" customHeight="1">
      <c r="B28" s="948" t="s">
        <v>97</v>
      </c>
      <c r="C28" s="948"/>
      <c r="E28" s="108">
        <v>22</v>
      </c>
      <c r="F28" s="8">
        <v>270655</v>
      </c>
      <c r="G28" s="8">
        <v>21604</v>
      </c>
      <c r="H28" s="8">
        <v>106509</v>
      </c>
      <c r="I28" s="8">
        <v>142543</v>
      </c>
      <c r="J28" s="8"/>
    </row>
    <row r="29" spans="2:10" ht="12" customHeight="1">
      <c r="B29" s="948" t="s">
        <v>98</v>
      </c>
      <c r="C29" s="948"/>
      <c r="E29" s="108">
        <v>10</v>
      </c>
      <c r="F29" s="8">
        <v>98484</v>
      </c>
      <c r="G29" s="8">
        <v>250</v>
      </c>
      <c r="H29" s="8">
        <v>87386</v>
      </c>
      <c r="I29" s="8">
        <v>10848</v>
      </c>
      <c r="J29" s="8"/>
    </row>
    <row r="30" spans="2:10" ht="12" customHeight="1">
      <c r="B30" s="948" t="s">
        <v>99</v>
      </c>
      <c r="C30" s="948"/>
      <c r="E30" s="108">
        <v>12</v>
      </c>
      <c r="F30" s="8">
        <v>354572</v>
      </c>
      <c r="G30" s="8">
        <v>934</v>
      </c>
      <c r="H30" s="8">
        <v>170606</v>
      </c>
      <c r="I30" s="8">
        <v>183032</v>
      </c>
      <c r="J30" s="8"/>
    </row>
    <row r="31" spans="2:10" ht="7.5" customHeight="1">
      <c r="B31" s="152"/>
      <c r="C31" s="6"/>
      <c r="E31" s="108"/>
      <c r="F31" s="8"/>
      <c r="G31" s="8"/>
      <c r="H31" s="8"/>
      <c r="I31" s="8"/>
      <c r="J31" s="8"/>
    </row>
    <row r="32" spans="1:10" ht="12" customHeight="1">
      <c r="A32" s="152" t="s">
        <v>51</v>
      </c>
      <c r="C32" s="6"/>
      <c r="E32" s="108"/>
      <c r="F32" s="8"/>
      <c r="G32" s="8"/>
      <c r="H32" s="8"/>
      <c r="I32" s="8"/>
      <c r="J32" s="8"/>
    </row>
    <row r="33" spans="2:10" ht="4.5" customHeight="1">
      <c r="B33" s="152"/>
      <c r="C33" s="6"/>
      <c r="E33" s="108"/>
      <c r="F33" s="8"/>
      <c r="G33" s="8"/>
      <c r="H33" s="8"/>
      <c r="I33" s="8"/>
      <c r="J33" s="8"/>
    </row>
    <row r="34" spans="2:10" ht="12" customHeight="1">
      <c r="B34" s="948" t="s">
        <v>97</v>
      </c>
      <c r="C34" s="948"/>
      <c r="E34" s="108">
        <v>16</v>
      </c>
      <c r="F34" s="8">
        <v>134796</v>
      </c>
      <c r="G34" s="8">
        <v>13390</v>
      </c>
      <c r="H34" s="8">
        <v>99551</v>
      </c>
      <c r="I34" s="8">
        <v>21855</v>
      </c>
      <c r="J34" s="8"/>
    </row>
    <row r="35" spans="2:10" ht="12" customHeight="1">
      <c r="B35" s="948" t="s">
        <v>100</v>
      </c>
      <c r="C35" s="948"/>
      <c r="E35" s="108">
        <v>9</v>
      </c>
      <c r="F35" s="8">
        <v>57496</v>
      </c>
      <c r="G35" s="8">
        <v>15562</v>
      </c>
      <c r="H35" s="8">
        <v>39163</v>
      </c>
      <c r="I35" s="8">
        <v>2772</v>
      </c>
      <c r="J35" s="8"/>
    </row>
    <row r="36" spans="2:10" ht="12" customHeight="1">
      <c r="B36" s="948" t="s">
        <v>385</v>
      </c>
      <c r="C36" s="948"/>
      <c r="E36" s="108">
        <v>16</v>
      </c>
      <c r="F36" s="8">
        <v>40288</v>
      </c>
      <c r="G36" s="8">
        <v>3332</v>
      </c>
      <c r="H36" s="8">
        <v>12752</v>
      </c>
      <c r="I36" s="8">
        <v>24205</v>
      </c>
      <c r="J36" s="8"/>
    </row>
    <row r="37" spans="2:10" ht="12" customHeight="1">
      <c r="B37" s="948" t="s">
        <v>101</v>
      </c>
      <c r="C37" s="948"/>
      <c r="E37" s="108">
        <v>20</v>
      </c>
      <c r="F37" s="8">
        <v>283650</v>
      </c>
      <c r="G37" s="8">
        <v>11779</v>
      </c>
      <c r="H37" s="8">
        <v>261948</v>
      </c>
      <c r="I37" s="8">
        <v>9924</v>
      </c>
      <c r="J37" s="8"/>
    </row>
    <row r="38" spans="2:10" ht="12" customHeight="1">
      <c r="B38" s="948" t="s">
        <v>102</v>
      </c>
      <c r="C38" s="948"/>
      <c r="E38" s="108">
        <v>8</v>
      </c>
      <c r="F38" s="8">
        <v>27699</v>
      </c>
      <c r="G38" s="8">
        <v>222</v>
      </c>
      <c r="H38" s="8">
        <v>9013</v>
      </c>
      <c r="I38" s="8">
        <v>18464</v>
      </c>
      <c r="J38" s="8"/>
    </row>
    <row r="39" spans="2:10" ht="12" customHeight="1">
      <c r="B39" s="948" t="s">
        <v>103</v>
      </c>
      <c r="C39" s="948"/>
      <c r="E39" s="108">
        <v>15</v>
      </c>
      <c r="F39" s="8">
        <v>46710</v>
      </c>
      <c r="G39" s="8">
        <v>151</v>
      </c>
      <c r="H39" s="8">
        <v>6736</v>
      </c>
      <c r="I39" s="8">
        <v>39823</v>
      </c>
      <c r="J39" s="8"/>
    </row>
    <row r="40" spans="2:10" ht="12" customHeight="1">
      <c r="B40" s="948" t="s">
        <v>386</v>
      </c>
      <c r="C40" s="948"/>
      <c r="E40" s="108">
        <v>15</v>
      </c>
      <c r="F40" s="8">
        <v>126930</v>
      </c>
      <c r="G40" s="8">
        <v>1199</v>
      </c>
      <c r="H40" s="8">
        <v>37926</v>
      </c>
      <c r="I40" s="8">
        <v>87805</v>
      </c>
      <c r="J40" s="8"/>
    </row>
    <row r="41" spans="2:10" ht="12" customHeight="1">
      <c r="B41" s="948" t="s">
        <v>98</v>
      </c>
      <c r="C41" s="948"/>
      <c r="E41" s="108">
        <v>15</v>
      </c>
      <c r="F41" s="8">
        <v>116611</v>
      </c>
      <c r="G41" s="8">
        <v>58</v>
      </c>
      <c r="H41" s="8">
        <v>79629</v>
      </c>
      <c r="I41" s="8">
        <v>36923</v>
      </c>
      <c r="J41" s="8"/>
    </row>
    <row r="42" spans="2:10" ht="12" customHeight="1">
      <c r="B42" s="948" t="s">
        <v>99</v>
      </c>
      <c r="C42" s="948"/>
      <c r="E42" s="108">
        <v>12</v>
      </c>
      <c r="F42" s="8">
        <v>17484</v>
      </c>
      <c r="G42" s="8">
        <v>1418</v>
      </c>
      <c r="H42" s="8">
        <v>8481</v>
      </c>
      <c r="I42" s="8">
        <v>7586</v>
      </c>
      <c r="J42" s="8"/>
    </row>
    <row r="43" spans="2:10" ht="12" customHeight="1">
      <c r="B43" s="145"/>
      <c r="C43" s="6"/>
      <c r="E43" s="108"/>
      <c r="F43" s="8"/>
      <c r="G43" s="8"/>
      <c r="H43" s="8"/>
      <c r="I43" s="8"/>
      <c r="J43" s="8"/>
    </row>
    <row r="44" spans="1:14" ht="12" customHeight="1">
      <c r="A44" s="949" t="s">
        <v>15</v>
      </c>
      <c r="B44" s="949"/>
      <c r="C44" s="949"/>
      <c r="D44" s="19"/>
      <c r="E44" s="147">
        <v>251</v>
      </c>
      <c r="F44" s="13">
        <v>2119920</v>
      </c>
      <c r="G44" s="13">
        <v>219718</v>
      </c>
      <c r="H44" s="13">
        <v>1011990</v>
      </c>
      <c r="I44" s="13">
        <v>888212</v>
      </c>
      <c r="J44" s="8"/>
      <c r="K44" s="8"/>
      <c r="L44" s="8"/>
      <c r="M44" s="8"/>
      <c r="N44" s="8"/>
    </row>
    <row r="45" spans="2:10" ht="7.5" customHeight="1">
      <c r="B45" s="156"/>
      <c r="C45" s="6"/>
      <c r="D45" s="14"/>
      <c r="E45" s="108"/>
      <c r="F45" s="8"/>
      <c r="G45" s="8"/>
      <c r="H45" s="8"/>
      <c r="I45" s="8"/>
      <c r="J45" s="8"/>
    </row>
    <row r="46" spans="1:10" ht="12" customHeight="1">
      <c r="A46" s="156" t="s">
        <v>58</v>
      </c>
      <c r="C46" s="6"/>
      <c r="D46" s="14"/>
      <c r="E46" s="108"/>
      <c r="F46" s="8"/>
      <c r="G46" s="8"/>
      <c r="H46" s="8"/>
      <c r="I46" s="8"/>
      <c r="J46" s="8"/>
    </row>
    <row r="47" spans="2:10" ht="4.5" customHeight="1">
      <c r="B47" s="156"/>
      <c r="C47" s="6"/>
      <c r="D47" s="14"/>
      <c r="E47" s="108"/>
      <c r="F47" s="8"/>
      <c r="G47" s="8"/>
      <c r="H47" s="8"/>
      <c r="I47" s="8"/>
      <c r="J47" s="8"/>
    </row>
    <row r="48" spans="2:10" ht="12" customHeight="1">
      <c r="B48" s="948" t="s">
        <v>104</v>
      </c>
      <c r="C48" s="948"/>
      <c r="E48" s="108">
        <v>18</v>
      </c>
      <c r="F48" s="8">
        <v>357732</v>
      </c>
      <c r="G48" s="8">
        <v>73532</v>
      </c>
      <c r="H48" s="8">
        <v>204665</v>
      </c>
      <c r="I48" s="8">
        <v>79534</v>
      </c>
      <c r="J48" s="8"/>
    </row>
    <row r="49" spans="2:10" ht="12" customHeight="1">
      <c r="B49" s="948" t="s">
        <v>105</v>
      </c>
      <c r="C49" s="948"/>
      <c r="E49" s="108">
        <v>12</v>
      </c>
      <c r="F49" s="8">
        <v>49412</v>
      </c>
      <c r="G49" s="8">
        <v>48558</v>
      </c>
      <c r="H49" s="8">
        <v>854</v>
      </c>
      <c r="I49" s="179" t="s">
        <v>284</v>
      </c>
      <c r="J49" s="8"/>
    </row>
    <row r="50" spans="2:17" ht="12" customHeight="1">
      <c r="B50" s="948" t="s">
        <v>106</v>
      </c>
      <c r="C50" s="948"/>
      <c r="E50" s="108">
        <v>6</v>
      </c>
      <c r="F50" s="8">
        <v>83674</v>
      </c>
      <c r="G50" s="8">
        <v>13963</v>
      </c>
      <c r="H50" s="8">
        <v>49312</v>
      </c>
      <c r="I50" s="8">
        <v>20399</v>
      </c>
      <c r="J50" s="8"/>
      <c r="Q50" s="2" t="s">
        <v>258</v>
      </c>
    </row>
    <row r="51" spans="2:10" ht="12" customHeight="1">
      <c r="B51" s="948" t="s">
        <v>107</v>
      </c>
      <c r="C51" s="948"/>
      <c r="E51" s="108">
        <v>8</v>
      </c>
      <c r="F51" s="8">
        <v>25892</v>
      </c>
      <c r="G51" s="8">
        <v>115</v>
      </c>
      <c r="H51" s="8">
        <v>25777</v>
      </c>
      <c r="I51" s="179" t="s">
        <v>284</v>
      </c>
      <c r="J51" s="8"/>
    </row>
    <row r="52" spans="2:10" ht="7.5" customHeight="1">
      <c r="B52" s="152"/>
      <c r="C52" s="6"/>
      <c r="E52" s="108"/>
      <c r="F52" s="8"/>
      <c r="G52" s="8"/>
      <c r="H52" s="8"/>
      <c r="I52" s="8"/>
      <c r="J52" s="8"/>
    </row>
    <row r="53" spans="1:10" ht="12" customHeight="1">
      <c r="A53" s="152" t="s">
        <v>51</v>
      </c>
      <c r="C53" s="6"/>
      <c r="E53" s="108"/>
      <c r="F53" s="8"/>
      <c r="G53" s="8"/>
      <c r="H53" s="8"/>
      <c r="I53" s="8"/>
      <c r="J53" s="8"/>
    </row>
    <row r="54" spans="2:10" ht="4.5" customHeight="1">
      <c r="B54" s="152"/>
      <c r="C54" s="6"/>
      <c r="E54" s="108"/>
      <c r="F54" s="8"/>
      <c r="G54" s="8"/>
      <c r="H54" s="8"/>
      <c r="I54" s="8"/>
      <c r="J54" s="8"/>
    </row>
    <row r="55" spans="2:10" ht="12" customHeight="1">
      <c r="B55" s="948" t="s">
        <v>387</v>
      </c>
      <c r="C55" s="948"/>
      <c r="E55" s="108">
        <v>21</v>
      </c>
      <c r="F55" s="8">
        <v>124988</v>
      </c>
      <c r="G55" s="8">
        <v>36596</v>
      </c>
      <c r="H55" s="8">
        <v>4088</v>
      </c>
      <c r="I55" s="8">
        <v>84303</v>
      </c>
      <c r="J55" s="8"/>
    </row>
    <row r="56" spans="2:10" ht="12" customHeight="1">
      <c r="B56" s="948" t="s">
        <v>104</v>
      </c>
      <c r="C56" s="948"/>
      <c r="E56" s="108">
        <v>23</v>
      </c>
      <c r="F56" s="8">
        <v>363302</v>
      </c>
      <c r="G56" s="22">
        <v>14059</v>
      </c>
      <c r="H56" s="22">
        <v>110733</v>
      </c>
      <c r="I56" s="8">
        <v>238511</v>
      </c>
      <c r="J56" s="22"/>
    </row>
    <row r="57" spans="2:10" ht="12" customHeight="1">
      <c r="B57" s="948" t="s">
        <v>108</v>
      </c>
      <c r="C57" s="948"/>
      <c r="E57" s="108">
        <v>12</v>
      </c>
      <c r="F57" s="8">
        <v>89065</v>
      </c>
      <c r="G57" s="22">
        <v>6</v>
      </c>
      <c r="H57" s="22">
        <v>84106</v>
      </c>
      <c r="I57" s="8">
        <v>4954</v>
      </c>
      <c r="J57" s="8"/>
    </row>
    <row r="58" spans="2:10" ht="12" customHeight="1">
      <c r="B58" s="948" t="s">
        <v>109</v>
      </c>
      <c r="C58" s="948"/>
      <c r="E58" s="108">
        <v>34</v>
      </c>
      <c r="F58" s="8">
        <v>185443</v>
      </c>
      <c r="G58" s="22">
        <v>13954</v>
      </c>
      <c r="H58" s="22">
        <v>34920</v>
      </c>
      <c r="I58" s="8">
        <v>136569</v>
      </c>
      <c r="J58" s="8"/>
    </row>
    <row r="59" spans="2:10" ht="12" customHeight="1">
      <c r="B59" s="948" t="s">
        <v>388</v>
      </c>
      <c r="C59" s="948"/>
      <c r="E59" s="108">
        <v>22</v>
      </c>
      <c r="F59" s="8">
        <v>77788</v>
      </c>
      <c r="G59" s="22">
        <v>783</v>
      </c>
      <c r="H59" s="22">
        <v>48608</v>
      </c>
      <c r="I59" s="8">
        <v>28397</v>
      </c>
      <c r="J59" s="8"/>
    </row>
    <row r="60" spans="2:10" ht="12" customHeight="1">
      <c r="B60" s="948" t="s">
        <v>110</v>
      </c>
      <c r="C60" s="948"/>
      <c r="E60" s="108">
        <v>8</v>
      </c>
      <c r="F60" s="8">
        <v>60098</v>
      </c>
      <c r="G60" s="22">
        <v>10</v>
      </c>
      <c r="H60" s="22">
        <v>50635</v>
      </c>
      <c r="I60" s="8">
        <v>9453</v>
      </c>
      <c r="J60" s="8"/>
    </row>
    <row r="61" spans="2:10" ht="12" customHeight="1">
      <c r="B61" s="948" t="s">
        <v>111</v>
      </c>
      <c r="C61" s="948"/>
      <c r="E61" s="108">
        <v>18</v>
      </c>
      <c r="F61" s="8">
        <v>311484</v>
      </c>
      <c r="G61" s="22">
        <v>1233</v>
      </c>
      <c r="H61" s="22">
        <v>256815</v>
      </c>
      <c r="I61" s="8">
        <v>53436</v>
      </c>
      <c r="J61" s="8"/>
    </row>
    <row r="62" spans="2:10" ht="12" customHeight="1">
      <c r="B62" s="948" t="s">
        <v>112</v>
      </c>
      <c r="C62" s="948"/>
      <c r="E62" s="108">
        <v>36</v>
      </c>
      <c r="F62" s="8">
        <v>144795</v>
      </c>
      <c r="G62" s="22">
        <v>942</v>
      </c>
      <c r="H62" s="22">
        <v>51012</v>
      </c>
      <c r="I62" s="8">
        <v>92841</v>
      </c>
      <c r="J62" s="8"/>
    </row>
    <row r="63" spans="2:10" ht="12" customHeight="1">
      <c r="B63" s="948" t="s">
        <v>389</v>
      </c>
      <c r="C63" s="948"/>
      <c r="E63" s="108">
        <v>19</v>
      </c>
      <c r="F63" s="8">
        <v>128727</v>
      </c>
      <c r="G63" s="22">
        <v>1320</v>
      </c>
      <c r="H63" s="22">
        <v>33651</v>
      </c>
      <c r="I63" s="8">
        <v>93756</v>
      </c>
      <c r="J63" s="8"/>
    </row>
    <row r="64" spans="2:10" ht="12" customHeight="1">
      <c r="B64" s="948" t="s">
        <v>113</v>
      </c>
      <c r="C64" s="948"/>
      <c r="E64" s="108">
        <v>14</v>
      </c>
      <c r="F64" s="8">
        <v>117521</v>
      </c>
      <c r="G64" s="8">
        <v>14647</v>
      </c>
      <c r="H64" s="8">
        <v>56815</v>
      </c>
      <c r="I64" s="8">
        <v>46059</v>
      </c>
      <c r="J64" s="8"/>
    </row>
    <row r="65" spans="1:10" ht="11.25" customHeight="1">
      <c r="A65" s="9" t="s">
        <v>7</v>
      </c>
      <c r="D65" s="9"/>
      <c r="J65" s="95"/>
    </row>
    <row r="66" spans="1:9" ht="12" customHeight="1">
      <c r="A66" s="954" t="s">
        <v>441</v>
      </c>
      <c r="B66" s="954"/>
      <c r="C66" s="954"/>
      <c r="D66" s="954"/>
      <c r="E66" s="954"/>
      <c r="F66" s="954"/>
      <c r="G66" s="954"/>
      <c r="H66" s="954"/>
      <c r="I66" s="954"/>
    </row>
    <row r="67" spans="1:9" ht="11.25">
      <c r="A67" s="954"/>
      <c r="B67" s="954"/>
      <c r="C67" s="954"/>
      <c r="D67" s="954"/>
      <c r="E67" s="954"/>
      <c r="F67" s="954"/>
      <c r="G67" s="954"/>
      <c r="H67" s="954"/>
      <c r="I67" s="954"/>
    </row>
  </sheetData>
  <sheetProtection/>
  <mergeCells count="47">
    <mergeCell ref="B64:C64"/>
    <mergeCell ref="B59:C59"/>
    <mergeCell ref="B60:C60"/>
    <mergeCell ref="B61:C61"/>
    <mergeCell ref="B62:C62"/>
    <mergeCell ref="B56:C56"/>
    <mergeCell ref="B57:C57"/>
    <mergeCell ref="B58:C58"/>
    <mergeCell ref="B63:C63"/>
    <mergeCell ref="B50:C50"/>
    <mergeCell ref="B51:C51"/>
    <mergeCell ref="B55:C55"/>
    <mergeCell ref="B41:C41"/>
    <mergeCell ref="B42:C42"/>
    <mergeCell ref="B48:C48"/>
    <mergeCell ref="A44:C44"/>
    <mergeCell ref="B40:C40"/>
    <mergeCell ref="B30:C30"/>
    <mergeCell ref="B34:C34"/>
    <mergeCell ref="B35:C35"/>
    <mergeCell ref="B36:C36"/>
    <mergeCell ref="B49:C49"/>
    <mergeCell ref="B22:C22"/>
    <mergeCell ref="B28:C28"/>
    <mergeCell ref="B29:C29"/>
    <mergeCell ref="A24:C24"/>
    <mergeCell ref="A66:I67"/>
    <mergeCell ref="B15:C15"/>
    <mergeCell ref="B16:C16"/>
    <mergeCell ref="B37:C37"/>
    <mergeCell ref="B38:C38"/>
    <mergeCell ref="B39:C39"/>
    <mergeCell ref="B21:C21"/>
    <mergeCell ref="B17:C17"/>
    <mergeCell ref="B18:C18"/>
    <mergeCell ref="B19:C19"/>
    <mergeCell ref="B20:C20"/>
    <mergeCell ref="F11:I11"/>
    <mergeCell ref="A1:I1"/>
    <mergeCell ref="A2:I2"/>
    <mergeCell ref="E4:E10"/>
    <mergeCell ref="F4:F10"/>
    <mergeCell ref="G5:G10"/>
    <mergeCell ref="H5:H10"/>
    <mergeCell ref="I5:I10"/>
    <mergeCell ref="A4:D11"/>
    <mergeCell ref="G4:I4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2013</oddHeader>
    <oddFooter xml:space="preserve">&amp;C &amp;11 34&amp;10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21"/>
  <sheetViews>
    <sheetView workbookViewId="0" topLeftCell="A1">
      <selection activeCell="J54" sqref="J54:J58"/>
    </sheetView>
  </sheetViews>
  <sheetFormatPr defaultColWidth="11.421875" defaultRowHeight="12.75"/>
  <cols>
    <col min="1" max="1" width="1.7109375" style="2" customWidth="1"/>
    <col min="2" max="2" width="5.140625" style="145" customWidth="1"/>
    <col min="3" max="3" width="16.28125" style="2" customWidth="1"/>
    <col min="4" max="4" width="0.85546875" style="2" customWidth="1"/>
    <col min="5" max="5" width="6.7109375" style="2" customWidth="1"/>
    <col min="6" max="6" width="7.140625" style="2" customWidth="1"/>
    <col min="7" max="7" width="7.8515625" style="2" customWidth="1"/>
    <col min="8" max="9" width="7.00390625" style="2" customWidth="1"/>
    <col min="10" max="10" width="7.28125" style="2" customWidth="1"/>
    <col min="11" max="11" width="7.00390625" style="2" customWidth="1"/>
    <col min="12" max="12" width="9.140625" style="2" customWidth="1"/>
    <col min="13" max="14" width="7.00390625" style="2" customWidth="1"/>
    <col min="15" max="15" width="11.421875" style="2" customWidth="1"/>
    <col min="16" max="16" width="15.421875" style="2" customWidth="1"/>
    <col min="17" max="17" width="4.8515625" style="2" bestFit="1" customWidth="1"/>
    <col min="18" max="18" width="3.8515625" style="2" bestFit="1" customWidth="1"/>
    <col min="19" max="19" width="4.140625" style="2" bestFit="1" customWidth="1"/>
    <col min="20" max="20" width="4.421875" style="2" bestFit="1" customWidth="1"/>
    <col min="21" max="21" width="3.7109375" style="2" bestFit="1" customWidth="1"/>
    <col min="22" max="22" width="4.421875" style="2" bestFit="1" customWidth="1"/>
    <col min="23" max="23" width="4.28125" style="2" bestFit="1" customWidth="1"/>
    <col min="24" max="24" width="4.00390625" style="2" bestFit="1" customWidth="1"/>
    <col min="25" max="26" width="4.140625" style="2" bestFit="1" customWidth="1"/>
    <col min="27" max="27" width="3.8515625" style="2" bestFit="1" customWidth="1"/>
    <col min="28" max="29" width="11.421875" style="2" customWidth="1"/>
    <col min="30" max="30" width="11.421875" style="11" customWidth="1"/>
    <col min="31" max="16384" width="11.421875" style="2" customWidth="1"/>
  </cols>
  <sheetData>
    <row r="1" spans="1:14" s="1" customFormat="1" ht="12.75">
      <c r="A1" s="906" t="s">
        <v>443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</row>
    <row r="2" spans="1:14" s="1" customFormat="1" ht="12.75" customHeight="1">
      <c r="A2" s="955" t="s">
        <v>163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</row>
    <row r="3" ht="11.25" customHeight="1">
      <c r="M3" s="180"/>
    </row>
    <row r="4" spans="1:16" ht="11.25" customHeight="1">
      <c r="A4" s="917" t="s">
        <v>74</v>
      </c>
      <c r="B4" s="917"/>
      <c r="C4" s="917"/>
      <c r="D4" s="918"/>
      <c r="E4" s="956" t="s">
        <v>444</v>
      </c>
      <c r="F4" s="956" t="s">
        <v>445</v>
      </c>
      <c r="G4" s="956" t="s">
        <v>404</v>
      </c>
      <c r="H4" s="956" t="s">
        <v>395</v>
      </c>
      <c r="I4" s="956" t="s">
        <v>253</v>
      </c>
      <c r="J4" s="956" t="s">
        <v>396</v>
      </c>
      <c r="K4" s="956" t="s">
        <v>312</v>
      </c>
      <c r="L4" s="956" t="s">
        <v>397</v>
      </c>
      <c r="M4" s="915" t="s">
        <v>446</v>
      </c>
      <c r="N4" s="915" t="s">
        <v>313</v>
      </c>
      <c r="O4" s="15"/>
      <c r="P4" s="15"/>
    </row>
    <row r="5" spans="1:16" ht="12.75">
      <c r="A5" s="919"/>
      <c r="B5" s="919"/>
      <c r="C5" s="919"/>
      <c r="D5" s="920"/>
      <c r="E5" s="956"/>
      <c r="F5" s="956"/>
      <c r="G5" s="956"/>
      <c r="H5" s="956"/>
      <c r="I5" s="956"/>
      <c r="J5" s="956"/>
      <c r="K5" s="956"/>
      <c r="L5" s="956"/>
      <c r="M5" s="915"/>
      <c r="N5" s="915"/>
      <c r="O5" s="15"/>
      <c r="P5" s="15"/>
    </row>
    <row r="6" spans="1:16" ht="12.75">
      <c r="A6" s="919"/>
      <c r="B6" s="919"/>
      <c r="C6" s="919"/>
      <c r="D6" s="920"/>
      <c r="E6" s="956"/>
      <c r="F6" s="956"/>
      <c r="G6" s="956"/>
      <c r="H6" s="956"/>
      <c r="I6" s="956"/>
      <c r="J6" s="956"/>
      <c r="K6" s="956"/>
      <c r="L6" s="956"/>
      <c r="M6" s="915"/>
      <c r="N6" s="915"/>
      <c r="O6" s="15"/>
      <c r="P6" s="15"/>
    </row>
    <row r="7" spans="1:16" ht="12.75">
      <c r="A7" s="919"/>
      <c r="B7" s="919"/>
      <c r="C7" s="919"/>
      <c r="D7" s="920"/>
      <c r="E7" s="956"/>
      <c r="F7" s="956"/>
      <c r="G7" s="956"/>
      <c r="H7" s="956"/>
      <c r="I7" s="956"/>
      <c r="J7" s="956"/>
      <c r="K7" s="956"/>
      <c r="L7" s="956"/>
      <c r="M7" s="915"/>
      <c r="N7" s="915"/>
      <c r="O7" s="15"/>
      <c r="P7" s="15"/>
    </row>
    <row r="8" spans="1:29" ht="12.75">
      <c r="A8" s="919"/>
      <c r="B8" s="919"/>
      <c r="C8" s="919"/>
      <c r="D8" s="920"/>
      <c r="E8" s="956"/>
      <c r="F8" s="956"/>
      <c r="G8" s="956"/>
      <c r="H8" s="956"/>
      <c r="I8" s="956"/>
      <c r="J8" s="956"/>
      <c r="K8" s="956"/>
      <c r="L8" s="956"/>
      <c r="M8" s="915"/>
      <c r="N8" s="915"/>
      <c r="O8" s="15"/>
      <c r="P8" s="15"/>
      <c r="AC8" s="2" t="s">
        <v>258</v>
      </c>
    </row>
    <row r="9" spans="1:16" ht="12.75">
      <c r="A9" s="919"/>
      <c r="B9" s="919"/>
      <c r="C9" s="919"/>
      <c r="D9" s="920"/>
      <c r="E9" s="956"/>
      <c r="F9" s="956"/>
      <c r="G9" s="956"/>
      <c r="H9" s="956"/>
      <c r="I9" s="956"/>
      <c r="J9" s="956"/>
      <c r="K9" s="956"/>
      <c r="L9" s="956"/>
      <c r="M9" s="915"/>
      <c r="N9" s="915"/>
      <c r="O9" s="15"/>
      <c r="P9" s="15"/>
    </row>
    <row r="10" spans="1:16" ht="12.75">
      <c r="A10" s="919"/>
      <c r="B10" s="919"/>
      <c r="C10" s="919"/>
      <c r="D10" s="920"/>
      <c r="E10" s="956"/>
      <c r="F10" s="956"/>
      <c r="G10" s="956"/>
      <c r="H10" s="956"/>
      <c r="I10" s="956"/>
      <c r="J10" s="956"/>
      <c r="K10" s="956"/>
      <c r="L10" s="956"/>
      <c r="M10" s="915"/>
      <c r="N10" s="915"/>
      <c r="O10" s="15"/>
      <c r="P10" s="15"/>
    </row>
    <row r="11" spans="1:16" ht="11.25" customHeight="1">
      <c r="A11" s="921"/>
      <c r="B11" s="921"/>
      <c r="C11" s="921"/>
      <c r="D11" s="922"/>
      <c r="E11" s="901" t="s">
        <v>2</v>
      </c>
      <c r="F11" s="902"/>
      <c r="G11" s="902"/>
      <c r="H11" s="902"/>
      <c r="I11" s="902"/>
      <c r="J11" s="902"/>
      <c r="K11" s="902"/>
      <c r="L11" s="902"/>
      <c r="M11" s="902"/>
      <c r="N11" s="902"/>
      <c r="O11" s="15"/>
      <c r="P11" s="15"/>
    </row>
    <row r="12" spans="3:16" ht="7.5" customHeight="1">
      <c r="C12" s="9"/>
      <c r="D12" s="5"/>
      <c r="O12" s="15"/>
      <c r="P12" s="15"/>
    </row>
    <row r="13" spans="1:30" s="11" customFormat="1" ht="12" customHeight="1">
      <c r="A13" s="951" t="s">
        <v>16</v>
      </c>
      <c r="B13" s="951"/>
      <c r="C13" s="951"/>
      <c r="D13" s="12"/>
      <c r="E13" s="181">
        <v>385</v>
      </c>
      <c r="F13" s="182">
        <v>36</v>
      </c>
      <c r="G13" s="182">
        <v>1429</v>
      </c>
      <c r="H13" s="182">
        <v>244</v>
      </c>
      <c r="I13" s="182">
        <v>194</v>
      </c>
      <c r="J13" s="182">
        <v>182</v>
      </c>
      <c r="K13" s="182">
        <v>257</v>
      </c>
      <c r="L13" s="182">
        <f>18+1</f>
        <v>19</v>
      </c>
      <c r="M13" s="182">
        <v>59</v>
      </c>
      <c r="N13" s="182">
        <f>185+75</f>
        <v>260</v>
      </c>
      <c r="O13" s="15"/>
      <c r="P13" s="15"/>
      <c r="Q13" s="183"/>
      <c r="R13" s="184"/>
      <c r="S13" s="184"/>
      <c r="T13" s="184"/>
      <c r="U13" s="184"/>
      <c r="V13" s="184"/>
      <c r="W13" s="184"/>
      <c r="X13" s="184"/>
      <c r="AC13" s="2"/>
      <c r="AD13" s="185"/>
    </row>
    <row r="14" spans="4:23" ht="12" customHeight="1">
      <c r="D14" s="7"/>
      <c r="E14" s="186"/>
      <c r="F14" s="187"/>
      <c r="G14" s="187"/>
      <c r="H14" s="187"/>
      <c r="I14" s="187"/>
      <c r="J14" s="187"/>
      <c r="K14" s="187"/>
      <c r="L14" s="187"/>
      <c r="M14" s="187"/>
      <c r="N14" s="187"/>
      <c r="O14" s="15"/>
      <c r="P14" s="15"/>
      <c r="Q14" s="188"/>
      <c r="R14" s="53"/>
      <c r="S14" s="53"/>
      <c r="T14" s="53"/>
      <c r="U14" s="53"/>
      <c r="V14" s="53"/>
      <c r="W14" s="53"/>
    </row>
    <row r="15" spans="1:29" s="11" customFormat="1" ht="12" customHeight="1">
      <c r="A15" s="949" t="s">
        <v>9</v>
      </c>
      <c r="B15" s="949"/>
      <c r="C15" s="949"/>
      <c r="D15" s="12"/>
      <c r="E15" s="181">
        <v>68</v>
      </c>
      <c r="F15" s="182">
        <v>16</v>
      </c>
      <c r="G15" s="182">
        <v>420</v>
      </c>
      <c r="H15" s="182">
        <v>52</v>
      </c>
      <c r="I15" s="182">
        <v>38</v>
      </c>
      <c r="J15" s="182">
        <v>51</v>
      </c>
      <c r="K15" s="182">
        <v>52</v>
      </c>
      <c r="L15" s="182">
        <f>1+7</f>
        <v>8</v>
      </c>
      <c r="M15" s="182">
        <v>16</v>
      </c>
      <c r="N15" s="182">
        <f>53+26</f>
        <v>79</v>
      </c>
      <c r="O15" s="15"/>
      <c r="P15" s="15"/>
      <c r="Q15" s="25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C15" s="2"/>
    </row>
    <row r="16" spans="3:23" ht="7.5" customHeight="1">
      <c r="C16" s="9"/>
      <c r="D16" s="7"/>
      <c r="E16" s="186"/>
      <c r="F16" s="187"/>
      <c r="G16" s="187"/>
      <c r="H16" s="187"/>
      <c r="I16" s="187"/>
      <c r="J16" s="187"/>
      <c r="K16" s="187"/>
      <c r="L16" s="187"/>
      <c r="M16" s="187"/>
      <c r="N16" s="187"/>
      <c r="O16" s="15"/>
      <c r="P16" s="15"/>
      <c r="Q16" s="25"/>
      <c r="R16" s="53"/>
      <c r="S16" s="53"/>
      <c r="T16" s="53"/>
      <c r="U16" s="53"/>
      <c r="V16" s="53"/>
      <c r="W16" s="53"/>
    </row>
    <row r="17" spans="1:27" ht="12" customHeight="1">
      <c r="A17" s="145" t="s">
        <v>58</v>
      </c>
      <c r="C17" s="9"/>
      <c r="D17" s="7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5"/>
      <c r="P17" s="15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3:23" ht="4.5" customHeight="1">
      <c r="C18" s="9"/>
      <c r="D18" s="7"/>
      <c r="E18" s="186"/>
      <c r="F18" s="187"/>
      <c r="G18" s="187"/>
      <c r="H18" s="187"/>
      <c r="I18" s="187"/>
      <c r="J18" s="187"/>
      <c r="K18" s="187"/>
      <c r="L18" s="187"/>
      <c r="M18" s="187"/>
      <c r="N18" s="187"/>
      <c r="O18" s="15"/>
      <c r="P18" s="15"/>
      <c r="Q18" s="25"/>
      <c r="R18" s="53"/>
      <c r="S18" s="53"/>
      <c r="T18" s="53"/>
      <c r="U18" s="53"/>
      <c r="V18" s="53"/>
      <c r="W18" s="53"/>
    </row>
    <row r="19" spans="2:23" ht="12" customHeight="1">
      <c r="B19" s="948" t="s">
        <v>156</v>
      </c>
      <c r="C19" s="948"/>
      <c r="D19" s="7"/>
      <c r="E19" s="22">
        <v>1</v>
      </c>
      <c r="F19" s="22">
        <v>1</v>
      </c>
      <c r="G19" s="22">
        <v>3</v>
      </c>
      <c r="H19" s="22">
        <v>2</v>
      </c>
      <c r="I19" s="22">
        <v>3</v>
      </c>
      <c r="J19" s="22">
        <v>4</v>
      </c>
      <c r="K19" s="150">
        <v>2</v>
      </c>
      <c r="L19" s="22">
        <f>0+2</f>
        <v>2</v>
      </c>
      <c r="M19" s="150">
        <v>4</v>
      </c>
      <c r="N19" s="22">
        <f>1+1</f>
        <v>2</v>
      </c>
      <c r="O19" s="15"/>
      <c r="P19" s="15"/>
      <c r="Q19" s="25"/>
      <c r="R19" s="53"/>
      <c r="S19" s="53"/>
      <c r="T19" s="53"/>
      <c r="U19" s="53"/>
      <c r="V19" s="53"/>
      <c r="W19" s="53"/>
    </row>
    <row r="20" spans="2:16" ht="12" customHeight="1">
      <c r="B20" s="948" t="s">
        <v>144</v>
      </c>
      <c r="C20" s="948"/>
      <c r="D20" s="7"/>
      <c r="E20" s="54">
        <v>2</v>
      </c>
      <c r="F20" s="22">
        <v>1</v>
      </c>
      <c r="G20" s="22">
        <v>7</v>
      </c>
      <c r="H20" s="22">
        <v>13</v>
      </c>
      <c r="I20" s="22">
        <v>5</v>
      </c>
      <c r="J20" s="22">
        <v>11</v>
      </c>
      <c r="K20" s="150" t="s">
        <v>8</v>
      </c>
      <c r="L20" s="22">
        <f>0+1</f>
        <v>1</v>
      </c>
      <c r="M20" s="150" t="s">
        <v>8</v>
      </c>
      <c r="N20" s="22">
        <f>11+7</f>
        <v>18</v>
      </c>
      <c r="O20" s="15"/>
      <c r="P20" s="15"/>
    </row>
    <row r="21" spans="2:16" ht="12" customHeight="1">
      <c r="B21" s="948" t="s">
        <v>142</v>
      </c>
      <c r="C21" s="948"/>
      <c r="D21" s="7"/>
      <c r="E21" s="99" t="s">
        <v>8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150">
        <v>2</v>
      </c>
      <c r="L21" s="150" t="s">
        <v>8</v>
      </c>
      <c r="M21" s="150" t="s">
        <v>8</v>
      </c>
      <c r="N21" s="22">
        <f>1+0</f>
        <v>1</v>
      </c>
      <c r="O21" s="15"/>
      <c r="P21" s="15"/>
    </row>
    <row r="22" spans="2:16" ht="7.5" customHeight="1">
      <c r="B22" s="152"/>
      <c r="C22" s="6"/>
      <c r="D22" s="7"/>
      <c r="E22" s="54"/>
      <c r="F22" s="22"/>
      <c r="G22" s="22"/>
      <c r="H22" s="22"/>
      <c r="I22" s="22"/>
      <c r="J22" s="22"/>
      <c r="K22" s="150"/>
      <c r="L22" s="22"/>
      <c r="M22" s="150"/>
      <c r="N22" s="22"/>
      <c r="O22" s="15"/>
      <c r="P22" s="15"/>
    </row>
    <row r="23" spans="1:16" ht="12" customHeight="1">
      <c r="A23" s="152" t="s">
        <v>51</v>
      </c>
      <c r="C23" s="6"/>
      <c r="D23" s="7"/>
      <c r="E23" s="54"/>
      <c r="F23" s="22"/>
      <c r="G23" s="22"/>
      <c r="H23" s="22"/>
      <c r="I23" s="22"/>
      <c r="J23" s="22"/>
      <c r="K23" s="150"/>
      <c r="L23" s="22"/>
      <c r="M23" s="150"/>
      <c r="N23" s="22"/>
      <c r="O23" s="15"/>
      <c r="P23" s="15"/>
    </row>
    <row r="24" spans="2:16" ht="4.5" customHeight="1">
      <c r="B24" s="152"/>
      <c r="C24" s="6"/>
      <c r="D24" s="7"/>
      <c r="E24" s="54"/>
      <c r="F24" s="22"/>
      <c r="G24" s="22"/>
      <c r="H24" s="22"/>
      <c r="I24" s="22"/>
      <c r="J24" s="22"/>
      <c r="K24" s="150"/>
      <c r="L24" s="22"/>
      <c r="M24" s="150"/>
      <c r="N24" s="22"/>
      <c r="O24" s="15"/>
      <c r="P24" s="15"/>
    </row>
    <row r="25" spans="2:16" ht="12" customHeight="1">
      <c r="B25" s="948" t="s">
        <v>155</v>
      </c>
      <c r="C25" s="948"/>
      <c r="D25" s="7"/>
      <c r="E25" s="54">
        <v>8</v>
      </c>
      <c r="F25" s="22">
        <v>4</v>
      </c>
      <c r="G25" s="22">
        <v>18</v>
      </c>
      <c r="H25" s="22">
        <v>3</v>
      </c>
      <c r="I25" s="150" t="s">
        <v>8</v>
      </c>
      <c r="J25" s="22">
        <v>2</v>
      </c>
      <c r="K25" s="150">
        <v>2</v>
      </c>
      <c r="L25" s="150" t="s">
        <v>8</v>
      </c>
      <c r="M25" s="150">
        <v>1</v>
      </c>
      <c r="N25" s="22">
        <f>1+0</f>
        <v>1</v>
      </c>
      <c r="O25" s="15"/>
      <c r="P25" s="15"/>
    </row>
    <row r="26" spans="2:16" ht="12" customHeight="1">
      <c r="B26" s="948" t="s">
        <v>154</v>
      </c>
      <c r="C26" s="948"/>
      <c r="D26" s="7"/>
      <c r="E26" s="54">
        <v>1</v>
      </c>
      <c r="F26" s="150" t="s">
        <v>8</v>
      </c>
      <c r="G26" s="22">
        <v>9</v>
      </c>
      <c r="H26" s="150" t="s">
        <v>8</v>
      </c>
      <c r="I26" s="150" t="s">
        <v>8</v>
      </c>
      <c r="J26" s="150">
        <v>1</v>
      </c>
      <c r="K26" s="150">
        <v>3</v>
      </c>
      <c r="L26" s="150" t="s">
        <v>8</v>
      </c>
      <c r="M26" s="150" t="s">
        <v>8</v>
      </c>
      <c r="N26" s="22">
        <f>4+0</f>
        <v>4</v>
      </c>
      <c r="O26" s="15"/>
      <c r="P26" s="15"/>
    </row>
    <row r="27" spans="2:16" ht="12" customHeight="1">
      <c r="B27" s="948" t="s">
        <v>373</v>
      </c>
      <c r="C27" s="948"/>
      <c r="D27" s="7"/>
      <c r="E27" s="54">
        <v>1</v>
      </c>
      <c r="F27" s="150" t="s">
        <v>8</v>
      </c>
      <c r="G27" s="22">
        <v>14</v>
      </c>
      <c r="H27" s="22">
        <v>3</v>
      </c>
      <c r="I27" s="22">
        <v>3</v>
      </c>
      <c r="J27" s="150">
        <v>1</v>
      </c>
      <c r="K27" s="150" t="s">
        <v>8</v>
      </c>
      <c r="L27" s="150" t="s">
        <v>8</v>
      </c>
      <c r="M27" s="150" t="s">
        <v>8</v>
      </c>
      <c r="N27" s="22">
        <f>1+3</f>
        <v>4</v>
      </c>
      <c r="O27" s="189"/>
      <c r="P27" s="15"/>
    </row>
    <row r="28" spans="2:16" ht="12" customHeight="1">
      <c r="B28" s="948" t="s">
        <v>153</v>
      </c>
      <c r="C28" s="948"/>
      <c r="D28" s="7"/>
      <c r="E28" s="54">
        <v>1</v>
      </c>
      <c r="F28" s="150" t="s">
        <v>8</v>
      </c>
      <c r="G28" s="22">
        <v>12</v>
      </c>
      <c r="H28" s="22">
        <v>2</v>
      </c>
      <c r="I28" s="150" t="s">
        <v>8</v>
      </c>
      <c r="J28" s="150">
        <v>1</v>
      </c>
      <c r="K28" s="150">
        <v>1</v>
      </c>
      <c r="L28" s="150" t="s">
        <v>8</v>
      </c>
      <c r="M28" s="150" t="s">
        <v>8</v>
      </c>
      <c r="N28" s="22">
        <f>4+0</f>
        <v>4</v>
      </c>
      <c r="O28" s="15"/>
      <c r="P28" s="15"/>
    </row>
    <row r="29" spans="2:16" ht="12" customHeight="1">
      <c r="B29" s="948" t="s">
        <v>152</v>
      </c>
      <c r="C29" s="948"/>
      <c r="D29" s="7"/>
      <c r="E29" s="99" t="s">
        <v>8</v>
      </c>
      <c r="F29" s="150" t="s">
        <v>8</v>
      </c>
      <c r="G29" s="22">
        <v>39</v>
      </c>
      <c r="H29" s="150">
        <v>1</v>
      </c>
      <c r="I29" s="150" t="s">
        <v>8</v>
      </c>
      <c r="J29" s="150">
        <v>1</v>
      </c>
      <c r="K29" s="150">
        <v>1</v>
      </c>
      <c r="L29" s="150" t="s">
        <v>8</v>
      </c>
      <c r="M29" s="150">
        <v>2</v>
      </c>
      <c r="N29" s="22">
        <f>2+1</f>
        <v>3</v>
      </c>
      <c r="O29" s="15"/>
      <c r="P29" s="15"/>
    </row>
    <row r="30" spans="2:16" ht="12" customHeight="1">
      <c r="B30" s="948" t="s">
        <v>151</v>
      </c>
      <c r="C30" s="948"/>
      <c r="D30" s="7"/>
      <c r="E30" s="54">
        <v>37</v>
      </c>
      <c r="F30" s="150" t="s">
        <v>8</v>
      </c>
      <c r="G30" s="22">
        <v>13</v>
      </c>
      <c r="H30" s="22">
        <v>2</v>
      </c>
      <c r="I30" s="22">
        <v>2</v>
      </c>
      <c r="J30" s="150" t="s">
        <v>8</v>
      </c>
      <c r="K30" s="150">
        <v>1</v>
      </c>
      <c r="L30" s="150" t="s">
        <v>8</v>
      </c>
      <c r="M30" s="150" t="s">
        <v>8</v>
      </c>
      <c r="N30" s="150">
        <f>0+1</f>
        <v>1</v>
      </c>
      <c r="O30" s="15"/>
      <c r="P30" s="15"/>
    </row>
    <row r="31" spans="2:16" ht="12" customHeight="1">
      <c r="B31" s="948" t="s">
        <v>150</v>
      </c>
      <c r="C31" s="948"/>
      <c r="D31" s="7"/>
      <c r="E31" s="54">
        <v>3</v>
      </c>
      <c r="F31" s="150" t="s">
        <v>8</v>
      </c>
      <c r="G31" s="22">
        <v>76</v>
      </c>
      <c r="H31" s="150" t="s">
        <v>8</v>
      </c>
      <c r="I31" s="22">
        <v>1</v>
      </c>
      <c r="J31" s="150">
        <v>1</v>
      </c>
      <c r="K31" s="150">
        <v>3</v>
      </c>
      <c r="L31" s="150">
        <f>0+1</f>
        <v>1</v>
      </c>
      <c r="M31" s="150">
        <v>3</v>
      </c>
      <c r="N31" s="22">
        <f>2+2</f>
        <v>4</v>
      </c>
      <c r="O31" s="15"/>
      <c r="P31" s="15"/>
    </row>
    <row r="32" spans="2:16" ht="12" customHeight="1">
      <c r="B32" s="948" t="s">
        <v>149</v>
      </c>
      <c r="C32" s="948"/>
      <c r="D32" s="7"/>
      <c r="E32" s="54">
        <v>1</v>
      </c>
      <c r="F32" s="150" t="s">
        <v>8</v>
      </c>
      <c r="G32" s="22">
        <v>26</v>
      </c>
      <c r="H32" s="22">
        <v>1</v>
      </c>
      <c r="I32" s="22">
        <v>2</v>
      </c>
      <c r="J32" s="150">
        <v>3</v>
      </c>
      <c r="K32" s="150">
        <v>3</v>
      </c>
      <c r="L32" s="23">
        <f>0+1</f>
        <v>1</v>
      </c>
      <c r="M32" s="150">
        <v>1</v>
      </c>
      <c r="N32" s="22">
        <f>4+2</f>
        <v>6</v>
      </c>
      <c r="O32" s="15"/>
      <c r="P32" s="15"/>
    </row>
    <row r="33" spans="2:16" ht="12" customHeight="1">
      <c r="B33" s="948" t="s">
        <v>148</v>
      </c>
      <c r="C33" s="948"/>
      <c r="D33" s="7"/>
      <c r="E33" s="54">
        <v>1</v>
      </c>
      <c r="F33" s="22">
        <v>1</v>
      </c>
      <c r="G33" s="22">
        <v>11</v>
      </c>
      <c r="H33" s="22">
        <v>2</v>
      </c>
      <c r="I33" s="22">
        <v>2</v>
      </c>
      <c r="J33" s="150" t="s">
        <v>8</v>
      </c>
      <c r="K33" s="150">
        <v>2</v>
      </c>
      <c r="L33" s="150" t="s">
        <v>8</v>
      </c>
      <c r="M33" s="150" t="s">
        <v>8</v>
      </c>
      <c r="N33" s="22">
        <f>1+0</f>
        <v>1</v>
      </c>
      <c r="O33" s="15"/>
      <c r="P33" s="15"/>
    </row>
    <row r="34" spans="2:16" ht="12" customHeight="1">
      <c r="B34" s="948" t="s">
        <v>374</v>
      </c>
      <c r="C34" s="948"/>
      <c r="D34" s="7"/>
      <c r="E34" s="99">
        <v>1</v>
      </c>
      <c r="F34" s="150" t="s">
        <v>8</v>
      </c>
      <c r="G34" s="150" t="s">
        <v>8</v>
      </c>
      <c r="H34" s="150" t="s">
        <v>8</v>
      </c>
      <c r="I34" s="22">
        <v>2</v>
      </c>
      <c r="J34" s="23" t="s">
        <v>8</v>
      </c>
      <c r="K34" s="150">
        <v>1</v>
      </c>
      <c r="L34" s="150" t="s">
        <v>8</v>
      </c>
      <c r="M34" s="150" t="s">
        <v>8</v>
      </c>
      <c r="N34" s="22">
        <f>2+0</f>
        <v>2</v>
      </c>
      <c r="O34" s="15"/>
      <c r="P34" s="15"/>
    </row>
    <row r="35" spans="2:16" ht="12" customHeight="1">
      <c r="B35" s="948" t="s">
        <v>147</v>
      </c>
      <c r="C35" s="948"/>
      <c r="D35" s="7"/>
      <c r="E35" s="54">
        <v>3</v>
      </c>
      <c r="F35" s="150" t="s">
        <v>8</v>
      </c>
      <c r="G35" s="22">
        <v>30</v>
      </c>
      <c r="H35" s="150" t="s">
        <v>8</v>
      </c>
      <c r="I35" s="22">
        <v>1</v>
      </c>
      <c r="J35" s="23">
        <v>1</v>
      </c>
      <c r="K35" s="150">
        <v>5</v>
      </c>
      <c r="L35" s="150" t="s">
        <v>8</v>
      </c>
      <c r="M35" s="150" t="s">
        <v>8</v>
      </c>
      <c r="N35" s="22">
        <f>2+2</f>
        <v>4</v>
      </c>
      <c r="O35" s="190"/>
      <c r="P35" s="15"/>
    </row>
    <row r="36" spans="2:16" ht="12" customHeight="1">
      <c r="B36" s="948" t="s">
        <v>146</v>
      </c>
      <c r="C36" s="948"/>
      <c r="D36" s="7"/>
      <c r="E36" s="99" t="s">
        <v>8</v>
      </c>
      <c r="F36" s="150" t="s">
        <v>8</v>
      </c>
      <c r="G36" s="22">
        <v>3</v>
      </c>
      <c r="H36" s="150" t="s">
        <v>8</v>
      </c>
      <c r="I36" s="22">
        <v>1</v>
      </c>
      <c r="J36" s="22">
        <v>1</v>
      </c>
      <c r="K36" s="150">
        <v>1</v>
      </c>
      <c r="L36" s="150" t="s">
        <v>8</v>
      </c>
      <c r="M36" s="150" t="s">
        <v>8</v>
      </c>
      <c r="N36" s="22">
        <f>2+0</f>
        <v>2</v>
      </c>
      <c r="O36" s="15"/>
      <c r="P36" s="15"/>
    </row>
    <row r="37" spans="2:16" ht="12" customHeight="1">
      <c r="B37" s="948" t="s">
        <v>145</v>
      </c>
      <c r="C37" s="948"/>
      <c r="D37" s="7"/>
      <c r="E37" s="99" t="s">
        <v>8</v>
      </c>
      <c r="F37" s="22">
        <v>1</v>
      </c>
      <c r="G37" s="22">
        <v>14</v>
      </c>
      <c r="H37" s="22">
        <v>5</v>
      </c>
      <c r="I37" s="22">
        <v>5</v>
      </c>
      <c r="J37" s="150">
        <v>4</v>
      </c>
      <c r="K37" s="150">
        <v>1</v>
      </c>
      <c r="L37" s="150" t="s">
        <v>8</v>
      </c>
      <c r="M37" s="150">
        <v>1</v>
      </c>
      <c r="N37" s="22">
        <f>0+1</f>
        <v>1</v>
      </c>
      <c r="O37" s="15"/>
      <c r="P37" s="15"/>
    </row>
    <row r="38" spans="2:16" ht="12" customHeight="1">
      <c r="B38" s="948" t="s">
        <v>144</v>
      </c>
      <c r="C38" s="948"/>
      <c r="D38" s="7"/>
      <c r="E38" s="99" t="s">
        <v>8</v>
      </c>
      <c r="F38" s="22">
        <v>2</v>
      </c>
      <c r="G38" s="22">
        <v>3</v>
      </c>
      <c r="H38" s="22">
        <v>4</v>
      </c>
      <c r="I38" s="22">
        <v>3</v>
      </c>
      <c r="J38" s="22">
        <v>7</v>
      </c>
      <c r="K38" s="150">
        <v>2</v>
      </c>
      <c r="L38" s="150">
        <f>0+1</f>
        <v>1</v>
      </c>
      <c r="M38" s="150">
        <v>3</v>
      </c>
      <c r="N38" s="22">
        <f>3+3</f>
        <v>6</v>
      </c>
      <c r="O38" s="15"/>
      <c r="P38" s="15"/>
    </row>
    <row r="39" spans="2:16" ht="12" customHeight="1">
      <c r="B39" s="948" t="s">
        <v>375</v>
      </c>
      <c r="C39" s="948"/>
      <c r="D39" s="7"/>
      <c r="E39" s="99" t="s">
        <v>8</v>
      </c>
      <c r="F39" s="22">
        <v>1</v>
      </c>
      <c r="G39" s="22">
        <v>19</v>
      </c>
      <c r="H39" s="150" t="s">
        <v>8</v>
      </c>
      <c r="I39" s="22">
        <v>2</v>
      </c>
      <c r="J39" s="22">
        <v>3</v>
      </c>
      <c r="K39" s="150">
        <v>4</v>
      </c>
      <c r="L39" s="150">
        <f>0+1</f>
        <v>1</v>
      </c>
      <c r="M39" s="150" t="s">
        <v>8</v>
      </c>
      <c r="N39" s="22">
        <f>3+0</f>
        <v>3</v>
      </c>
      <c r="O39" s="15"/>
      <c r="P39" s="15"/>
    </row>
    <row r="40" spans="2:16" ht="12" customHeight="1">
      <c r="B40" s="948" t="s">
        <v>143</v>
      </c>
      <c r="C40" s="948"/>
      <c r="D40" s="7"/>
      <c r="E40" s="54">
        <v>2</v>
      </c>
      <c r="F40" s="22">
        <v>2</v>
      </c>
      <c r="G40" s="22">
        <v>11</v>
      </c>
      <c r="H40" s="22">
        <v>2</v>
      </c>
      <c r="I40" s="22">
        <v>1</v>
      </c>
      <c r="J40" s="22">
        <v>2</v>
      </c>
      <c r="K40" s="150">
        <v>4</v>
      </c>
      <c r="L40" s="150" t="s">
        <v>8</v>
      </c>
      <c r="M40" s="150" t="s">
        <v>8</v>
      </c>
      <c r="N40" s="150">
        <f>0+1</f>
        <v>1</v>
      </c>
      <c r="O40" s="15"/>
      <c r="P40" s="15"/>
    </row>
    <row r="41" spans="2:16" ht="12" customHeight="1">
      <c r="B41" s="948" t="s">
        <v>142</v>
      </c>
      <c r="C41" s="948"/>
      <c r="D41" s="7"/>
      <c r="E41" s="54">
        <v>1</v>
      </c>
      <c r="F41" s="150" t="s">
        <v>8</v>
      </c>
      <c r="G41" s="22">
        <v>41</v>
      </c>
      <c r="H41" s="22">
        <v>6</v>
      </c>
      <c r="I41" s="22">
        <v>1</v>
      </c>
      <c r="J41" s="22">
        <v>1</v>
      </c>
      <c r="K41" s="150">
        <v>4</v>
      </c>
      <c r="L41" s="150" t="s">
        <v>8</v>
      </c>
      <c r="M41" s="150">
        <v>1</v>
      </c>
      <c r="N41" s="150" t="s">
        <v>8</v>
      </c>
      <c r="O41" s="15"/>
      <c r="P41" s="15"/>
    </row>
    <row r="42" spans="2:16" ht="12" customHeight="1">
      <c r="B42" s="948" t="s">
        <v>141</v>
      </c>
      <c r="C42" s="948"/>
      <c r="D42" s="7"/>
      <c r="E42" s="99" t="s">
        <v>8</v>
      </c>
      <c r="F42" s="150" t="s">
        <v>8</v>
      </c>
      <c r="G42" s="22">
        <v>4</v>
      </c>
      <c r="H42" s="22">
        <v>2</v>
      </c>
      <c r="I42" s="150" t="s">
        <v>8</v>
      </c>
      <c r="J42" s="22">
        <v>1</v>
      </c>
      <c r="K42" s="150">
        <v>1</v>
      </c>
      <c r="L42" s="150" t="s">
        <v>8</v>
      </c>
      <c r="M42" s="150" t="s">
        <v>8</v>
      </c>
      <c r="N42" s="150" t="s">
        <v>8</v>
      </c>
      <c r="O42" s="15"/>
      <c r="P42" s="15"/>
    </row>
    <row r="43" spans="2:16" ht="12" customHeight="1">
      <c r="B43" s="948" t="s">
        <v>140</v>
      </c>
      <c r="C43" s="948"/>
      <c r="D43" s="7"/>
      <c r="E43" s="54">
        <v>1</v>
      </c>
      <c r="F43" s="22">
        <v>1</v>
      </c>
      <c r="G43" s="22">
        <v>48</v>
      </c>
      <c r="H43" s="22">
        <v>1</v>
      </c>
      <c r="I43" s="22">
        <v>2</v>
      </c>
      <c r="J43" s="22">
        <v>5</v>
      </c>
      <c r="K43" s="150">
        <v>6</v>
      </c>
      <c r="L43" s="150" t="s">
        <v>8</v>
      </c>
      <c r="M43" s="150" t="s">
        <v>8</v>
      </c>
      <c r="N43" s="22">
        <f>8+2</f>
        <v>10</v>
      </c>
      <c r="O43" s="15"/>
      <c r="P43" s="15"/>
    </row>
    <row r="44" spans="2:16" ht="12" customHeight="1">
      <c r="B44" s="948" t="s">
        <v>376</v>
      </c>
      <c r="C44" s="948"/>
      <c r="D44" s="7"/>
      <c r="E44" s="54">
        <v>4</v>
      </c>
      <c r="F44" s="150">
        <v>1</v>
      </c>
      <c r="G44" s="22">
        <v>18</v>
      </c>
      <c r="H44" s="22">
        <v>2</v>
      </c>
      <c r="I44" s="22">
        <v>1</v>
      </c>
      <c r="J44" s="150" t="s">
        <v>8</v>
      </c>
      <c r="K44" s="150">
        <v>3</v>
      </c>
      <c r="L44" s="150">
        <f>1+0</f>
        <v>1</v>
      </c>
      <c r="M44" s="150" t="s">
        <v>8</v>
      </c>
      <c r="N44" s="22">
        <f>1+0</f>
        <v>1</v>
      </c>
      <c r="O44" s="15"/>
      <c r="P44" s="15"/>
    </row>
    <row r="45" spans="4:16" ht="12" customHeight="1">
      <c r="D45" s="7"/>
      <c r="E45" s="54"/>
      <c r="F45" s="22"/>
      <c r="G45" s="22"/>
      <c r="H45" s="22"/>
      <c r="I45" s="22"/>
      <c r="J45" s="22"/>
      <c r="K45" s="150"/>
      <c r="L45" s="22"/>
      <c r="M45" s="150"/>
      <c r="N45" s="22"/>
      <c r="O45" s="15"/>
      <c r="P45" s="15"/>
    </row>
    <row r="46" spans="1:29" s="19" customFormat="1" ht="12" customHeight="1">
      <c r="A46" s="949" t="s">
        <v>10</v>
      </c>
      <c r="B46" s="949"/>
      <c r="C46" s="949"/>
      <c r="D46" s="191"/>
      <c r="E46" s="59">
        <v>24</v>
      </c>
      <c r="F46" s="24">
        <v>1</v>
      </c>
      <c r="G46" s="24">
        <v>308</v>
      </c>
      <c r="H46" s="24">
        <v>28</v>
      </c>
      <c r="I46" s="24">
        <v>24</v>
      </c>
      <c r="J46" s="24">
        <v>18</v>
      </c>
      <c r="K46" s="159">
        <v>72</v>
      </c>
      <c r="L46" s="150" t="s">
        <v>8</v>
      </c>
      <c r="M46" s="159">
        <v>3</v>
      </c>
      <c r="N46" s="24">
        <f>23+5</f>
        <v>28</v>
      </c>
      <c r="O46" s="15"/>
      <c r="P46" s="15"/>
      <c r="Q46" s="2"/>
      <c r="R46" s="2"/>
      <c r="S46" s="2"/>
      <c r="T46" s="2"/>
      <c r="U46" s="2"/>
      <c r="V46" s="2"/>
      <c r="W46" s="2"/>
      <c r="X46" s="2"/>
      <c r="Y46" s="2"/>
      <c r="Z46" s="2"/>
      <c r="AC46" s="2"/>
    </row>
    <row r="47" spans="2:30" s="14" customFormat="1" ht="7.5" customHeight="1">
      <c r="B47" s="156"/>
      <c r="D47" s="21"/>
      <c r="E47" s="54"/>
      <c r="F47" s="22"/>
      <c r="G47" s="22"/>
      <c r="H47" s="22"/>
      <c r="I47" s="22"/>
      <c r="J47" s="22"/>
      <c r="K47" s="150"/>
      <c r="L47" s="22"/>
      <c r="M47" s="150"/>
      <c r="N47" s="22"/>
      <c r="O47" s="15"/>
      <c r="P47" s="15"/>
      <c r="Q47" s="2"/>
      <c r="R47" s="2"/>
      <c r="S47" s="2"/>
      <c r="T47" s="2"/>
      <c r="U47" s="2"/>
      <c r="V47" s="2"/>
      <c r="W47" s="2"/>
      <c r="X47" s="2"/>
      <c r="Y47" s="2"/>
      <c r="Z47" s="2"/>
      <c r="AC47" s="2"/>
      <c r="AD47" s="19"/>
    </row>
    <row r="48" spans="1:30" s="14" customFormat="1" ht="12" customHeight="1">
      <c r="A48" s="156" t="s">
        <v>58</v>
      </c>
      <c r="D48" s="21"/>
      <c r="E48" s="54"/>
      <c r="F48" s="22"/>
      <c r="G48" s="22"/>
      <c r="H48" s="22"/>
      <c r="I48" s="22"/>
      <c r="J48" s="22"/>
      <c r="K48" s="150"/>
      <c r="L48" s="22"/>
      <c r="M48" s="150"/>
      <c r="N48" s="22"/>
      <c r="O48" s="15"/>
      <c r="P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C48" s="2"/>
      <c r="AD48" s="19"/>
    </row>
    <row r="49" spans="2:30" s="14" customFormat="1" ht="4.5" customHeight="1">
      <c r="B49" s="156"/>
      <c r="D49" s="21"/>
      <c r="E49" s="54"/>
      <c r="F49" s="22"/>
      <c r="G49" s="22"/>
      <c r="H49" s="22"/>
      <c r="I49" s="22"/>
      <c r="J49" s="22"/>
      <c r="K49" s="150"/>
      <c r="L49" s="22"/>
      <c r="M49" s="150"/>
      <c r="N49" s="22"/>
      <c r="O49" s="15"/>
      <c r="P49" s="15"/>
      <c r="Q49" s="2"/>
      <c r="R49" s="2"/>
      <c r="S49" s="2"/>
      <c r="T49" s="2"/>
      <c r="U49" s="2"/>
      <c r="V49" s="2"/>
      <c r="W49" s="2"/>
      <c r="X49" s="2"/>
      <c r="Y49" s="2"/>
      <c r="Z49" s="2"/>
      <c r="AC49" s="2"/>
      <c r="AD49" s="19"/>
    </row>
    <row r="50" spans="2:16" ht="12" customHeight="1">
      <c r="B50" s="948" t="s">
        <v>52</v>
      </c>
      <c r="C50" s="948"/>
      <c r="D50" s="7"/>
      <c r="E50" s="99" t="s">
        <v>8</v>
      </c>
      <c r="F50" s="99" t="s">
        <v>8</v>
      </c>
      <c r="G50" s="150" t="s">
        <v>8</v>
      </c>
      <c r="H50" s="22">
        <v>2</v>
      </c>
      <c r="I50" s="22">
        <v>1</v>
      </c>
      <c r="J50" s="150">
        <v>2</v>
      </c>
      <c r="K50" s="150">
        <v>2</v>
      </c>
      <c r="L50" s="150" t="s">
        <v>8</v>
      </c>
      <c r="M50" s="150" t="s">
        <v>8</v>
      </c>
      <c r="N50" s="22">
        <f>1+0</f>
        <v>1</v>
      </c>
      <c r="O50" s="15"/>
      <c r="P50" s="15"/>
    </row>
    <row r="51" spans="2:16" ht="12" customHeight="1">
      <c r="B51" s="948" t="s">
        <v>53</v>
      </c>
      <c r="C51" s="948"/>
      <c r="D51" s="7"/>
      <c r="E51" s="99" t="s">
        <v>8</v>
      </c>
      <c r="F51" s="150" t="s">
        <v>8</v>
      </c>
      <c r="G51" s="22">
        <v>1</v>
      </c>
      <c r="H51" s="22">
        <v>2</v>
      </c>
      <c r="I51" s="150" t="s">
        <v>8</v>
      </c>
      <c r="J51" s="150" t="s">
        <v>8</v>
      </c>
      <c r="K51" s="150" t="s">
        <v>8</v>
      </c>
      <c r="L51" s="150" t="s">
        <v>8</v>
      </c>
      <c r="M51" s="150" t="s">
        <v>8</v>
      </c>
      <c r="N51" s="22">
        <f>2+0</f>
        <v>2</v>
      </c>
      <c r="O51" s="145"/>
      <c r="P51" s="15"/>
    </row>
    <row r="52" spans="2:16" ht="12" customHeight="1">
      <c r="B52" s="948" t="s">
        <v>54</v>
      </c>
      <c r="C52" s="948"/>
      <c r="D52" s="7"/>
      <c r="E52" s="99" t="s">
        <v>8</v>
      </c>
      <c r="F52" s="150" t="s">
        <v>8</v>
      </c>
      <c r="G52" s="150">
        <v>1</v>
      </c>
      <c r="H52" s="22">
        <v>2</v>
      </c>
      <c r="I52" s="22">
        <v>2</v>
      </c>
      <c r="J52" s="150">
        <v>2</v>
      </c>
      <c r="K52" s="150" t="s">
        <v>8</v>
      </c>
      <c r="L52" s="150" t="s">
        <v>8</v>
      </c>
      <c r="M52" s="150" t="s">
        <v>8</v>
      </c>
      <c r="N52" s="22">
        <f>2+1</f>
        <v>3</v>
      </c>
      <c r="O52" s="15"/>
      <c r="P52" s="15"/>
    </row>
    <row r="53" spans="2:16" ht="12" customHeight="1">
      <c r="B53" s="152"/>
      <c r="C53" s="6"/>
      <c r="D53" s="7"/>
      <c r="E53" s="54"/>
      <c r="F53" s="22"/>
      <c r="G53" s="22"/>
      <c r="H53" s="22"/>
      <c r="I53" s="22"/>
      <c r="J53" s="22"/>
      <c r="K53" s="150"/>
      <c r="L53" s="22"/>
      <c r="M53" s="150"/>
      <c r="N53" s="22"/>
      <c r="O53" s="15"/>
      <c r="P53" s="15"/>
    </row>
    <row r="54" spans="2:16" ht="12" customHeight="1">
      <c r="B54" s="152" t="s">
        <v>51</v>
      </c>
      <c r="C54" s="6"/>
      <c r="D54" s="7"/>
      <c r="E54" s="54"/>
      <c r="F54" s="22"/>
      <c r="G54" s="22"/>
      <c r="H54" s="22"/>
      <c r="I54" s="22"/>
      <c r="J54" s="22"/>
      <c r="K54" s="150"/>
      <c r="L54" s="22"/>
      <c r="M54" s="150"/>
      <c r="N54" s="22"/>
      <c r="O54" s="15"/>
      <c r="P54" s="15"/>
    </row>
    <row r="55" spans="2:16" ht="12" customHeight="1">
      <c r="B55" s="152"/>
      <c r="C55" s="6"/>
      <c r="D55" s="7"/>
      <c r="E55" s="54"/>
      <c r="F55" s="22"/>
      <c r="G55" s="22"/>
      <c r="H55" s="22"/>
      <c r="I55" s="22"/>
      <c r="J55" s="22"/>
      <c r="K55" s="150"/>
      <c r="L55" s="22"/>
      <c r="M55" s="150"/>
      <c r="N55" s="22"/>
      <c r="O55" s="15"/>
      <c r="P55" s="15"/>
    </row>
    <row r="56" spans="2:16" ht="12" customHeight="1">
      <c r="B56" s="948" t="s">
        <v>55</v>
      </c>
      <c r="C56" s="948"/>
      <c r="D56" s="7"/>
      <c r="E56" s="54">
        <v>2</v>
      </c>
      <c r="F56" s="150" t="s">
        <v>8</v>
      </c>
      <c r="G56" s="22">
        <v>4</v>
      </c>
      <c r="H56" s="22">
        <v>3</v>
      </c>
      <c r="I56" s="22">
        <v>1</v>
      </c>
      <c r="J56" s="150" t="s">
        <v>8</v>
      </c>
      <c r="K56" s="150">
        <v>3</v>
      </c>
      <c r="L56" s="150" t="s">
        <v>8</v>
      </c>
      <c r="M56" s="150" t="s">
        <v>8</v>
      </c>
      <c r="N56" s="22">
        <f>2+0</f>
        <v>2</v>
      </c>
      <c r="O56" s="15"/>
      <c r="P56" s="15"/>
    </row>
    <row r="57" spans="2:16" ht="12" customHeight="1">
      <c r="B57" s="948" t="s">
        <v>398</v>
      </c>
      <c r="C57" s="948"/>
      <c r="D57" s="7"/>
      <c r="E57" s="54">
        <v>2</v>
      </c>
      <c r="F57" s="150" t="s">
        <v>8</v>
      </c>
      <c r="G57" s="22">
        <v>17</v>
      </c>
      <c r="H57" s="150" t="s">
        <v>8</v>
      </c>
      <c r="I57" s="22">
        <v>4</v>
      </c>
      <c r="J57" s="150">
        <v>2</v>
      </c>
      <c r="K57" s="150">
        <v>3</v>
      </c>
      <c r="L57" s="150" t="s">
        <v>8</v>
      </c>
      <c r="M57" s="150" t="s">
        <v>8</v>
      </c>
      <c r="N57" s="150">
        <f>3+0</f>
        <v>3</v>
      </c>
      <c r="O57" s="15"/>
      <c r="P57" s="15" t="s">
        <v>357</v>
      </c>
    </row>
    <row r="58" spans="2:16" ht="12" customHeight="1">
      <c r="B58" s="948" t="s">
        <v>56</v>
      </c>
      <c r="C58" s="948"/>
      <c r="D58" s="7"/>
      <c r="E58" s="54">
        <v>2</v>
      </c>
      <c r="F58" s="22">
        <v>1</v>
      </c>
      <c r="G58" s="22">
        <v>19</v>
      </c>
      <c r="H58" s="150" t="s">
        <v>8</v>
      </c>
      <c r="I58" s="22">
        <v>1</v>
      </c>
      <c r="J58" s="22">
        <v>3</v>
      </c>
      <c r="K58" s="150" t="s">
        <v>8</v>
      </c>
      <c r="L58" s="150" t="s">
        <v>8</v>
      </c>
      <c r="M58" s="150" t="s">
        <v>8</v>
      </c>
      <c r="N58" s="22">
        <f>3+0</f>
        <v>3</v>
      </c>
      <c r="O58" s="15"/>
      <c r="P58" s="15"/>
    </row>
    <row r="59" spans="2:16" ht="12" customHeight="1">
      <c r="B59" s="948" t="s">
        <v>52</v>
      </c>
      <c r="C59" s="948"/>
      <c r="D59" s="7"/>
      <c r="E59" s="54">
        <v>1</v>
      </c>
      <c r="F59" s="150" t="s">
        <v>8</v>
      </c>
      <c r="G59" s="22">
        <v>72</v>
      </c>
      <c r="H59" s="22">
        <v>1</v>
      </c>
      <c r="I59" s="22">
        <v>3</v>
      </c>
      <c r="J59" s="22">
        <v>1</v>
      </c>
      <c r="K59" s="150">
        <v>6</v>
      </c>
      <c r="L59" s="150" t="s">
        <v>8</v>
      </c>
      <c r="M59" s="150" t="s">
        <v>8</v>
      </c>
      <c r="N59" s="22">
        <f>2+2</f>
        <v>4</v>
      </c>
      <c r="O59" s="15"/>
      <c r="P59" s="15"/>
    </row>
    <row r="60" spans="2:16" ht="12" customHeight="1">
      <c r="B60" s="948" t="s">
        <v>53</v>
      </c>
      <c r="C60" s="948"/>
      <c r="D60" s="7"/>
      <c r="E60" s="54">
        <v>4</v>
      </c>
      <c r="F60" s="150" t="s">
        <v>8</v>
      </c>
      <c r="G60" s="22">
        <v>40</v>
      </c>
      <c r="H60" s="22">
        <v>9</v>
      </c>
      <c r="I60" s="22">
        <v>7</v>
      </c>
      <c r="J60" s="150">
        <v>2</v>
      </c>
      <c r="K60" s="150">
        <v>9</v>
      </c>
      <c r="L60" s="150" t="s">
        <v>8</v>
      </c>
      <c r="M60" s="150" t="s">
        <v>8</v>
      </c>
      <c r="N60" s="22">
        <f>3+1</f>
        <v>4</v>
      </c>
      <c r="O60" s="15"/>
      <c r="P60" s="15"/>
    </row>
    <row r="61" spans="2:16" ht="12" customHeight="1">
      <c r="B61" s="948" t="s">
        <v>57</v>
      </c>
      <c r="C61" s="948"/>
      <c r="D61" s="7"/>
      <c r="E61" s="54">
        <v>6</v>
      </c>
      <c r="F61" s="150" t="s">
        <v>8</v>
      </c>
      <c r="G61" s="22">
        <v>6</v>
      </c>
      <c r="H61" s="22">
        <v>8</v>
      </c>
      <c r="I61" s="22">
        <v>2</v>
      </c>
      <c r="J61" s="150" t="s">
        <v>8</v>
      </c>
      <c r="K61" s="150">
        <v>13</v>
      </c>
      <c r="L61" s="150" t="s">
        <v>8</v>
      </c>
      <c r="M61" s="150" t="s">
        <v>8</v>
      </c>
      <c r="N61" s="22">
        <f>3+0</f>
        <v>3</v>
      </c>
      <c r="O61" s="15"/>
      <c r="P61" s="15"/>
    </row>
    <row r="62" spans="2:16" ht="12" customHeight="1">
      <c r="B62" s="948" t="s">
        <v>399</v>
      </c>
      <c r="C62" s="948"/>
      <c r="D62" s="7"/>
      <c r="E62" s="54">
        <v>3</v>
      </c>
      <c r="F62" s="150" t="s">
        <v>8</v>
      </c>
      <c r="G62" s="22">
        <v>117</v>
      </c>
      <c r="H62" s="150" t="s">
        <v>8</v>
      </c>
      <c r="I62" s="22">
        <v>2</v>
      </c>
      <c r="J62" s="150">
        <v>3</v>
      </c>
      <c r="K62" s="150">
        <v>5</v>
      </c>
      <c r="L62" s="150" t="s">
        <v>8</v>
      </c>
      <c r="M62" s="150">
        <v>2</v>
      </c>
      <c r="N62" s="22">
        <f>1+1</f>
        <v>2</v>
      </c>
      <c r="O62" s="15"/>
      <c r="P62" s="15"/>
    </row>
    <row r="63" spans="2:16" ht="12" customHeight="1">
      <c r="B63" s="948" t="s">
        <v>400</v>
      </c>
      <c r="C63" s="948"/>
      <c r="D63" s="7"/>
      <c r="E63" s="54">
        <v>4</v>
      </c>
      <c r="F63" s="150" t="s">
        <v>8</v>
      </c>
      <c r="G63" s="22">
        <v>6</v>
      </c>
      <c r="H63" s="150" t="s">
        <v>8</v>
      </c>
      <c r="I63" s="150" t="s">
        <v>8</v>
      </c>
      <c r="J63" s="22">
        <v>3</v>
      </c>
      <c r="K63" s="150">
        <v>3</v>
      </c>
      <c r="L63" s="150" t="s">
        <v>8</v>
      </c>
      <c r="M63" s="150" t="s">
        <v>8</v>
      </c>
      <c r="N63" s="150" t="s">
        <v>8</v>
      </c>
      <c r="O63" s="15"/>
      <c r="P63" s="15"/>
    </row>
    <row r="64" spans="2:16" ht="12" customHeight="1">
      <c r="B64" s="948" t="s">
        <v>401</v>
      </c>
      <c r="C64" s="948"/>
      <c r="D64" s="7"/>
      <c r="E64" s="150" t="s">
        <v>8</v>
      </c>
      <c r="F64" s="150" t="s">
        <v>8</v>
      </c>
      <c r="G64" s="22">
        <v>25</v>
      </c>
      <c r="H64" s="22">
        <v>1</v>
      </c>
      <c r="I64" s="22">
        <v>1</v>
      </c>
      <c r="J64" s="150" t="s">
        <v>8</v>
      </c>
      <c r="K64" s="150">
        <v>28</v>
      </c>
      <c r="L64" s="150" t="s">
        <v>8</v>
      </c>
      <c r="M64" s="150">
        <v>1</v>
      </c>
      <c r="N64" s="22">
        <f>1+0</f>
        <v>1</v>
      </c>
      <c r="O64" s="15"/>
      <c r="P64" s="15"/>
    </row>
    <row r="65" spans="1:15" ht="11.25" customHeight="1">
      <c r="A65" s="152" t="s">
        <v>7</v>
      </c>
      <c r="B65" s="152"/>
      <c r="C65" s="9"/>
      <c r="D65" s="9"/>
      <c r="E65" s="9"/>
      <c r="F65" s="9"/>
      <c r="G65" s="9"/>
      <c r="H65" s="9"/>
      <c r="I65" s="9"/>
      <c r="J65" s="9"/>
      <c r="K65" s="9"/>
      <c r="L65" s="40"/>
      <c r="M65" s="9"/>
      <c r="N65" s="9"/>
      <c r="O65" s="95"/>
    </row>
    <row r="66" spans="1:14" ht="40.5" customHeight="1">
      <c r="A66" s="957" t="s">
        <v>447</v>
      </c>
      <c r="B66" s="957"/>
      <c r="C66" s="957"/>
      <c r="D66" s="957"/>
      <c r="E66" s="957"/>
      <c r="F66" s="957"/>
      <c r="G66" s="957"/>
      <c r="H66" s="957"/>
      <c r="I66" s="957"/>
      <c r="J66" s="957"/>
      <c r="K66" s="957"/>
      <c r="L66" s="957"/>
      <c r="M66" s="957"/>
      <c r="N66" s="957"/>
    </row>
    <row r="67" spans="1:14" ht="12" customHeight="1">
      <c r="A67" s="9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</row>
    <row r="68" spans="1:14" ht="11.25" customHeight="1">
      <c r="A68" s="9"/>
      <c r="B68" s="152"/>
      <c r="C68" s="9"/>
      <c r="D68" s="9"/>
      <c r="E68" s="9"/>
      <c r="F68" s="9"/>
      <c r="G68" s="9"/>
      <c r="H68" s="20"/>
      <c r="I68" s="9"/>
      <c r="J68" s="9"/>
      <c r="K68" s="9"/>
      <c r="L68" s="9"/>
      <c r="M68" s="9"/>
      <c r="N68" s="9"/>
    </row>
    <row r="69" spans="1:14" ht="11.25">
      <c r="A69" s="9"/>
      <c r="B69" s="15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1.25" customHeight="1">
      <c r="A70" s="9"/>
      <c r="B70" s="15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1.25">
      <c r="A71" s="9"/>
      <c r="B71" s="15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1.25">
      <c r="A72" s="9"/>
      <c r="B72" s="15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1.25">
      <c r="A73" s="9"/>
      <c r="B73" s="15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1.25">
      <c r="A74" s="9"/>
      <c r="B74" s="15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1.25">
      <c r="A75" s="9"/>
      <c r="B75" s="15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1.25">
      <c r="A76" s="9"/>
      <c r="B76" s="15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1.25">
      <c r="A77" s="9"/>
      <c r="B77" s="15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1.25">
      <c r="A78" s="9"/>
      <c r="B78" s="15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1.25">
      <c r="A79" s="9"/>
      <c r="B79" s="15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1.25">
      <c r="A80" s="9"/>
      <c r="B80" s="15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1.25">
      <c r="A81" s="9"/>
      <c r="B81" s="15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1.25">
      <c r="A82" s="9"/>
      <c r="B82" s="15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1.25">
      <c r="A83" s="9"/>
      <c r="B83" s="15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1.25">
      <c r="A84" s="9"/>
      <c r="B84" s="15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1.25">
      <c r="A85" s="9"/>
      <c r="B85" s="15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1.25">
      <c r="A86" s="9"/>
      <c r="B86" s="15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1.25">
      <c r="A87" s="9"/>
      <c r="B87" s="15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1.25">
      <c r="A88" s="9"/>
      <c r="B88" s="152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1.25">
      <c r="A89" s="9"/>
      <c r="B89" s="152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1.25">
      <c r="A90" s="9"/>
      <c r="B90" s="152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1.25">
      <c r="A91" s="9"/>
      <c r="B91" s="152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1.25">
      <c r="A92" s="9"/>
      <c r="B92" s="152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1.25">
      <c r="A93" s="9"/>
      <c r="B93" s="152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1.25">
      <c r="A94" s="9"/>
      <c r="B94" s="152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1.25">
      <c r="A95" s="9"/>
      <c r="B95" s="152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1.25">
      <c r="A96" s="9"/>
      <c r="B96" s="152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1.25">
      <c r="A97" s="9"/>
      <c r="B97" s="152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1.25">
      <c r="A98" s="9"/>
      <c r="B98" s="152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1.25">
      <c r="A99" s="9"/>
      <c r="B99" s="152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1.25">
      <c r="A100" s="9"/>
      <c r="B100" s="152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1.25">
      <c r="A101" s="9"/>
      <c r="B101" s="15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1.25">
      <c r="A102" s="9"/>
      <c r="B102" s="15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1.25">
      <c r="A103" s="9"/>
      <c r="B103" s="15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1.25">
      <c r="A104" s="9"/>
      <c r="B104" s="15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1.25">
      <c r="A105" s="9"/>
      <c r="B105" s="15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1.25">
      <c r="A106" s="9"/>
      <c r="B106" s="15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1.25">
      <c r="A107" s="9"/>
      <c r="B107" s="15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1.25">
      <c r="A108" s="9"/>
      <c r="B108" s="15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1.25">
      <c r="A109" s="9"/>
      <c r="B109" s="15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1.25">
      <c r="A110" s="9"/>
      <c r="B110" s="15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1.25">
      <c r="A111" s="9"/>
      <c r="B111" s="15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1.25">
      <c r="A112" s="9"/>
      <c r="B112" s="152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1.25">
      <c r="A113" s="9"/>
      <c r="B113" s="152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1.25">
      <c r="A114" s="9"/>
      <c r="B114" s="152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1.25">
      <c r="A115" s="9"/>
      <c r="B115" s="152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1.25">
      <c r="A116" s="9"/>
      <c r="B116" s="152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1.25">
      <c r="A117" s="9"/>
      <c r="B117" s="152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1.25">
      <c r="A118" s="9"/>
      <c r="B118" s="15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1.25">
      <c r="A119" s="9"/>
      <c r="B119" s="152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1.25">
      <c r="A120" s="9"/>
      <c r="B120" s="152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1.25">
      <c r="A121" s="9"/>
      <c r="B121" s="152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1.25">
      <c r="A122" s="9"/>
      <c r="B122" s="152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1.25">
      <c r="A123" s="9"/>
      <c r="B123" s="152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1.25">
      <c r="A124" s="9"/>
      <c r="B124" s="152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1.25">
      <c r="A125" s="9"/>
      <c r="B125" s="152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1.25">
      <c r="A126" s="9"/>
      <c r="B126" s="152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1.25">
      <c r="A127" s="9"/>
      <c r="B127" s="152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1.25">
      <c r="A128" s="9"/>
      <c r="B128" s="152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1.25">
      <c r="A129" s="9"/>
      <c r="B129" s="152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1.25">
      <c r="A130" s="9"/>
      <c r="B130" s="152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1.25">
      <c r="A131" s="9"/>
      <c r="B131" s="152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1.25">
      <c r="A132" s="9"/>
      <c r="B132" s="152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1.25">
      <c r="A133" s="9"/>
      <c r="B133" s="152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1.25">
      <c r="A134" s="9"/>
      <c r="B134" s="152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1.25">
      <c r="A135" s="9"/>
      <c r="B135" s="152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1.25">
      <c r="A136" s="9"/>
      <c r="B136" s="152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1.25">
      <c r="A137" s="9"/>
      <c r="B137" s="152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1.25">
      <c r="A138" s="9"/>
      <c r="B138" s="152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1.25">
      <c r="A139" s="9"/>
      <c r="B139" s="152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1.25">
      <c r="A140" s="9"/>
      <c r="B140" s="152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1.25">
      <c r="A141" s="9"/>
      <c r="B141" s="152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1.25">
      <c r="A142" s="9"/>
      <c r="B142" s="15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1.25">
      <c r="A143" s="9"/>
      <c r="B143" s="152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1.25">
      <c r="A144" s="9"/>
      <c r="B144" s="152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1.25">
      <c r="A145" s="9"/>
      <c r="B145" s="152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1.25">
      <c r="A146" s="9"/>
      <c r="B146" s="152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1.25">
      <c r="A147" s="9"/>
      <c r="B147" s="152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1.25">
      <c r="A148" s="9"/>
      <c r="B148" s="152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1.25">
      <c r="A149" s="9"/>
      <c r="B149" s="152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1.25">
      <c r="A150" s="9"/>
      <c r="B150" s="152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1.25">
      <c r="A151" s="9"/>
      <c r="B151" s="152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1.25">
      <c r="A152" s="9"/>
      <c r="B152" s="152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1.25">
      <c r="A153" s="9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1.25">
      <c r="A154" s="9"/>
      <c r="B154" s="152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1.25">
      <c r="A155" s="9"/>
      <c r="B155" s="152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1.25">
      <c r="A156" s="9"/>
      <c r="B156" s="152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1.25">
      <c r="A157" s="9"/>
      <c r="B157" s="152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1.25">
      <c r="A158" s="9"/>
      <c r="B158" s="152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1.25">
      <c r="A159" s="9"/>
      <c r="B159" s="152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1.25">
      <c r="A160" s="9"/>
      <c r="B160" s="152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1.25">
      <c r="A161" s="9"/>
      <c r="B161" s="152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1.25">
      <c r="A162" s="9"/>
      <c r="B162" s="152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1.25">
      <c r="A163" s="9"/>
      <c r="B163" s="152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1.25">
      <c r="A164" s="9"/>
      <c r="B164" s="152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1.25">
      <c r="A165" s="9"/>
      <c r="B165" s="152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1.25">
      <c r="A166" s="9"/>
      <c r="B166" s="152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1.25">
      <c r="A167" s="9"/>
      <c r="B167" s="152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1.25">
      <c r="A168" s="9"/>
      <c r="B168" s="152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1.25">
      <c r="A169" s="9"/>
      <c r="B169" s="152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1.25">
      <c r="A170" s="9"/>
      <c r="B170" s="152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1.25">
      <c r="A171" s="9"/>
      <c r="B171" s="152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1.25">
      <c r="A172" s="9"/>
      <c r="B172" s="152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1.25">
      <c r="A173" s="9"/>
      <c r="B173" s="152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1.25">
      <c r="A174" s="9"/>
      <c r="B174" s="152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1.25">
      <c r="A175" s="9"/>
      <c r="B175" s="152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1.25">
      <c r="A176" s="9"/>
      <c r="B176" s="152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1.25">
      <c r="A177" s="9"/>
      <c r="B177" s="152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1.25">
      <c r="A178" s="9"/>
      <c r="B178" s="152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1.25">
      <c r="A179" s="9"/>
      <c r="B179" s="152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1.25">
      <c r="A180" s="9"/>
      <c r="B180" s="152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1.25">
      <c r="A181" s="9"/>
      <c r="B181" s="152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1.25">
      <c r="A182" s="9"/>
      <c r="B182" s="152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1.25">
      <c r="A183" s="9"/>
      <c r="B183" s="152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1.25">
      <c r="A184" s="9"/>
      <c r="B184" s="152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1.25">
      <c r="A185" s="9"/>
      <c r="B185" s="152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1.25">
      <c r="A186" s="9"/>
      <c r="B186" s="152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1.25">
      <c r="A187" s="9"/>
      <c r="B187" s="152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1.25">
      <c r="A188" s="9"/>
      <c r="B188" s="152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1.25">
      <c r="A189" s="9"/>
      <c r="B189" s="152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1.25">
      <c r="A190" s="9"/>
      <c r="B190" s="152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1.25">
      <c r="A191" s="9"/>
      <c r="B191" s="152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1.25">
      <c r="A192" s="9"/>
      <c r="B192" s="152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1.25">
      <c r="A193" s="9"/>
      <c r="B193" s="152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1.25">
      <c r="A194" s="9"/>
      <c r="B194" s="152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1.25">
      <c r="A195" s="9"/>
      <c r="B195" s="152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1.25">
      <c r="A196" s="9"/>
      <c r="B196" s="152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1.25">
      <c r="A197" s="9"/>
      <c r="B197" s="152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1.25">
      <c r="A198" s="9"/>
      <c r="B198" s="152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1.25">
      <c r="A199" s="9"/>
      <c r="B199" s="152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1.25">
      <c r="A200" s="9"/>
      <c r="B200" s="152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1.25">
      <c r="A201" s="9"/>
      <c r="B201" s="152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1.25">
      <c r="A202" s="9"/>
      <c r="B202" s="152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1.25">
      <c r="A203" s="9"/>
      <c r="B203" s="152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1.25">
      <c r="A204" s="9"/>
      <c r="B204" s="152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1.25">
      <c r="A205" s="9"/>
      <c r="B205" s="152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1.25">
      <c r="A206" s="9"/>
      <c r="B206" s="152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1.25">
      <c r="A207" s="9"/>
      <c r="B207" s="152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1.25">
      <c r="A208" s="9"/>
      <c r="B208" s="152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1.25">
      <c r="A209" s="9"/>
      <c r="B209" s="152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1.25">
      <c r="A210" s="9"/>
      <c r="B210" s="152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1.25">
      <c r="A211" s="9"/>
      <c r="B211" s="152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1.25">
      <c r="A212" s="9"/>
      <c r="B212" s="152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1.25">
      <c r="A213" s="9"/>
      <c r="B213" s="152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1.25">
      <c r="A214" s="9"/>
      <c r="B214" s="152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1.25">
      <c r="A215" s="9"/>
      <c r="B215" s="152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1.25">
      <c r="A216" s="9"/>
      <c r="B216" s="152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1.25">
      <c r="A217" s="9"/>
      <c r="B217" s="152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1.25">
      <c r="A218" s="9"/>
      <c r="B218" s="152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1.25">
      <c r="A219" s="9"/>
      <c r="B219" s="152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1.25">
      <c r="A220" s="9"/>
      <c r="B220" s="152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1.25">
      <c r="A221" s="9"/>
      <c r="B221" s="152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1.25">
      <c r="A222" s="9"/>
      <c r="B222" s="152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1.25">
      <c r="A223" s="9"/>
      <c r="B223" s="152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1.25">
      <c r="A224" s="9"/>
      <c r="B224" s="152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1.25">
      <c r="A225" s="9"/>
      <c r="B225" s="152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1.25">
      <c r="A226" s="9"/>
      <c r="B226" s="152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1.25">
      <c r="A227" s="9"/>
      <c r="B227" s="152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1.25">
      <c r="A228" s="9"/>
      <c r="B228" s="152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1.25">
      <c r="A229" s="9"/>
      <c r="B229" s="152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1.25">
      <c r="A230" s="9"/>
      <c r="B230" s="152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1.25">
      <c r="A231" s="9"/>
      <c r="B231" s="152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1.25">
      <c r="A232" s="9"/>
      <c r="B232" s="152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1.25">
      <c r="A233" s="9"/>
      <c r="B233" s="152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1.25">
      <c r="A234" s="9"/>
      <c r="B234" s="152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1.25">
      <c r="A235" s="9"/>
      <c r="B235" s="152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1.25">
      <c r="A236" s="9"/>
      <c r="B236" s="152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1.25">
      <c r="A237" s="9"/>
      <c r="B237" s="152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1.25">
      <c r="A238" s="9"/>
      <c r="B238" s="152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1.25">
      <c r="A239" s="9"/>
      <c r="B239" s="152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1.25">
      <c r="A240" s="9"/>
      <c r="B240" s="152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1.25">
      <c r="A241" s="9"/>
      <c r="B241" s="152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1.25">
      <c r="A242" s="9"/>
      <c r="B242" s="152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1.25">
      <c r="A243" s="9"/>
      <c r="B243" s="152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1.25">
      <c r="A244" s="9"/>
      <c r="B244" s="152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1.25">
      <c r="A245" s="9"/>
      <c r="B245" s="152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1.25">
      <c r="A246" s="9"/>
      <c r="B246" s="152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1.25">
      <c r="A247" s="9"/>
      <c r="B247" s="152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1.25">
      <c r="A248" s="9"/>
      <c r="B248" s="152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1.25">
      <c r="A249" s="9"/>
      <c r="B249" s="152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1.25">
      <c r="A250" s="9"/>
      <c r="B250" s="152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1.25">
      <c r="A251" s="9"/>
      <c r="B251" s="152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1.25">
      <c r="A252" s="9"/>
      <c r="B252" s="152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1.25">
      <c r="A253" s="9"/>
      <c r="B253" s="152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1.25">
      <c r="A254" s="9"/>
      <c r="B254" s="152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1.25">
      <c r="A255" s="9"/>
      <c r="B255" s="152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1.25">
      <c r="A256" s="9"/>
      <c r="B256" s="152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1.25">
      <c r="A257" s="9"/>
      <c r="B257" s="152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1.25">
      <c r="A258" s="9"/>
      <c r="B258" s="152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1.25">
      <c r="A259" s="9"/>
      <c r="B259" s="152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1.25">
      <c r="A260" s="9"/>
      <c r="B260" s="152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1.25">
      <c r="A261" s="9"/>
      <c r="B261" s="152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1.25">
      <c r="A262" s="9"/>
      <c r="B262" s="152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1.25">
      <c r="A263" s="9"/>
      <c r="B263" s="152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1.25">
      <c r="A264" s="9"/>
      <c r="B264" s="152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1.25">
      <c r="A265" s="9"/>
      <c r="B265" s="152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1.25">
      <c r="A266" s="9"/>
      <c r="B266" s="152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1.25">
      <c r="A267" s="9"/>
      <c r="B267" s="152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1.25">
      <c r="A268" s="9"/>
      <c r="B268" s="152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1.25">
      <c r="A269" s="9"/>
      <c r="B269" s="152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1.25">
      <c r="A270" s="9"/>
      <c r="B270" s="152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1.25">
      <c r="A271" s="9"/>
      <c r="B271" s="152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1.25">
      <c r="A272" s="9"/>
      <c r="B272" s="152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1.25">
      <c r="A273" s="9"/>
      <c r="B273" s="152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1.25">
      <c r="A274" s="9"/>
      <c r="B274" s="152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1.25">
      <c r="A275" s="9"/>
      <c r="B275" s="152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1.25">
      <c r="A276" s="9"/>
      <c r="B276" s="152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1.25">
      <c r="A277" s="9"/>
      <c r="B277" s="152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1.25">
      <c r="A278" s="9"/>
      <c r="B278" s="152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1.25">
      <c r="A279" s="9"/>
      <c r="B279" s="152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1.25">
      <c r="A280" s="9"/>
      <c r="B280" s="152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1.25">
      <c r="A281" s="9"/>
      <c r="B281" s="152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1.25">
      <c r="A282" s="9"/>
      <c r="B282" s="152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1.25">
      <c r="A283" s="9"/>
      <c r="B283" s="152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1.25">
      <c r="A284" s="9"/>
      <c r="B284" s="152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1.25">
      <c r="A285" s="9"/>
      <c r="B285" s="152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1.25">
      <c r="A286" s="9"/>
      <c r="B286" s="152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1.25">
      <c r="A287" s="9"/>
      <c r="B287" s="152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1.25">
      <c r="A288" s="9"/>
      <c r="B288" s="152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1.25">
      <c r="A289" s="9"/>
      <c r="B289" s="152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1.25">
      <c r="A290" s="9"/>
      <c r="B290" s="152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1.25">
      <c r="A291" s="9"/>
      <c r="B291" s="152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1.25">
      <c r="A292" s="9"/>
      <c r="B292" s="152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1.25">
      <c r="A293" s="9"/>
      <c r="B293" s="152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1.25">
      <c r="A294" s="9"/>
      <c r="B294" s="152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1.25">
      <c r="A295" s="9"/>
      <c r="B295" s="152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1.25">
      <c r="A296" s="9"/>
      <c r="B296" s="152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1.25">
      <c r="A297" s="9"/>
      <c r="B297" s="152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1.25">
      <c r="A298" s="9"/>
      <c r="B298" s="152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1.25">
      <c r="A299" s="9"/>
      <c r="B299" s="152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1.25">
      <c r="A300" s="9"/>
      <c r="B300" s="152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1.25">
      <c r="A301" s="9"/>
      <c r="B301" s="152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1.25">
      <c r="A302" s="9"/>
      <c r="B302" s="152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1.25">
      <c r="A303" s="9"/>
      <c r="B303" s="152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1.25">
      <c r="A304" s="9"/>
      <c r="B304" s="152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1.25">
      <c r="A305" s="9"/>
      <c r="B305" s="152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1.25">
      <c r="A306" s="9"/>
      <c r="B306" s="152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1.25">
      <c r="A307" s="9"/>
      <c r="B307" s="152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1.25">
      <c r="A308" s="9"/>
      <c r="B308" s="152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1.25">
      <c r="A309" s="9"/>
      <c r="B309" s="152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1.25">
      <c r="A310" s="9"/>
      <c r="B310" s="152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1.25">
      <c r="A311" s="9"/>
      <c r="B311" s="152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1.25">
      <c r="A312" s="9"/>
      <c r="B312" s="152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1.25">
      <c r="A313" s="9"/>
      <c r="B313" s="152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1.25">
      <c r="A314" s="9"/>
      <c r="B314" s="152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1.25">
      <c r="A315" s="9"/>
      <c r="B315" s="152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1.25">
      <c r="A316" s="9"/>
      <c r="B316" s="152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1.25">
      <c r="A317" s="9"/>
      <c r="B317" s="152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1.25">
      <c r="A318" s="9"/>
      <c r="B318" s="152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1.25">
      <c r="A319" s="9"/>
      <c r="B319" s="152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1.25">
      <c r="A320" s="9"/>
      <c r="B320" s="152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1.25">
      <c r="A321" s="9"/>
      <c r="B321" s="152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1.25">
      <c r="A322" s="9"/>
      <c r="B322" s="152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1.25">
      <c r="A323" s="9"/>
      <c r="B323" s="152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1.25">
      <c r="A324" s="9"/>
      <c r="B324" s="152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1.25">
      <c r="A325" s="9"/>
      <c r="B325" s="152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1.25">
      <c r="A326" s="9"/>
      <c r="B326" s="152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1.25">
      <c r="A327" s="9"/>
      <c r="B327" s="152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1.25">
      <c r="A328" s="9"/>
      <c r="B328" s="152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1.25">
      <c r="A329" s="9"/>
      <c r="B329" s="152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1.25">
      <c r="A330" s="9"/>
      <c r="B330" s="152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1.25">
      <c r="A331" s="9"/>
      <c r="B331" s="152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1.25">
      <c r="A332" s="9"/>
      <c r="B332" s="152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1.25">
      <c r="A333" s="9"/>
      <c r="B333" s="152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1.25">
      <c r="A334" s="9"/>
      <c r="B334" s="152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1.25">
      <c r="A335" s="9"/>
      <c r="B335" s="152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1.25">
      <c r="A336" s="9"/>
      <c r="B336" s="152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1.25">
      <c r="A337" s="9"/>
      <c r="B337" s="152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1.25">
      <c r="A338" s="9"/>
      <c r="B338" s="152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1.25">
      <c r="A339" s="9"/>
      <c r="B339" s="152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1.25">
      <c r="A340" s="9"/>
      <c r="B340" s="152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1.25">
      <c r="A341" s="9"/>
      <c r="B341" s="152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1.25">
      <c r="A342" s="9"/>
      <c r="B342" s="152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1.25">
      <c r="A343" s="9"/>
      <c r="B343" s="152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1.25">
      <c r="A344" s="9"/>
      <c r="B344" s="152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1.25">
      <c r="A345" s="9"/>
      <c r="B345" s="152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1.25">
      <c r="A346" s="9"/>
      <c r="B346" s="152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1.25">
      <c r="A347" s="9"/>
      <c r="B347" s="152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1.25">
      <c r="A348" s="9"/>
      <c r="B348" s="152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1.25">
      <c r="A349" s="9"/>
      <c r="B349" s="152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1.25">
      <c r="A350" s="9"/>
      <c r="B350" s="152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1.25">
      <c r="A351" s="9"/>
      <c r="B351" s="152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1.25">
      <c r="A352" s="9"/>
      <c r="B352" s="152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1.25">
      <c r="A353" s="9"/>
      <c r="B353" s="152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1.25">
      <c r="A354" s="9"/>
      <c r="B354" s="152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1.25">
      <c r="A355" s="9"/>
      <c r="B355" s="152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1.25">
      <c r="A356" s="9"/>
      <c r="B356" s="152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1.25">
      <c r="A357" s="9"/>
      <c r="B357" s="152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1.25">
      <c r="A358" s="9"/>
      <c r="B358" s="152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1.25">
      <c r="A359" s="9"/>
      <c r="B359" s="152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1.25">
      <c r="A360" s="9"/>
      <c r="B360" s="152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1.25">
      <c r="A361" s="9"/>
      <c r="B361" s="152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1.25">
      <c r="A362" s="9"/>
      <c r="B362" s="152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1.25">
      <c r="A363" s="9"/>
      <c r="B363" s="152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1.25">
      <c r="A364" s="9"/>
      <c r="B364" s="152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1.25">
      <c r="A365" s="9"/>
      <c r="B365" s="152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1.25">
      <c r="A366" s="9"/>
      <c r="B366" s="152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1.25">
      <c r="A367" s="9"/>
      <c r="B367" s="152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1.25">
      <c r="A368" s="9"/>
      <c r="B368" s="152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1.25">
      <c r="A369" s="9"/>
      <c r="B369" s="152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1.25">
      <c r="A370" s="9"/>
      <c r="B370" s="152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1.25">
      <c r="A371" s="9"/>
      <c r="B371" s="152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1.25">
      <c r="A372" s="9"/>
      <c r="B372" s="152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1.25">
      <c r="A373" s="9"/>
      <c r="B373" s="152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1.25">
      <c r="A374" s="9"/>
      <c r="B374" s="152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1.25">
      <c r="A375" s="9"/>
      <c r="B375" s="152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1.25">
      <c r="A376" s="9"/>
      <c r="B376" s="152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1.25">
      <c r="A377" s="9"/>
      <c r="B377" s="152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1.25">
      <c r="A378" s="9"/>
      <c r="B378" s="152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1.25">
      <c r="A379" s="9"/>
      <c r="B379" s="152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1.25">
      <c r="A380" s="9"/>
      <c r="B380" s="152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1.25">
      <c r="A381" s="9"/>
      <c r="B381" s="152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1.25">
      <c r="A382" s="9"/>
      <c r="B382" s="152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1.25">
      <c r="A383" s="9"/>
      <c r="B383" s="152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1.25">
      <c r="A384" s="9"/>
      <c r="B384" s="152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1.25">
      <c r="A385" s="9"/>
      <c r="B385" s="152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1.25">
      <c r="A386" s="9"/>
      <c r="B386" s="152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1.25">
      <c r="A387" s="9"/>
      <c r="B387" s="152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1.25">
      <c r="A388" s="9"/>
      <c r="B388" s="152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1.25">
      <c r="A389" s="9"/>
      <c r="B389" s="152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1.25">
      <c r="A390" s="9"/>
      <c r="B390" s="152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1.25">
      <c r="A391" s="9"/>
      <c r="B391" s="152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1.25">
      <c r="A392" s="9"/>
      <c r="B392" s="152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1.25">
      <c r="A393" s="9"/>
      <c r="B393" s="152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1.25">
      <c r="A394" s="9"/>
      <c r="B394" s="152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1.25">
      <c r="A395" s="9"/>
      <c r="B395" s="152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1.25">
      <c r="A396" s="9"/>
      <c r="B396" s="152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1.25">
      <c r="A397" s="9"/>
      <c r="B397" s="152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1.25">
      <c r="A398" s="9"/>
      <c r="B398" s="152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1.25">
      <c r="A399" s="9"/>
      <c r="B399" s="152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1.25">
      <c r="A400" s="9"/>
      <c r="B400" s="152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1.25">
      <c r="A401" s="9"/>
      <c r="B401" s="152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1.25">
      <c r="A402" s="9"/>
      <c r="B402" s="152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1.25">
      <c r="A403" s="9"/>
      <c r="B403" s="152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1.25">
      <c r="A404" s="9"/>
      <c r="B404" s="152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1.25">
      <c r="A405" s="9"/>
      <c r="B405" s="152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1.25">
      <c r="A406" s="9"/>
      <c r="B406" s="152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1.25">
      <c r="A407" s="9"/>
      <c r="B407" s="152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1.25">
      <c r="A408" s="9"/>
      <c r="B408" s="152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1.25">
      <c r="A409" s="9"/>
      <c r="B409" s="152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1.25">
      <c r="A410" s="9"/>
      <c r="B410" s="152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1.25">
      <c r="A411" s="9"/>
      <c r="B411" s="152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1.25">
      <c r="A412" s="9"/>
      <c r="B412" s="152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1.25">
      <c r="A413" s="9"/>
      <c r="B413" s="152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1.25">
      <c r="A414" s="9"/>
      <c r="B414" s="152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1.25">
      <c r="A415" s="9"/>
      <c r="B415" s="152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1.25">
      <c r="A416" s="9"/>
      <c r="B416" s="152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1.25">
      <c r="A417" s="9"/>
      <c r="B417" s="152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1.25">
      <c r="A418" s="9"/>
      <c r="B418" s="152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1.25">
      <c r="A419" s="9"/>
      <c r="B419" s="152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1.25">
      <c r="A420" s="9"/>
      <c r="B420" s="152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1.25">
      <c r="A421" s="9"/>
      <c r="B421" s="152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1.25">
      <c r="A422" s="9"/>
      <c r="B422" s="152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1.25">
      <c r="A423" s="9"/>
      <c r="B423" s="152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1.25">
      <c r="A424" s="9"/>
      <c r="B424" s="152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1.25">
      <c r="A425" s="9"/>
      <c r="B425" s="152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1.25">
      <c r="A426" s="9"/>
      <c r="B426" s="152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1.25">
      <c r="A427" s="9"/>
      <c r="B427" s="152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1.25">
      <c r="A428" s="9"/>
      <c r="B428" s="152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1.25">
      <c r="A429" s="9"/>
      <c r="B429" s="152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1.25">
      <c r="A430" s="9"/>
      <c r="B430" s="152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1.25">
      <c r="A431" s="9"/>
      <c r="B431" s="152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1.25">
      <c r="A432" s="9"/>
      <c r="B432" s="152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1.25">
      <c r="A433" s="9"/>
      <c r="B433" s="152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1.25">
      <c r="A434" s="9"/>
      <c r="B434" s="152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1.25">
      <c r="A435" s="9"/>
      <c r="B435" s="152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1.25">
      <c r="A436" s="9"/>
      <c r="B436" s="152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1.25">
      <c r="A437" s="9"/>
      <c r="B437" s="152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1.25">
      <c r="A438" s="9"/>
      <c r="B438" s="152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1.25">
      <c r="A439" s="9"/>
      <c r="B439" s="152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1.25">
      <c r="A440" s="9"/>
      <c r="B440" s="152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1.25">
      <c r="A441" s="9"/>
      <c r="B441" s="152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1.25">
      <c r="A442" s="9"/>
      <c r="B442" s="152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1.25">
      <c r="A443" s="9"/>
      <c r="B443" s="152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1.25">
      <c r="A444" s="9"/>
      <c r="B444" s="152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1.25">
      <c r="A445" s="9"/>
      <c r="B445" s="152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1.25">
      <c r="A446" s="9"/>
      <c r="B446" s="152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1.25">
      <c r="A447" s="9"/>
      <c r="B447" s="152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1.25">
      <c r="A448" s="9"/>
      <c r="B448" s="152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1.25">
      <c r="A449" s="9"/>
      <c r="B449" s="152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1.25">
      <c r="A450" s="9"/>
      <c r="B450" s="152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1.25">
      <c r="A451" s="9"/>
      <c r="B451" s="152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1.25">
      <c r="A452" s="9"/>
      <c r="B452" s="152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1.25">
      <c r="A453" s="9"/>
      <c r="B453" s="152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1.25">
      <c r="A454" s="9"/>
      <c r="B454" s="152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1.25">
      <c r="A455" s="9"/>
      <c r="B455" s="152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1.25">
      <c r="A456" s="9"/>
      <c r="B456" s="152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1.25">
      <c r="A457" s="9"/>
      <c r="B457" s="152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1.25">
      <c r="A458" s="9"/>
      <c r="B458" s="152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1.25">
      <c r="A459" s="9"/>
      <c r="B459" s="152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1.25">
      <c r="A460" s="9"/>
      <c r="B460" s="152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1.25">
      <c r="A461" s="9"/>
      <c r="B461" s="152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1.25">
      <c r="A462" s="9"/>
      <c r="B462" s="152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1.25">
      <c r="A463" s="9"/>
      <c r="B463" s="152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1.25">
      <c r="A464" s="9"/>
      <c r="B464" s="152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1.25">
      <c r="A465" s="9"/>
      <c r="B465" s="152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1.25">
      <c r="A466" s="9"/>
      <c r="B466" s="152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1.25">
      <c r="A467" s="9"/>
      <c r="B467" s="152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1.25">
      <c r="A468" s="9"/>
      <c r="B468" s="152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1.25">
      <c r="A469" s="9"/>
      <c r="B469" s="152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1.25">
      <c r="A470" s="9"/>
      <c r="B470" s="152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1.25">
      <c r="A471" s="9"/>
      <c r="B471" s="152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1.25">
      <c r="A472" s="9"/>
      <c r="B472" s="152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1.25">
      <c r="A473" s="9"/>
      <c r="B473" s="152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1.25">
      <c r="A474" s="9"/>
      <c r="B474" s="152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1.25">
      <c r="A475" s="9"/>
      <c r="B475" s="152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1.25">
      <c r="A476" s="9"/>
      <c r="B476" s="152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1.25">
      <c r="A477" s="9"/>
      <c r="B477" s="152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1.25">
      <c r="A478" s="9"/>
      <c r="B478" s="152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1.25">
      <c r="A479" s="9"/>
      <c r="B479" s="152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1.25">
      <c r="A480" s="9"/>
      <c r="B480" s="152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1.25">
      <c r="A481" s="9"/>
      <c r="B481" s="152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1.25">
      <c r="A482" s="9"/>
      <c r="B482" s="152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1.25">
      <c r="A483" s="9"/>
      <c r="B483" s="152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1.25">
      <c r="A484" s="9"/>
      <c r="B484" s="152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1.25">
      <c r="A485" s="9"/>
      <c r="B485" s="152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1.25">
      <c r="A486" s="9"/>
      <c r="B486" s="152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1.25">
      <c r="A487" s="9"/>
      <c r="B487" s="152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1.25">
      <c r="A488" s="9"/>
      <c r="B488" s="152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1.25">
      <c r="A489" s="9"/>
      <c r="B489" s="152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1.25">
      <c r="A490" s="9"/>
      <c r="B490" s="152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1.25">
      <c r="A491" s="9"/>
      <c r="B491" s="152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1.25">
      <c r="A492" s="9"/>
      <c r="B492" s="152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1.25">
      <c r="A493" s="9"/>
      <c r="B493" s="152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1.25">
      <c r="A494" s="9"/>
      <c r="B494" s="152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1.25">
      <c r="A495" s="9"/>
      <c r="B495" s="152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1.25">
      <c r="A496" s="9"/>
      <c r="B496" s="152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1.25">
      <c r="A497" s="9"/>
      <c r="B497" s="152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1.25">
      <c r="A498" s="9"/>
      <c r="B498" s="152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1.25">
      <c r="A499" s="9"/>
      <c r="B499" s="152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1.25">
      <c r="A500" s="9"/>
      <c r="B500" s="152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1.25">
      <c r="A501" s="9"/>
      <c r="B501" s="152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1.25">
      <c r="A502" s="9"/>
      <c r="B502" s="152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1.25">
      <c r="A503" s="9"/>
      <c r="B503" s="152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1.25">
      <c r="A504" s="9"/>
      <c r="B504" s="152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1.25">
      <c r="A505" s="9"/>
      <c r="B505" s="152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1.25">
      <c r="A506" s="9"/>
      <c r="B506" s="152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1.25">
      <c r="A507" s="9"/>
      <c r="B507" s="152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1.25">
      <c r="A508" s="9"/>
      <c r="B508" s="152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1.25">
      <c r="A509" s="9"/>
      <c r="B509" s="152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1.25">
      <c r="A510" s="9"/>
      <c r="B510" s="152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1.25">
      <c r="A511" s="9"/>
      <c r="B511" s="152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1.25">
      <c r="A512" s="9"/>
      <c r="B512" s="152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ht="11.25">
      <c r="A513" s="9"/>
      <c r="B513" s="152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1.25">
      <c r="A514" s="9"/>
      <c r="B514" s="152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1.25">
      <c r="A515" s="9"/>
      <c r="B515" s="152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1.25">
      <c r="A516" s="9"/>
      <c r="B516" s="152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1.25">
      <c r="A517" s="9"/>
      <c r="B517" s="152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1.25">
      <c r="A518" s="9"/>
      <c r="B518" s="152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1.25">
      <c r="A519" s="9"/>
      <c r="B519" s="152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1.25">
      <c r="A520" s="9"/>
      <c r="B520" s="152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1.25">
      <c r="A521" s="9"/>
      <c r="B521" s="152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1.25">
      <c r="A522" s="9"/>
      <c r="B522" s="152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1.25">
      <c r="A523" s="9"/>
      <c r="B523" s="152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1.25">
      <c r="A524" s="9"/>
      <c r="B524" s="152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1.25">
      <c r="A525" s="9"/>
      <c r="B525" s="152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1.25">
      <c r="A526" s="9"/>
      <c r="B526" s="152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ht="11.25">
      <c r="A527" s="9"/>
      <c r="B527" s="152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ht="11.25">
      <c r="A528" s="9"/>
      <c r="B528" s="152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ht="11.25">
      <c r="A529" s="9"/>
      <c r="B529" s="152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ht="11.25">
      <c r="A530" s="9"/>
      <c r="B530" s="152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ht="11.25">
      <c r="A531" s="9"/>
      <c r="B531" s="152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ht="11.25">
      <c r="A532" s="9"/>
      <c r="B532" s="152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11.25">
      <c r="A533" s="9"/>
      <c r="B533" s="152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ht="11.25">
      <c r="A534" s="9"/>
      <c r="B534" s="152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ht="11.25">
      <c r="A535" s="9"/>
      <c r="B535" s="152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ht="11.25">
      <c r="A536" s="9"/>
      <c r="B536" s="152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ht="11.25">
      <c r="A537" s="9"/>
      <c r="B537" s="152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ht="11.25">
      <c r="A538" s="9"/>
      <c r="B538" s="152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ht="11.25">
      <c r="A539" s="9"/>
      <c r="B539" s="152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ht="11.25">
      <c r="A540" s="9"/>
      <c r="B540" s="152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ht="11.25">
      <c r="A541" s="9"/>
      <c r="B541" s="152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ht="11.25">
      <c r="A542" s="9"/>
      <c r="B542" s="152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ht="11.25">
      <c r="A543" s="9"/>
      <c r="B543" s="152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ht="11.25">
      <c r="A544" s="9"/>
      <c r="B544" s="152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ht="11.25">
      <c r="A545" s="9"/>
      <c r="B545" s="152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ht="11.25">
      <c r="A546" s="9"/>
      <c r="B546" s="152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ht="11.25">
      <c r="A547" s="9"/>
      <c r="B547" s="152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ht="11.25">
      <c r="A548" s="9"/>
      <c r="B548" s="152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ht="11.25">
      <c r="A549" s="9"/>
      <c r="B549" s="152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ht="11.25">
      <c r="A550" s="9"/>
      <c r="B550" s="152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ht="11.25">
      <c r="A551" s="9"/>
      <c r="B551" s="152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1:14" ht="11.25">
      <c r="A552" s="9"/>
      <c r="B552" s="152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1:14" ht="11.25">
      <c r="A553" s="9"/>
      <c r="B553" s="152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1:14" ht="11.25">
      <c r="A554" s="9"/>
      <c r="B554" s="152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1:14" ht="11.25">
      <c r="A555" s="9"/>
      <c r="B555" s="152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1:14" ht="11.25">
      <c r="A556" s="9"/>
      <c r="B556" s="152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1:14" ht="11.25">
      <c r="A557" s="9"/>
      <c r="B557" s="152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1:14" ht="11.25">
      <c r="A558" s="9"/>
      <c r="B558" s="152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1:14" ht="11.25">
      <c r="A559" s="9"/>
      <c r="B559" s="152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1:14" ht="11.25">
      <c r="A560" s="9"/>
      <c r="B560" s="152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1:14" ht="11.25">
      <c r="A561" s="9"/>
      <c r="B561" s="152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1:14" ht="11.25">
      <c r="A562" s="9"/>
      <c r="B562" s="152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1:14" ht="11.25">
      <c r="A563" s="9"/>
      <c r="B563" s="152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1:14" ht="11.25">
      <c r="A564" s="9"/>
      <c r="B564" s="152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1:14" ht="11.25">
      <c r="A565" s="9"/>
      <c r="B565" s="152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1:14" ht="11.25">
      <c r="A566" s="9"/>
      <c r="B566" s="152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1:14" ht="11.25">
      <c r="A567" s="9"/>
      <c r="B567" s="152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1:14" ht="11.25">
      <c r="A568" s="9"/>
      <c r="B568" s="152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1:14" ht="11.25">
      <c r="A569" s="9"/>
      <c r="B569" s="152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1:14" ht="11.25">
      <c r="A570" s="9"/>
      <c r="B570" s="152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1:14" ht="11.25">
      <c r="A571" s="9"/>
      <c r="B571" s="152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1:14" ht="11.25">
      <c r="A572" s="9"/>
      <c r="B572" s="152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1:14" ht="11.25">
      <c r="A573" s="9"/>
      <c r="B573" s="152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1:14" ht="11.25">
      <c r="A574" s="9"/>
      <c r="B574" s="152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1:14" ht="11.25">
      <c r="A575" s="9"/>
      <c r="B575" s="152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1:14" ht="11.25">
      <c r="A576" s="9"/>
      <c r="B576" s="152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1:14" ht="11.25">
      <c r="A577" s="9"/>
      <c r="B577" s="152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1:14" ht="11.25">
      <c r="A578" s="9"/>
      <c r="B578" s="152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1:14" ht="11.25">
      <c r="A579" s="9"/>
      <c r="B579" s="152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1:14" ht="11.25">
      <c r="A580" s="9"/>
      <c r="B580" s="152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1:14" ht="11.25">
      <c r="A581" s="9"/>
      <c r="B581" s="152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1:14" ht="11.25">
      <c r="A582" s="9"/>
      <c r="B582" s="152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1:14" ht="11.25">
      <c r="A583" s="9"/>
      <c r="B583" s="152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1:14" ht="11.25">
      <c r="A584" s="9"/>
      <c r="B584" s="152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1:14" ht="11.25">
      <c r="A585" s="9"/>
      <c r="B585" s="152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1:14" ht="11.25">
      <c r="A586" s="9"/>
      <c r="B586" s="152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1:14" ht="11.25">
      <c r="A587" s="9"/>
      <c r="B587" s="152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1:14" ht="11.25">
      <c r="A588" s="9"/>
      <c r="B588" s="152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1:14" ht="11.25">
      <c r="A589" s="9"/>
      <c r="B589" s="152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1:14" ht="11.25">
      <c r="A590" s="9"/>
      <c r="B590" s="152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1:14" ht="11.25">
      <c r="A591" s="9"/>
      <c r="B591" s="152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1:14" ht="11.25">
      <c r="A592" s="9"/>
      <c r="B592" s="152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1:14" ht="11.25">
      <c r="A593" s="9"/>
      <c r="B593" s="152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1:14" ht="11.25">
      <c r="A594" s="9"/>
      <c r="B594" s="152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1:14" ht="11.25">
      <c r="A595" s="9"/>
      <c r="B595" s="152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1:14" ht="11.25">
      <c r="A596" s="9"/>
      <c r="B596" s="152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1:14" ht="11.25">
      <c r="A597" s="9"/>
      <c r="B597" s="152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1:14" ht="11.25">
      <c r="A598" s="9"/>
      <c r="B598" s="152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1:14" ht="11.25">
      <c r="A599" s="9"/>
      <c r="B599" s="152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1:14" ht="11.25">
      <c r="A600" s="9"/>
      <c r="B600" s="152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1:14" ht="11.25">
      <c r="A601" s="9"/>
      <c r="B601" s="152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1:14" ht="11.25">
      <c r="A602" s="9"/>
      <c r="B602" s="152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1:14" ht="11.25">
      <c r="A603" s="9"/>
      <c r="B603" s="152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1:14" ht="11.25">
      <c r="A604" s="9"/>
      <c r="B604" s="152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1:14" ht="11.25">
      <c r="A605" s="9"/>
      <c r="B605" s="152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1:14" ht="11.25">
      <c r="A606" s="9"/>
      <c r="B606" s="152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1:14" ht="11.25">
      <c r="A607" s="9"/>
      <c r="B607" s="152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1:14" ht="11.25">
      <c r="A608" s="9"/>
      <c r="B608" s="152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1:14" ht="11.25">
      <c r="A609" s="9"/>
      <c r="B609" s="152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1:14" ht="11.25">
      <c r="A610" s="9"/>
      <c r="B610" s="152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1:14" ht="11.25">
      <c r="A611" s="9"/>
      <c r="B611" s="152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1:14" ht="11.25">
      <c r="A612" s="9"/>
      <c r="B612" s="152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1:14" ht="11.25">
      <c r="A613" s="9"/>
      <c r="B613" s="152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1:14" ht="11.25">
      <c r="A614" s="9"/>
      <c r="B614" s="152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1:14" ht="11.25">
      <c r="A615" s="9"/>
      <c r="B615" s="152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1:14" ht="11.25">
      <c r="A616" s="9"/>
      <c r="B616" s="152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1:14" ht="11.25">
      <c r="A617" s="9"/>
      <c r="B617" s="152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1:14" ht="11.25">
      <c r="A618" s="9"/>
      <c r="B618" s="152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1:14" ht="11.25">
      <c r="A619" s="9"/>
      <c r="B619" s="152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1:14" ht="11.25">
      <c r="A620" s="9"/>
      <c r="B620" s="152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1:14" ht="11.25">
      <c r="A621" s="9"/>
      <c r="B621" s="152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1:14" ht="11.25">
      <c r="A622" s="9"/>
      <c r="B622" s="152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1:14" ht="11.25">
      <c r="A623" s="9"/>
      <c r="B623" s="152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1:14" ht="11.25">
      <c r="A624" s="9"/>
      <c r="B624" s="152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1:14" ht="11.25">
      <c r="A625" s="9"/>
      <c r="B625" s="152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1:14" ht="11.25">
      <c r="A626" s="9"/>
      <c r="B626" s="152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1:14" ht="11.25">
      <c r="A627" s="9"/>
      <c r="B627" s="152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1:14" ht="11.25">
      <c r="A628" s="9"/>
      <c r="B628" s="152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1:14" ht="11.25">
      <c r="A629" s="9"/>
      <c r="B629" s="152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1:14" ht="11.25">
      <c r="A630" s="9"/>
      <c r="B630" s="152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1:14" ht="11.25">
      <c r="A631" s="9"/>
      <c r="B631" s="152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1:14" ht="11.25">
      <c r="A632" s="9"/>
      <c r="B632" s="152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1:14" ht="11.25">
      <c r="A633" s="9"/>
      <c r="B633" s="152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1:14" ht="11.25">
      <c r="A634" s="9"/>
      <c r="B634" s="152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1:14" ht="11.25">
      <c r="A635" s="9"/>
      <c r="B635" s="152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1:14" ht="11.25">
      <c r="A636" s="9"/>
      <c r="B636" s="152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1:14" ht="11.25">
      <c r="A637" s="9"/>
      <c r="B637" s="152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1:14" ht="11.25">
      <c r="A638" s="9"/>
      <c r="B638" s="152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1:14" ht="11.25">
      <c r="A639" s="9"/>
      <c r="B639" s="152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1:14" ht="11.25">
      <c r="A640" s="9"/>
      <c r="B640" s="152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1:14" ht="11.25">
      <c r="A641" s="9"/>
      <c r="B641" s="152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1:14" ht="11.25">
      <c r="A642" s="9"/>
      <c r="B642" s="152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1:14" ht="11.25">
      <c r="A643" s="9"/>
      <c r="B643" s="152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1:14" ht="11.25">
      <c r="A644" s="9"/>
      <c r="B644" s="152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1:14" ht="11.25">
      <c r="A645" s="9"/>
      <c r="B645" s="152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1:14" ht="11.25">
      <c r="A646" s="9"/>
      <c r="B646" s="152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1:14" ht="11.25">
      <c r="A647" s="9"/>
      <c r="B647" s="152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1:14" ht="11.25">
      <c r="A648" s="9"/>
      <c r="B648" s="152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1:14" ht="11.25">
      <c r="A649" s="9"/>
      <c r="B649" s="152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1:14" ht="11.25">
      <c r="A650" s="9"/>
      <c r="B650" s="152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1:14" ht="11.25">
      <c r="A651" s="9"/>
      <c r="B651" s="152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1:14" ht="11.25">
      <c r="A652" s="9"/>
      <c r="B652" s="152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1:14" ht="11.25">
      <c r="A653" s="9"/>
      <c r="B653" s="152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1:14" ht="11.25">
      <c r="A654" s="9"/>
      <c r="B654" s="152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1:14" ht="11.25">
      <c r="A655" s="9"/>
      <c r="B655" s="152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1:14" ht="11.25">
      <c r="A656" s="9"/>
      <c r="B656" s="152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1:14" ht="11.25">
      <c r="A657" s="9"/>
      <c r="B657" s="152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1:14" ht="11.25">
      <c r="A658" s="9"/>
      <c r="B658" s="152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1:14" ht="11.25">
      <c r="A659" s="9"/>
      <c r="B659" s="152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1:14" ht="11.25">
      <c r="A660" s="9"/>
      <c r="B660" s="152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1:14" ht="11.25">
      <c r="A661" s="9"/>
      <c r="B661" s="152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1:14" ht="11.25">
      <c r="A662" s="9"/>
      <c r="B662" s="152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1:14" ht="11.25">
      <c r="A663" s="9"/>
      <c r="B663" s="152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1:14" ht="11.25">
      <c r="A664" s="9"/>
      <c r="B664" s="152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1:14" ht="11.25">
      <c r="A665" s="9"/>
      <c r="B665" s="152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1:14" ht="11.25">
      <c r="A666" s="9"/>
      <c r="B666" s="152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1:14" ht="11.25">
      <c r="A667" s="9"/>
      <c r="B667" s="152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1:14" ht="11.25">
      <c r="A668" s="9"/>
      <c r="B668" s="152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1:14" ht="11.25">
      <c r="A669" s="9"/>
      <c r="B669" s="152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1:14" ht="11.25">
      <c r="A670" s="9"/>
      <c r="B670" s="152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1:14" ht="11.25">
      <c r="A671" s="9"/>
      <c r="B671" s="152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1:14" ht="11.25">
      <c r="A672" s="9"/>
      <c r="B672" s="152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1:14" ht="11.25">
      <c r="A673" s="9"/>
      <c r="B673" s="152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1:14" ht="11.25">
      <c r="A674" s="9"/>
      <c r="B674" s="152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1:14" ht="11.25">
      <c r="A675" s="9"/>
      <c r="B675" s="152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1:14" ht="11.25">
      <c r="A676" s="9"/>
      <c r="B676" s="152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1:14" ht="11.25">
      <c r="A677" s="9"/>
      <c r="B677" s="152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1:14" ht="11.25">
      <c r="A678" s="9"/>
      <c r="B678" s="152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1:14" ht="11.25">
      <c r="A679" s="9"/>
      <c r="B679" s="152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1:14" ht="11.25">
      <c r="A680" s="9"/>
      <c r="B680" s="152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1:14" ht="11.25">
      <c r="A681" s="9"/>
      <c r="B681" s="152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1:14" ht="11.25">
      <c r="A682" s="9"/>
      <c r="B682" s="152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1:14" ht="11.25">
      <c r="A683" s="9"/>
      <c r="B683" s="152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1:14" ht="11.25">
      <c r="A684" s="9"/>
      <c r="B684" s="152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1:14" ht="11.25">
      <c r="A685" s="9"/>
      <c r="B685" s="152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1:14" ht="11.25">
      <c r="A686" s="9"/>
      <c r="B686" s="152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1:14" ht="11.25">
      <c r="A687" s="9"/>
      <c r="B687" s="152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1:14" ht="11.25">
      <c r="A688" s="9"/>
      <c r="B688" s="152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1:14" ht="11.25">
      <c r="A689" s="9"/>
      <c r="B689" s="152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1:14" ht="11.25">
      <c r="A690" s="9"/>
      <c r="B690" s="152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1:14" ht="11.25">
      <c r="A691" s="9"/>
      <c r="B691" s="152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1:14" ht="11.25">
      <c r="A692" s="9"/>
      <c r="B692" s="152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1:14" ht="11.25">
      <c r="A693" s="9"/>
      <c r="B693" s="152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1:14" ht="11.25">
      <c r="A694" s="9"/>
      <c r="B694" s="152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1:14" ht="11.25">
      <c r="A695" s="9"/>
      <c r="B695" s="152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1:14" ht="11.25">
      <c r="A696" s="9"/>
      <c r="B696" s="152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1:14" ht="11.25">
      <c r="A697" s="9"/>
      <c r="B697" s="152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1:14" ht="11.25">
      <c r="A698" s="9"/>
      <c r="B698" s="152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1:14" ht="11.25">
      <c r="A699" s="9"/>
      <c r="B699" s="152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1:14" ht="11.25">
      <c r="A700" s="9"/>
      <c r="B700" s="152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1:14" ht="11.25">
      <c r="A701" s="9"/>
      <c r="B701" s="152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1:14" ht="11.25">
      <c r="A702" s="9"/>
      <c r="B702" s="152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1:14" ht="11.25">
      <c r="A703" s="9"/>
      <c r="B703" s="152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1:14" ht="11.25">
      <c r="A704" s="9"/>
      <c r="B704" s="152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1:14" ht="11.25">
      <c r="A705" s="9"/>
      <c r="B705" s="152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1:14" ht="11.25">
      <c r="A706" s="9"/>
      <c r="B706" s="152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1:14" ht="11.25">
      <c r="A707" s="9"/>
      <c r="B707" s="152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1:14" ht="11.25">
      <c r="A708" s="9"/>
      <c r="B708" s="152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1:14" ht="11.25">
      <c r="A709" s="9"/>
      <c r="B709" s="152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1:14" ht="11.25">
      <c r="A710" s="9"/>
      <c r="B710" s="152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1:14" ht="11.25">
      <c r="A711" s="9"/>
      <c r="B711" s="152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1:14" ht="11.25">
      <c r="A712" s="9"/>
      <c r="B712" s="152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1:14" ht="11.25">
      <c r="A713" s="9"/>
      <c r="B713" s="152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1:14" ht="11.25">
      <c r="A714" s="9"/>
      <c r="B714" s="152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1:14" ht="11.25">
      <c r="A715" s="9"/>
      <c r="B715" s="152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1:14" ht="11.25">
      <c r="A716" s="9"/>
      <c r="B716" s="152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1:14" ht="11.25">
      <c r="A717" s="9"/>
      <c r="B717" s="152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1:14" ht="11.25">
      <c r="A718" s="9"/>
      <c r="B718" s="152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1:14" ht="11.25">
      <c r="A719" s="9"/>
      <c r="B719" s="152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1:14" ht="11.25">
      <c r="A720" s="9"/>
      <c r="B720" s="152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1:14" ht="11.25">
      <c r="A721" s="9"/>
      <c r="B721" s="152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1:14" ht="11.25">
      <c r="A722" s="9"/>
      <c r="B722" s="152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1:14" ht="11.25">
      <c r="A723" s="9"/>
      <c r="B723" s="152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1:14" ht="11.25">
      <c r="A724" s="9"/>
      <c r="B724" s="152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1:14" ht="11.25">
      <c r="A725" s="9"/>
      <c r="B725" s="152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1:14" ht="11.25">
      <c r="A726" s="9"/>
      <c r="B726" s="152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1:14" ht="11.25">
      <c r="A727" s="9"/>
      <c r="B727" s="152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1:14" ht="11.25">
      <c r="A728" s="9"/>
      <c r="B728" s="152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1:14" ht="11.25">
      <c r="A729" s="9"/>
      <c r="B729" s="152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1:14" ht="11.25">
      <c r="A730" s="9"/>
      <c r="B730" s="152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1:14" ht="11.25">
      <c r="A731" s="9"/>
      <c r="B731" s="152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1:14" ht="11.25">
      <c r="A732" s="9"/>
      <c r="B732" s="152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1:14" ht="11.25">
      <c r="A733" s="9"/>
      <c r="B733" s="152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1:14" ht="11.25">
      <c r="A734" s="9"/>
      <c r="B734" s="152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1:14" ht="11.25">
      <c r="A735" s="9"/>
      <c r="B735" s="152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1:14" ht="11.25">
      <c r="A736" s="9"/>
      <c r="B736" s="152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1:14" ht="11.25">
      <c r="A737" s="9"/>
      <c r="B737" s="152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1:14" ht="11.25">
      <c r="A738" s="9"/>
      <c r="B738" s="152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1:14" ht="11.25">
      <c r="A739" s="9"/>
      <c r="B739" s="152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1:14" ht="11.25">
      <c r="A740" s="9"/>
      <c r="B740" s="152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1:14" ht="11.25">
      <c r="A741" s="9"/>
      <c r="B741" s="152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1:14" ht="11.25">
      <c r="A742" s="9"/>
      <c r="B742" s="152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1:14" ht="11.25">
      <c r="A743" s="9"/>
      <c r="B743" s="152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1:14" ht="11.25">
      <c r="A744" s="9"/>
      <c r="B744" s="152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1:14" ht="11.25">
      <c r="A745" s="9"/>
      <c r="B745" s="152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1:14" ht="11.25">
      <c r="A746" s="9"/>
      <c r="B746" s="152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1:14" ht="11.25">
      <c r="A747" s="9"/>
      <c r="B747" s="152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1:14" ht="11.25">
      <c r="A748" s="9"/>
      <c r="B748" s="152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1:14" ht="11.25">
      <c r="A749" s="9"/>
      <c r="B749" s="152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1:14" ht="11.25">
      <c r="A750" s="9"/>
      <c r="B750" s="152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1:14" ht="11.25">
      <c r="A751" s="9"/>
      <c r="B751" s="152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1:14" ht="11.25">
      <c r="A752" s="9"/>
      <c r="B752" s="152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1:14" ht="11.25">
      <c r="A753" s="9"/>
      <c r="B753" s="152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1:14" ht="11.25">
      <c r="A754" s="9"/>
      <c r="B754" s="152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1:14" ht="11.25">
      <c r="A755" s="9"/>
      <c r="B755" s="152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1:14" ht="11.25">
      <c r="A756" s="9"/>
      <c r="B756" s="152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1:14" ht="11.25">
      <c r="A757" s="9"/>
      <c r="B757" s="152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1:14" ht="11.25">
      <c r="A758" s="9"/>
      <c r="B758" s="152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1:14" ht="11.25">
      <c r="A759" s="9"/>
      <c r="B759" s="152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1:14" ht="11.25">
      <c r="A760" s="9"/>
      <c r="B760" s="152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1:14" ht="11.25">
      <c r="A761" s="9"/>
      <c r="B761" s="152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1:14" ht="11.25">
      <c r="A762" s="9"/>
      <c r="B762" s="152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1:14" ht="11.25">
      <c r="A763" s="9"/>
      <c r="B763" s="152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1:14" ht="11.25">
      <c r="A764" s="9"/>
      <c r="B764" s="152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1:14" ht="11.25">
      <c r="A765" s="9"/>
      <c r="B765" s="152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1:14" ht="11.25">
      <c r="A766" s="9"/>
      <c r="B766" s="152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1:14" ht="11.25">
      <c r="A767" s="9"/>
      <c r="B767" s="152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1:14" ht="11.25">
      <c r="A768" s="9"/>
      <c r="B768" s="152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1:14" ht="11.25">
      <c r="A769" s="9"/>
      <c r="B769" s="152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1:14" ht="11.25">
      <c r="A770" s="9"/>
      <c r="B770" s="152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1:14" ht="11.25">
      <c r="A771" s="9"/>
      <c r="B771" s="152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1:14" ht="11.25">
      <c r="A772" s="9"/>
      <c r="B772" s="152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1:14" ht="11.25">
      <c r="A773" s="9"/>
      <c r="B773" s="152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1:14" ht="11.25">
      <c r="A774" s="9"/>
      <c r="B774" s="152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1:14" ht="11.25">
      <c r="A775" s="9"/>
      <c r="B775" s="152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1:14" ht="11.25">
      <c r="A776" s="9"/>
      <c r="B776" s="152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1:14" ht="11.25">
      <c r="A777" s="9"/>
      <c r="B777" s="152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1:14" ht="11.25">
      <c r="A778" s="9"/>
      <c r="B778" s="152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1:14" ht="11.25">
      <c r="A779" s="9"/>
      <c r="B779" s="152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1:14" ht="11.25">
      <c r="A780" s="9"/>
      <c r="B780" s="152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1:14" ht="11.25">
      <c r="A781" s="9"/>
      <c r="B781" s="152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1:14" ht="11.25">
      <c r="A782" s="9"/>
      <c r="B782" s="152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1:14" ht="11.25">
      <c r="A783" s="9"/>
      <c r="B783" s="152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1:14" ht="11.25">
      <c r="A784" s="9"/>
      <c r="B784" s="152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1:14" ht="11.25">
      <c r="A785" s="9"/>
      <c r="B785" s="152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1:14" ht="11.25">
      <c r="A786" s="9"/>
      <c r="B786" s="152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1:14" ht="11.25">
      <c r="A787" s="9"/>
      <c r="B787" s="152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1:14" ht="11.25">
      <c r="A788" s="9"/>
      <c r="B788" s="152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1:14" ht="11.25">
      <c r="A789" s="9"/>
      <c r="B789" s="152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1:14" ht="11.25">
      <c r="A790" s="9"/>
      <c r="B790" s="152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1:14" ht="11.25">
      <c r="A791" s="9"/>
      <c r="B791" s="152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1:14" ht="11.25">
      <c r="A792" s="9"/>
      <c r="B792" s="152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1:14" ht="11.25">
      <c r="A793" s="9"/>
      <c r="B793" s="152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1:14" ht="11.25">
      <c r="A794" s="9"/>
      <c r="B794" s="152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1:14" ht="11.25">
      <c r="A795" s="9"/>
      <c r="B795" s="152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1:14" ht="11.25">
      <c r="A796" s="9"/>
      <c r="B796" s="152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1:14" ht="11.25">
      <c r="A797" s="9"/>
      <c r="B797" s="152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1:14" ht="11.25">
      <c r="A798" s="9"/>
      <c r="B798" s="152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1:14" ht="11.25">
      <c r="A799" s="9"/>
      <c r="B799" s="152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1:14" ht="11.25">
      <c r="A800" s="9"/>
      <c r="B800" s="152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1:14" ht="11.25">
      <c r="A801" s="9"/>
      <c r="B801" s="152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1:14" ht="11.25">
      <c r="A802" s="9"/>
      <c r="B802" s="152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1:14" ht="11.25">
      <c r="A803" s="9"/>
      <c r="B803" s="152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1:14" ht="11.25">
      <c r="A804" s="9"/>
      <c r="B804" s="152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1:14" ht="11.25">
      <c r="A805" s="9"/>
      <c r="B805" s="152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1:14" ht="11.25">
      <c r="A806" s="9"/>
      <c r="B806" s="152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1:14" ht="11.25">
      <c r="A807" s="9"/>
      <c r="B807" s="152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1:14" ht="11.25">
      <c r="A808" s="9"/>
      <c r="B808" s="152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1:14" ht="11.25">
      <c r="A809" s="9"/>
      <c r="B809" s="152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1:14" ht="11.25">
      <c r="A810" s="9"/>
      <c r="B810" s="152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1:14" ht="11.25">
      <c r="A811" s="9"/>
      <c r="B811" s="152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1:14" ht="11.25">
      <c r="A812" s="9"/>
      <c r="B812" s="152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1:14" ht="11.25">
      <c r="A813" s="9"/>
      <c r="B813" s="152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1:14" ht="11.25">
      <c r="A814" s="9"/>
      <c r="B814" s="152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1:14" ht="11.25">
      <c r="A815" s="9"/>
      <c r="B815" s="152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1:14" ht="11.25">
      <c r="A816" s="9"/>
      <c r="B816" s="152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1:14" ht="11.25">
      <c r="A817" s="9"/>
      <c r="B817" s="152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1:14" ht="11.25">
      <c r="A818" s="9"/>
      <c r="B818" s="152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1:14" ht="11.25">
      <c r="A819" s="9"/>
      <c r="B819" s="152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1:14" ht="11.25">
      <c r="A820" s="9"/>
      <c r="B820" s="152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1:14" ht="11.25">
      <c r="A821" s="9"/>
      <c r="B821" s="152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1:14" ht="11.25">
      <c r="A822" s="9"/>
      <c r="B822" s="152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1:14" ht="11.25">
      <c r="A823" s="9"/>
      <c r="B823" s="152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1:14" ht="11.25">
      <c r="A824" s="9"/>
      <c r="B824" s="152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1:14" ht="11.25">
      <c r="A825" s="9"/>
      <c r="B825" s="152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1:14" ht="11.25">
      <c r="A826" s="9"/>
      <c r="B826" s="152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1:14" ht="11.25">
      <c r="A827" s="9"/>
      <c r="B827" s="152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1:14" ht="11.25">
      <c r="A828" s="9"/>
      <c r="B828" s="152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1:14" ht="11.25">
      <c r="A829" s="9"/>
      <c r="B829" s="152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1:14" ht="11.25">
      <c r="A830" s="9"/>
      <c r="B830" s="152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1:14" ht="11.25">
      <c r="A831" s="9"/>
      <c r="B831" s="152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1:14" ht="11.25">
      <c r="A832" s="9"/>
      <c r="B832" s="152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1:14" ht="11.25">
      <c r="A833" s="9"/>
      <c r="B833" s="152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1:14" ht="11.25">
      <c r="A834" s="9"/>
      <c r="B834" s="152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1:14" ht="11.25">
      <c r="A835" s="9"/>
      <c r="B835" s="152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1:14" ht="11.25">
      <c r="A836" s="9"/>
      <c r="B836" s="152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1:14" ht="11.25">
      <c r="A837" s="9"/>
      <c r="B837" s="152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1:14" ht="11.25">
      <c r="A838" s="9"/>
      <c r="B838" s="152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1:14" ht="11.25">
      <c r="A839" s="9"/>
      <c r="B839" s="152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1:14" ht="11.25">
      <c r="A840" s="9"/>
      <c r="B840" s="152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1:14" ht="11.25">
      <c r="A841" s="9"/>
      <c r="B841" s="152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1:14" ht="11.25">
      <c r="A842" s="9"/>
      <c r="B842" s="152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1:14" ht="11.25">
      <c r="A843" s="9"/>
      <c r="B843" s="152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1:14" ht="11.25">
      <c r="A844" s="9"/>
      <c r="B844" s="152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1:14" ht="11.25">
      <c r="A845" s="9"/>
      <c r="B845" s="152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1:14" ht="11.25">
      <c r="A846" s="9"/>
      <c r="B846" s="152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1:14" ht="11.25">
      <c r="A847" s="9"/>
      <c r="B847" s="152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1:14" ht="11.25">
      <c r="A848" s="9"/>
      <c r="B848" s="152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1:14" ht="11.25">
      <c r="A849" s="9"/>
      <c r="B849" s="152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1:14" ht="11.25">
      <c r="A850" s="9"/>
      <c r="B850" s="152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1:14" ht="11.25">
      <c r="A851" s="9"/>
      <c r="B851" s="152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1:14" ht="11.25">
      <c r="A852" s="9"/>
      <c r="B852" s="152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1:14" ht="11.25">
      <c r="A853" s="9"/>
      <c r="B853" s="152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1:14" ht="11.25">
      <c r="A854" s="9"/>
      <c r="B854" s="152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1:14" ht="11.25">
      <c r="A855" s="9"/>
      <c r="B855" s="152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1:14" ht="11.25">
      <c r="A856" s="9"/>
      <c r="B856" s="152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1:14" ht="11.25">
      <c r="A857" s="9"/>
      <c r="B857" s="152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1:14" ht="11.25">
      <c r="A858" s="9"/>
      <c r="B858" s="152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1:14" ht="11.25">
      <c r="A859" s="9"/>
      <c r="B859" s="152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1:14" ht="11.25">
      <c r="A860" s="9"/>
      <c r="B860" s="152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1:14" ht="11.25">
      <c r="A861" s="9"/>
      <c r="B861" s="152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1:14" ht="11.25">
      <c r="A862" s="9"/>
      <c r="B862" s="152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1:14" ht="11.25">
      <c r="A863" s="9"/>
      <c r="B863" s="152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1:14" ht="11.25">
      <c r="A864" s="9"/>
      <c r="B864" s="152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1:14" ht="11.25">
      <c r="A865" s="9"/>
      <c r="B865" s="152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1:14" ht="11.25">
      <c r="A866" s="9"/>
      <c r="B866" s="152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1:14" ht="11.25">
      <c r="A867" s="9"/>
      <c r="B867" s="152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1:14" ht="11.25">
      <c r="A868" s="9"/>
      <c r="B868" s="152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1:14" ht="11.25">
      <c r="A869" s="9"/>
      <c r="B869" s="152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1:14" ht="11.25">
      <c r="A870" s="9"/>
      <c r="B870" s="152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1:14" ht="11.25">
      <c r="A871" s="9"/>
      <c r="B871" s="152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1:14" ht="11.25">
      <c r="A872" s="9"/>
      <c r="B872" s="152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1:14" ht="11.25">
      <c r="A873" s="9"/>
      <c r="B873" s="152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1:14" ht="11.25">
      <c r="A874" s="9"/>
      <c r="B874" s="152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1:14" ht="11.25">
      <c r="A875" s="9"/>
      <c r="B875" s="152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1:14" ht="11.25">
      <c r="A876" s="9"/>
      <c r="B876" s="152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1:14" ht="11.25">
      <c r="A877" s="9"/>
      <c r="B877" s="152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1:14" ht="11.25">
      <c r="A878" s="9"/>
      <c r="B878" s="152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1:14" ht="11.25">
      <c r="A879" s="9"/>
      <c r="B879" s="152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1:14" ht="11.25">
      <c r="A880" s="9"/>
      <c r="B880" s="152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1:14" ht="11.25">
      <c r="A881" s="9"/>
      <c r="B881" s="152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1:14" ht="11.25">
      <c r="A882" s="9"/>
      <c r="B882" s="152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1:14" ht="11.25">
      <c r="A883" s="9"/>
      <c r="B883" s="152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1:14" ht="11.25">
      <c r="A884" s="9"/>
      <c r="B884" s="152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1:14" ht="11.25">
      <c r="A885" s="9"/>
      <c r="B885" s="152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1:14" ht="11.25">
      <c r="A886" s="9"/>
      <c r="B886" s="152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1:14" ht="11.25">
      <c r="A887" s="9"/>
      <c r="B887" s="152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1:14" ht="11.25">
      <c r="A888" s="9"/>
      <c r="B888" s="152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1:14" ht="11.25">
      <c r="A889" s="9"/>
      <c r="B889" s="152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1:14" ht="11.25">
      <c r="A890" s="9"/>
      <c r="B890" s="152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1:14" ht="11.25">
      <c r="A891" s="9"/>
      <c r="B891" s="152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1:14" ht="11.25">
      <c r="A892" s="9"/>
      <c r="B892" s="152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1:14" ht="11.25">
      <c r="A893" s="9"/>
      <c r="B893" s="152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1:14" ht="11.25">
      <c r="A894" s="9"/>
      <c r="B894" s="152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1:14" ht="11.25">
      <c r="A895" s="9"/>
      <c r="B895" s="152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1:14" ht="11.25">
      <c r="A896" s="9"/>
      <c r="B896" s="152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1:14" ht="11.25">
      <c r="A897" s="9"/>
      <c r="B897" s="152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1:14" ht="11.25">
      <c r="A898" s="9"/>
      <c r="B898" s="152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1:14" ht="11.25">
      <c r="A899" s="9"/>
      <c r="B899" s="152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1:14" ht="11.25">
      <c r="A900" s="9"/>
      <c r="B900" s="152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1:14" ht="11.25">
      <c r="A901" s="9"/>
      <c r="B901" s="152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1:14" ht="11.25">
      <c r="A902" s="9"/>
      <c r="B902" s="152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1:14" ht="11.25">
      <c r="A903" s="9"/>
      <c r="B903" s="152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1:14" ht="11.25">
      <c r="A904" s="9"/>
      <c r="B904" s="152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1:14" ht="11.25">
      <c r="A905" s="9"/>
      <c r="B905" s="152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1:14" ht="11.25">
      <c r="A906" s="9"/>
      <c r="B906" s="152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1:14" ht="11.25">
      <c r="A907" s="9"/>
      <c r="B907" s="152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1:14" ht="11.25">
      <c r="A908" s="9"/>
      <c r="B908" s="152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1:14" ht="11.25">
      <c r="A909" s="9"/>
      <c r="B909" s="152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1:14" ht="11.25">
      <c r="A910" s="9"/>
      <c r="B910" s="152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1:14" ht="11.25">
      <c r="A911" s="9"/>
      <c r="B911" s="152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1:14" ht="11.25">
      <c r="A912" s="9"/>
      <c r="B912" s="152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1:14" ht="11.25">
      <c r="A913" s="9"/>
      <c r="B913" s="152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1:14" ht="11.25">
      <c r="A914" s="9"/>
      <c r="B914" s="152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1:14" ht="11.25">
      <c r="A915" s="9"/>
      <c r="B915" s="152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1:14" ht="11.25">
      <c r="A916" s="9"/>
      <c r="B916" s="152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1:14" ht="11.25">
      <c r="A917" s="9"/>
      <c r="B917" s="152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1:14" ht="11.25">
      <c r="A918" s="9"/>
      <c r="B918" s="152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1:14" ht="11.25">
      <c r="A919" s="9"/>
      <c r="B919" s="152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1:14" ht="11.25">
      <c r="A920" s="9"/>
      <c r="B920" s="152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1:14" ht="11.25">
      <c r="A921" s="9"/>
      <c r="B921" s="152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</sheetData>
  <sheetProtection/>
  <mergeCells count="53">
    <mergeCell ref="B19:C19"/>
    <mergeCell ref="A15:C15"/>
    <mergeCell ref="E11:N11"/>
    <mergeCell ref="F4:F10"/>
    <mergeCell ref="A4:D11"/>
    <mergeCell ref="A13:C13"/>
    <mergeCell ref="I4:I10"/>
    <mergeCell ref="B20:C20"/>
    <mergeCell ref="B25:C25"/>
    <mergeCell ref="B26:C26"/>
    <mergeCell ref="B27:C27"/>
    <mergeCell ref="B21:C21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2:C52"/>
    <mergeCell ref="B37:C37"/>
    <mergeCell ref="B38:C38"/>
    <mergeCell ref="B39:C39"/>
    <mergeCell ref="B40:C40"/>
    <mergeCell ref="B56:C56"/>
    <mergeCell ref="A66:N66"/>
    <mergeCell ref="B57:C57"/>
    <mergeCell ref="B41:C41"/>
    <mergeCell ref="B42:C42"/>
    <mergeCell ref="B43:C43"/>
    <mergeCell ref="B44:C44"/>
    <mergeCell ref="A46:C46"/>
    <mergeCell ref="B50:C50"/>
    <mergeCell ref="B51:C51"/>
    <mergeCell ref="B64:C64"/>
    <mergeCell ref="B58:C58"/>
    <mergeCell ref="B59:C59"/>
    <mergeCell ref="B60:C60"/>
    <mergeCell ref="B61:C61"/>
    <mergeCell ref="B62:C62"/>
    <mergeCell ref="B63:C63"/>
    <mergeCell ref="A1:N1"/>
    <mergeCell ref="A2:N2"/>
    <mergeCell ref="L4:L10"/>
    <mergeCell ref="M4:M10"/>
    <mergeCell ref="N4:N10"/>
    <mergeCell ref="G4:G10"/>
    <mergeCell ref="H4:H10"/>
    <mergeCell ref="J4:J10"/>
    <mergeCell ref="E4:E10"/>
    <mergeCell ref="K4:K10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89" r:id="rId1"/>
  <headerFooter alignWithMargins="0">
    <oddHeader>&amp;L&amp;"Arial,Kursiv"&amp;9 &amp;U1 Abfallentsorgung&amp;R&amp;"Arial,Kursiv"&amp;9&amp;UAbfallwirtschaft in Bayern 2013</oddHeader>
    <oddFooter>&amp;C &amp;12 &amp;11 35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C67"/>
  <sheetViews>
    <sheetView workbookViewId="0" topLeftCell="A1">
      <selection activeCell="L53" sqref="L53:L58"/>
    </sheetView>
  </sheetViews>
  <sheetFormatPr defaultColWidth="11.421875" defaultRowHeight="12.75"/>
  <cols>
    <col min="1" max="1" width="1.7109375" style="2" customWidth="1"/>
    <col min="2" max="2" width="5.140625" style="145" customWidth="1"/>
    <col min="3" max="3" width="18.7109375" style="2" customWidth="1"/>
    <col min="4" max="4" width="0.85546875" style="2" customWidth="1"/>
    <col min="5" max="5" width="5.7109375" style="2" customWidth="1"/>
    <col min="6" max="6" width="7.140625" style="2" customWidth="1"/>
    <col min="7" max="7" width="7.57421875" style="2" customWidth="1"/>
    <col min="8" max="9" width="7.140625" style="2" customWidth="1"/>
    <col min="10" max="10" width="6.57421875" style="2" customWidth="1"/>
    <col min="11" max="11" width="6.140625" style="2" customWidth="1"/>
    <col min="12" max="12" width="9.140625" style="2" customWidth="1"/>
    <col min="13" max="14" width="7.140625" style="2" customWidth="1"/>
    <col min="15" max="15" width="10.421875" style="2" customWidth="1"/>
    <col min="16" max="16" width="11.28125" style="2" customWidth="1"/>
    <col min="17" max="17" width="4.28125" style="2" bestFit="1" customWidth="1"/>
    <col min="18" max="18" width="4.00390625" style="2" bestFit="1" customWidth="1"/>
    <col min="19" max="20" width="4.421875" style="2" bestFit="1" customWidth="1"/>
    <col min="21" max="21" width="3.8515625" style="2" bestFit="1" customWidth="1"/>
    <col min="22" max="22" width="4.421875" style="2" bestFit="1" customWidth="1"/>
    <col min="23" max="23" width="4.28125" style="2" bestFit="1" customWidth="1"/>
    <col min="24" max="24" width="4.140625" style="2" bestFit="1" customWidth="1"/>
    <col min="25" max="26" width="4.28125" style="2" bestFit="1" customWidth="1"/>
    <col min="27" max="27" width="4.00390625" style="2" bestFit="1" customWidth="1"/>
    <col min="28" max="28" width="5.140625" style="11" customWidth="1"/>
    <col min="29" max="29" width="11.7109375" style="2" customWidth="1"/>
    <col min="30" max="30" width="11.57421875" style="2" bestFit="1" customWidth="1"/>
    <col min="31" max="16384" width="11.421875" style="2" customWidth="1"/>
  </cols>
  <sheetData>
    <row r="1" spans="1:14" s="1" customFormat="1" ht="12.75">
      <c r="A1" s="953" t="s">
        <v>448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</row>
    <row r="2" spans="1:14" s="1" customFormat="1" ht="11.25" customHeight="1">
      <c r="A2" s="959" t="s">
        <v>163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</row>
    <row r="3" ht="11.25" customHeight="1"/>
    <row r="4" spans="1:14" ht="11.25" customHeight="1">
      <c r="A4" s="917" t="s">
        <v>74</v>
      </c>
      <c r="B4" s="917"/>
      <c r="C4" s="917"/>
      <c r="D4" s="918"/>
      <c r="E4" s="956" t="s">
        <v>444</v>
      </c>
      <c r="F4" s="956" t="s">
        <v>445</v>
      </c>
      <c r="G4" s="956" t="s">
        <v>402</v>
      </c>
      <c r="H4" s="956" t="s">
        <v>395</v>
      </c>
      <c r="I4" s="956" t="s">
        <v>253</v>
      </c>
      <c r="J4" s="956" t="s">
        <v>396</v>
      </c>
      <c r="K4" s="956" t="s">
        <v>312</v>
      </c>
      <c r="L4" s="956" t="s">
        <v>403</v>
      </c>
      <c r="M4" s="915" t="s">
        <v>446</v>
      </c>
      <c r="N4" s="915" t="s">
        <v>313</v>
      </c>
    </row>
    <row r="5" spans="1:14" ht="11.25">
      <c r="A5" s="919"/>
      <c r="B5" s="919"/>
      <c r="C5" s="919"/>
      <c r="D5" s="920"/>
      <c r="E5" s="956"/>
      <c r="F5" s="956"/>
      <c r="G5" s="956"/>
      <c r="H5" s="956"/>
      <c r="I5" s="956"/>
      <c r="J5" s="956"/>
      <c r="K5" s="956"/>
      <c r="L5" s="956"/>
      <c r="M5" s="915"/>
      <c r="N5" s="915"/>
    </row>
    <row r="6" spans="1:16" ht="11.25">
      <c r="A6" s="919"/>
      <c r="B6" s="919"/>
      <c r="C6" s="919"/>
      <c r="D6" s="920"/>
      <c r="E6" s="956"/>
      <c r="F6" s="956"/>
      <c r="G6" s="956"/>
      <c r="H6" s="956"/>
      <c r="I6" s="956"/>
      <c r="J6" s="956"/>
      <c r="K6" s="956"/>
      <c r="L6" s="956"/>
      <c r="M6" s="915"/>
      <c r="N6" s="915"/>
      <c r="O6" s="958"/>
      <c r="P6" s="958"/>
    </row>
    <row r="7" spans="1:16" ht="11.25">
      <c r="A7" s="919"/>
      <c r="B7" s="919"/>
      <c r="C7" s="919"/>
      <c r="D7" s="920"/>
      <c r="E7" s="956"/>
      <c r="F7" s="956"/>
      <c r="G7" s="956"/>
      <c r="H7" s="956"/>
      <c r="I7" s="956"/>
      <c r="J7" s="956"/>
      <c r="K7" s="956"/>
      <c r="L7" s="956"/>
      <c r="M7" s="915"/>
      <c r="N7" s="915"/>
      <c r="O7" s="958"/>
      <c r="P7" s="958"/>
    </row>
    <row r="8" spans="1:14" ht="11.25">
      <c r="A8" s="919"/>
      <c r="B8" s="919"/>
      <c r="C8" s="919"/>
      <c r="D8" s="920"/>
      <c r="E8" s="956"/>
      <c r="F8" s="956"/>
      <c r="G8" s="956"/>
      <c r="H8" s="956"/>
      <c r="I8" s="956"/>
      <c r="J8" s="956"/>
      <c r="K8" s="956"/>
      <c r="L8" s="956"/>
      <c r="M8" s="915"/>
      <c r="N8" s="915"/>
    </row>
    <row r="9" spans="1:14" ht="11.25">
      <c r="A9" s="919"/>
      <c r="B9" s="919"/>
      <c r="C9" s="919"/>
      <c r="D9" s="920"/>
      <c r="E9" s="956"/>
      <c r="F9" s="956"/>
      <c r="G9" s="956"/>
      <c r="H9" s="956"/>
      <c r="I9" s="956"/>
      <c r="J9" s="956"/>
      <c r="K9" s="956"/>
      <c r="L9" s="956"/>
      <c r="M9" s="915"/>
      <c r="N9" s="915"/>
    </row>
    <row r="10" spans="1:14" ht="11.25">
      <c r="A10" s="919"/>
      <c r="B10" s="919"/>
      <c r="C10" s="919"/>
      <c r="D10" s="920"/>
      <c r="E10" s="956"/>
      <c r="F10" s="956"/>
      <c r="G10" s="956"/>
      <c r="H10" s="956"/>
      <c r="I10" s="956"/>
      <c r="J10" s="956"/>
      <c r="K10" s="956"/>
      <c r="L10" s="956"/>
      <c r="M10" s="915"/>
      <c r="N10" s="915"/>
    </row>
    <row r="11" spans="1:14" ht="11.25" customHeight="1">
      <c r="A11" s="921"/>
      <c r="B11" s="921"/>
      <c r="C11" s="921"/>
      <c r="D11" s="922"/>
      <c r="E11" s="901" t="s">
        <v>2</v>
      </c>
      <c r="F11" s="902"/>
      <c r="G11" s="902"/>
      <c r="H11" s="902"/>
      <c r="I11" s="902"/>
      <c r="J11" s="902"/>
      <c r="K11" s="902"/>
      <c r="L11" s="902"/>
      <c r="M11" s="902"/>
      <c r="N11" s="902"/>
    </row>
    <row r="12" spans="1:29" s="19" customFormat="1" ht="12.75" customHeight="1">
      <c r="A12" s="949" t="s">
        <v>11</v>
      </c>
      <c r="B12" s="949"/>
      <c r="C12" s="949"/>
      <c r="E12" s="115">
        <v>45</v>
      </c>
      <c r="F12" s="24">
        <v>1</v>
      </c>
      <c r="G12" s="24">
        <v>96</v>
      </c>
      <c r="H12" s="24">
        <v>17</v>
      </c>
      <c r="I12" s="24">
        <v>22</v>
      </c>
      <c r="J12" s="24">
        <v>22</v>
      </c>
      <c r="K12" s="159">
        <v>12</v>
      </c>
      <c r="L12" s="159">
        <f>0+2</f>
        <v>2</v>
      </c>
      <c r="M12" s="159">
        <v>10</v>
      </c>
      <c r="N12" s="24">
        <f>19+6</f>
        <v>25</v>
      </c>
      <c r="O12" s="193"/>
      <c r="P12" s="184"/>
      <c r="Q12" s="25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1"/>
      <c r="AC12" s="2"/>
    </row>
    <row r="13" spans="2:29" s="14" customFormat="1" ht="6" customHeight="1">
      <c r="B13" s="156"/>
      <c r="E13" s="194"/>
      <c r="F13" s="187"/>
      <c r="G13" s="187"/>
      <c r="H13" s="187"/>
      <c r="I13" s="187"/>
      <c r="J13" s="187"/>
      <c r="K13" s="187"/>
      <c r="L13" s="150"/>
      <c r="M13" s="187"/>
      <c r="N13" s="187"/>
      <c r="O13" s="193"/>
      <c r="P13" s="182"/>
      <c r="AB13" s="19"/>
      <c r="AC13" s="2"/>
    </row>
    <row r="14" spans="1:29" s="14" customFormat="1" ht="11.25" customHeight="1">
      <c r="A14" s="156" t="s">
        <v>58</v>
      </c>
      <c r="E14" s="194"/>
      <c r="F14" s="187"/>
      <c r="G14" s="187"/>
      <c r="H14" s="187"/>
      <c r="I14" s="187"/>
      <c r="J14" s="187"/>
      <c r="K14" s="187"/>
      <c r="L14" s="150"/>
      <c r="M14" s="187"/>
      <c r="N14" s="187"/>
      <c r="O14" s="193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</row>
    <row r="15" spans="2:29" s="14" customFormat="1" ht="6" customHeight="1">
      <c r="B15" s="156"/>
      <c r="E15" s="194"/>
      <c r="F15" s="187"/>
      <c r="G15" s="187"/>
      <c r="H15" s="187"/>
      <c r="I15" s="187"/>
      <c r="J15" s="187"/>
      <c r="K15" s="187"/>
      <c r="L15" s="150"/>
      <c r="M15" s="187"/>
      <c r="N15" s="187"/>
      <c r="O15" s="193"/>
      <c r="P15" s="182" t="s">
        <v>362</v>
      </c>
      <c r="AB15" s="19"/>
      <c r="AC15" s="2"/>
    </row>
    <row r="16" spans="2:16" ht="12.75" customHeight="1">
      <c r="B16" s="948" t="s">
        <v>133</v>
      </c>
      <c r="C16" s="948"/>
      <c r="E16" s="157" t="s">
        <v>8</v>
      </c>
      <c r="F16" s="150" t="s">
        <v>8</v>
      </c>
      <c r="G16" s="150" t="s">
        <v>8</v>
      </c>
      <c r="H16" s="22">
        <v>2</v>
      </c>
      <c r="I16" s="150">
        <v>3</v>
      </c>
      <c r="J16" s="150">
        <v>2</v>
      </c>
      <c r="K16" s="150">
        <v>1</v>
      </c>
      <c r="L16" s="150" t="s">
        <v>8</v>
      </c>
      <c r="M16" s="150" t="s">
        <v>8</v>
      </c>
      <c r="N16" s="150" t="s">
        <v>8</v>
      </c>
      <c r="O16" s="195"/>
      <c r="P16" s="184"/>
    </row>
    <row r="17" spans="2:16" ht="12.75" customHeight="1">
      <c r="B17" s="948" t="s">
        <v>128</v>
      </c>
      <c r="C17" s="948"/>
      <c r="E17" s="157" t="s">
        <v>8</v>
      </c>
      <c r="F17" s="150" t="s">
        <v>8</v>
      </c>
      <c r="G17" s="150" t="s">
        <v>8</v>
      </c>
      <c r="H17" s="22">
        <v>2</v>
      </c>
      <c r="I17" s="22">
        <v>1</v>
      </c>
      <c r="J17" s="22">
        <v>6</v>
      </c>
      <c r="K17" s="150">
        <v>1</v>
      </c>
      <c r="L17" s="150" t="s">
        <v>8</v>
      </c>
      <c r="M17" s="150">
        <v>2</v>
      </c>
      <c r="N17" s="22">
        <f>5+2</f>
        <v>7</v>
      </c>
      <c r="O17" s="196"/>
      <c r="P17" s="184"/>
    </row>
    <row r="18" spans="2:16" ht="12.75" customHeight="1">
      <c r="B18" s="948" t="s">
        <v>132</v>
      </c>
      <c r="C18" s="948"/>
      <c r="E18" s="157" t="s">
        <v>8</v>
      </c>
      <c r="F18" s="150" t="s">
        <v>8</v>
      </c>
      <c r="G18" s="150" t="s">
        <v>8</v>
      </c>
      <c r="H18" s="150" t="s">
        <v>8</v>
      </c>
      <c r="I18" s="22">
        <v>1</v>
      </c>
      <c r="J18" s="22">
        <v>4</v>
      </c>
      <c r="K18" s="150" t="s">
        <v>8</v>
      </c>
      <c r="L18" s="150" t="s">
        <v>8</v>
      </c>
      <c r="M18" s="150">
        <v>2</v>
      </c>
      <c r="N18" s="22">
        <f>2+1</f>
        <v>3</v>
      </c>
      <c r="O18" s="196"/>
      <c r="P18" s="184"/>
    </row>
    <row r="19" spans="2:16" ht="6" customHeight="1">
      <c r="B19" s="151"/>
      <c r="C19" s="151"/>
      <c r="E19" s="194"/>
      <c r="F19" s="150"/>
      <c r="G19" s="187"/>
      <c r="H19" s="150"/>
      <c r="I19" s="150"/>
      <c r="J19" s="150"/>
      <c r="K19" s="187"/>
      <c r="L19" s="150"/>
      <c r="M19" s="150"/>
      <c r="N19" s="150"/>
      <c r="O19" s="196"/>
      <c r="P19" s="184"/>
    </row>
    <row r="20" spans="1:16" ht="12.75" customHeight="1">
      <c r="A20" s="156" t="s">
        <v>51</v>
      </c>
      <c r="C20" s="151"/>
      <c r="E20" s="194"/>
      <c r="F20" s="150"/>
      <c r="G20" s="187"/>
      <c r="H20" s="150"/>
      <c r="I20" s="150"/>
      <c r="J20" s="150"/>
      <c r="K20" s="187"/>
      <c r="L20" s="150"/>
      <c r="M20" s="150"/>
      <c r="N20" s="150"/>
      <c r="O20" s="196"/>
      <c r="P20" s="184"/>
    </row>
    <row r="21" spans="2:16" ht="6" customHeight="1">
      <c r="B21" s="151"/>
      <c r="C21" s="151"/>
      <c r="E21" s="194"/>
      <c r="F21" s="150"/>
      <c r="G21" s="187"/>
      <c r="H21" s="150"/>
      <c r="I21" s="150"/>
      <c r="J21" s="150"/>
      <c r="K21" s="187"/>
      <c r="L21" s="150"/>
      <c r="M21" s="150"/>
      <c r="N21" s="150"/>
      <c r="O21" s="196"/>
      <c r="P21" s="184" t="s">
        <v>363</v>
      </c>
    </row>
    <row r="22" spans="2:16" ht="12.75" customHeight="1">
      <c r="B22" s="948" t="s">
        <v>381</v>
      </c>
      <c r="C22" s="948"/>
      <c r="E22" s="74">
        <v>5</v>
      </c>
      <c r="F22" s="150" t="s">
        <v>8</v>
      </c>
      <c r="G22" s="22">
        <v>12</v>
      </c>
      <c r="H22" s="150" t="s">
        <v>8</v>
      </c>
      <c r="I22" s="22">
        <v>2</v>
      </c>
      <c r="J22" s="150">
        <v>1</v>
      </c>
      <c r="K22" s="150">
        <v>1</v>
      </c>
      <c r="L22" s="150" t="s">
        <v>8</v>
      </c>
      <c r="M22" s="150">
        <v>1</v>
      </c>
      <c r="N22" s="22">
        <f>2+0</f>
        <v>2</v>
      </c>
      <c r="O22" s="196"/>
      <c r="P22" s="184"/>
    </row>
    <row r="23" spans="2:16" ht="12.75" customHeight="1">
      <c r="B23" s="948" t="s">
        <v>131</v>
      </c>
      <c r="C23" s="948"/>
      <c r="E23" s="74">
        <v>4</v>
      </c>
      <c r="F23" s="150" t="s">
        <v>8</v>
      </c>
      <c r="G23" s="22">
        <v>7</v>
      </c>
      <c r="H23" s="22">
        <v>2</v>
      </c>
      <c r="I23" s="22">
        <v>1</v>
      </c>
      <c r="J23" s="150" t="s">
        <v>8</v>
      </c>
      <c r="K23" s="150">
        <v>2</v>
      </c>
      <c r="L23" s="150">
        <f>0+1</f>
        <v>1</v>
      </c>
      <c r="M23" s="150" t="s">
        <v>8</v>
      </c>
      <c r="N23" s="22">
        <f>1+0</f>
        <v>1</v>
      </c>
      <c r="O23" s="196"/>
      <c r="P23" s="184"/>
    </row>
    <row r="24" spans="2:16" ht="12.75" customHeight="1">
      <c r="B24" s="948" t="s">
        <v>130</v>
      </c>
      <c r="C24" s="948"/>
      <c r="E24" s="74">
        <v>17</v>
      </c>
      <c r="F24" s="150" t="s">
        <v>8</v>
      </c>
      <c r="G24" s="22">
        <v>5</v>
      </c>
      <c r="H24" s="22">
        <v>2</v>
      </c>
      <c r="I24" s="22">
        <v>3</v>
      </c>
      <c r="J24" s="150" t="s">
        <v>8</v>
      </c>
      <c r="K24" s="150">
        <v>3</v>
      </c>
      <c r="L24" s="150" t="s">
        <v>8</v>
      </c>
      <c r="M24" s="150">
        <v>1</v>
      </c>
      <c r="N24" s="22">
        <f>1+1</f>
        <v>2</v>
      </c>
      <c r="O24" s="196"/>
      <c r="P24" s="184"/>
    </row>
    <row r="25" spans="2:16" ht="12.75" customHeight="1">
      <c r="B25" s="948" t="s">
        <v>129</v>
      </c>
      <c r="C25" s="948"/>
      <c r="E25" s="74">
        <v>4</v>
      </c>
      <c r="F25" s="150" t="s">
        <v>8</v>
      </c>
      <c r="G25" s="22">
        <v>38</v>
      </c>
      <c r="H25" s="22">
        <v>2</v>
      </c>
      <c r="I25" s="22">
        <v>4</v>
      </c>
      <c r="J25" s="22">
        <v>4</v>
      </c>
      <c r="K25" s="150" t="s">
        <v>8</v>
      </c>
      <c r="L25" s="150" t="s">
        <v>8</v>
      </c>
      <c r="M25" s="150">
        <v>1</v>
      </c>
      <c r="N25" s="22">
        <f>3+1</f>
        <v>4</v>
      </c>
      <c r="O25" s="196"/>
      <c r="P25" s="184"/>
    </row>
    <row r="26" spans="2:16" ht="12.75" customHeight="1">
      <c r="B26" s="948" t="s">
        <v>128</v>
      </c>
      <c r="C26" s="948"/>
      <c r="E26" s="74">
        <v>5</v>
      </c>
      <c r="F26" s="150" t="s">
        <v>8</v>
      </c>
      <c r="G26" s="22">
        <v>14</v>
      </c>
      <c r="H26" s="22">
        <v>3</v>
      </c>
      <c r="I26" s="22">
        <v>3</v>
      </c>
      <c r="J26" s="22">
        <v>1</v>
      </c>
      <c r="K26" s="150" t="s">
        <v>8</v>
      </c>
      <c r="L26" s="150">
        <f>0+1</f>
        <v>1</v>
      </c>
      <c r="M26" s="150" t="s">
        <v>8</v>
      </c>
      <c r="N26" s="22">
        <f>1+0</f>
        <v>1</v>
      </c>
      <c r="O26" s="196"/>
      <c r="P26" s="184"/>
    </row>
    <row r="27" spans="2:16" ht="12.75" customHeight="1">
      <c r="B27" s="948" t="s">
        <v>127</v>
      </c>
      <c r="C27" s="948"/>
      <c r="E27" s="74">
        <v>2</v>
      </c>
      <c r="F27" s="22">
        <v>1</v>
      </c>
      <c r="G27" s="22">
        <v>16</v>
      </c>
      <c r="H27" s="150" t="s">
        <v>8</v>
      </c>
      <c r="I27" s="22">
        <v>3</v>
      </c>
      <c r="J27" s="22">
        <v>3</v>
      </c>
      <c r="K27" s="150">
        <v>1</v>
      </c>
      <c r="L27" s="150" t="s">
        <v>8</v>
      </c>
      <c r="M27" s="150">
        <v>2</v>
      </c>
      <c r="N27" s="22">
        <f>3+1</f>
        <v>4</v>
      </c>
      <c r="O27" s="196"/>
      <c r="P27" s="184"/>
    </row>
    <row r="28" spans="2:16" ht="12.75" customHeight="1">
      <c r="B28" s="948" t="s">
        <v>126</v>
      </c>
      <c r="C28" s="948"/>
      <c r="E28" s="74">
        <v>8</v>
      </c>
      <c r="F28" s="150" t="s">
        <v>8</v>
      </c>
      <c r="G28" s="22">
        <v>4</v>
      </c>
      <c r="H28" s="22">
        <v>4</v>
      </c>
      <c r="I28" s="22">
        <v>1</v>
      </c>
      <c r="J28" s="150">
        <v>1</v>
      </c>
      <c r="K28" s="150">
        <v>3</v>
      </c>
      <c r="L28" s="150" t="s">
        <v>8</v>
      </c>
      <c r="M28" s="150">
        <v>1</v>
      </c>
      <c r="N28" s="22">
        <f>1+0</f>
        <v>1</v>
      </c>
      <c r="O28" s="196"/>
      <c r="P28" s="184"/>
    </row>
    <row r="29" spans="3:16" ht="19.5" customHeight="1">
      <c r="C29" s="6"/>
      <c r="E29" s="194"/>
      <c r="F29" s="186"/>
      <c r="G29" s="186"/>
      <c r="H29" s="186"/>
      <c r="I29" s="186"/>
      <c r="J29" s="186"/>
      <c r="K29" s="186"/>
      <c r="L29" s="186"/>
      <c r="M29" s="186"/>
      <c r="N29" s="150"/>
      <c r="O29" s="196"/>
      <c r="P29" s="184"/>
    </row>
    <row r="30" spans="1:29" s="19" customFormat="1" ht="12.75" customHeight="1">
      <c r="A30" s="949" t="s">
        <v>12</v>
      </c>
      <c r="B30" s="949"/>
      <c r="C30" s="949"/>
      <c r="E30" s="115">
        <v>27</v>
      </c>
      <c r="F30" s="24">
        <v>3</v>
      </c>
      <c r="G30" s="24">
        <v>133</v>
      </c>
      <c r="H30" s="24">
        <v>16</v>
      </c>
      <c r="I30" s="24">
        <v>17</v>
      </c>
      <c r="J30" s="24">
        <v>12</v>
      </c>
      <c r="K30" s="159">
        <v>35</v>
      </c>
      <c r="L30" s="159">
        <f>0+1</f>
        <v>1</v>
      </c>
      <c r="M30" s="159">
        <v>4</v>
      </c>
      <c r="N30" s="24">
        <f>9+4</f>
        <v>13</v>
      </c>
      <c r="O30" s="193"/>
      <c r="P30" s="184"/>
      <c r="Q30" s="182"/>
      <c r="R30" s="182"/>
      <c r="S30" s="182"/>
      <c r="T30" s="182"/>
      <c r="U30" s="182"/>
      <c r="V30" s="182"/>
      <c r="AC30" s="2"/>
    </row>
    <row r="31" spans="2:29" s="14" customFormat="1" ht="6" customHeight="1">
      <c r="B31" s="156"/>
      <c r="C31" s="6"/>
      <c r="E31" s="194"/>
      <c r="F31" s="187"/>
      <c r="G31" s="187"/>
      <c r="H31" s="187"/>
      <c r="I31" s="187"/>
      <c r="J31" s="187"/>
      <c r="K31" s="187"/>
      <c r="L31" s="150"/>
      <c r="M31" s="187"/>
      <c r="N31" s="187"/>
      <c r="O31" s="196"/>
      <c r="P31" s="184"/>
      <c r="AB31" s="19"/>
      <c r="AC31" s="2"/>
    </row>
    <row r="32" spans="1:29" s="14" customFormat="1" ht="10.5" customHeight="1">
      <c r="A32" s="156" t="s">
        <v>58</v>
      </c>
      <c r="C32" s="6"/>
      <c r="E32" s="194"/>
      <c r="F32" s="187"/>
      <c r="G32" s="187"/>
      <c r="H32" s="187"/>
      <c r="I32" s="187"/>
      <c r="J32" s="187"/>
      <c r="K32" s="187"/>
      <c r="L32" s="150"/>
      <c r="M32" s="187"/>
      <c r="N32" s="187"/>
      <c r="O32" s="196"/>
      <c r="P32" s="184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</row>
    <row r="33" spans="2:29" s="14" customFormat="1" ht="6" customHeight="1">
      <c r="B33" s="156"/>
      <c r="C33" s="6"/>
      <c r="E33" s="194"/>
      <c r="F33" s="187"/>
      <c r="G33" s="187"/>
      <c r="H33" s="187"/>
      <c r="I33" s="187"/>
      <c r="J33" s="187"/>
      <c r="K33" s="187"/>
      <c r="L33" s="150"/>
      <c r="M33" s="187"/>
      <c r="N33" s="187"/>
      <c r="O33" s="196"/>
      <c r="P33" s="184"/>
      <c r="AB33" s="19"/>
      <c r="AC33" s="2"/>
    </row>
    <row r="34" spans="2:16" ht="12.75" customHeight="1">
      <c r="B34" s="948" t="s">
        <v>125</v>
      </c>
      <c r="C34" s="948"/>
      <c r="E34" s="157" t="s">
        <v>8</v>
      </c>
      <c r="F34" s="22">
        <v>1</v>
      </c>
      <c r="G34" s="22">
        <v>1</v>
      </c>
      <c r="H34" s="22">
        <v>3</v>
      </c>
      <c r="I34" s="22">
        <v>3</v>
      </c>
      <c r="J34" s="22">
        <v>1</v>
      </c>
      <c r="K34" s="150" t="s">
        <v>8</v>
      </c>
      <c r="L34" s="150" t="s">
        <v>8</v>
      </c>
      <c r="M34" s="150" t="s">
        <v>8</v>
      </c>
      <c r="N34" s="150" t="s">
        <v>8</v>
      </c>
      <c r="O34" s="197"/>
      <c r="P34" s="198"/>
    </row>
    <row r="35" spans="2:16" ht="12.75" customHeight="1">
      <c r="B35" s="948" t="s">
        <v>124</v>
      </c>
      <c r="C35" s="948"/>
      <c r="E35" s="157" t="s">
        <v>8</v>
      </c>
      <c r="F35" s="150" t="s">
        <v>8</v>
      </c>
      <c r="G35" s="22">
        <v>1</v>
      </c>
      <c r="H35" s="150" t="s">
        <v>8</v>
      </c>
      <c r="I35" s="22">
        <v>1</v>
      </c>
      <c r="J35" s="22">
        <v>2</v>
      </c>
      <c r="K35" s="150">
        <v>5</v>
      </c>
      <c r="L35" s="150" t="s">
        <v>8</v>
      </c>
      <c r="M35" s="150">
        <v>1</v>
      </c>
      <c r="N35" s="22">
        <f>1+1</f>
        <v>2</v>
      </c>
      <c r="O35" s="196"/>
      <c r="P35" s="184"/>
    </row>
    <row r="36" spans="2:16" ht="12.75" customHeight="1">
      <c r="B36" s="948" t="s">
        <v>123</v>
      </c>
      <c r="C36" s="948"/>
      <c r="E36" s="74">
        <v>1</v>
      </c>
      <c r="F36" s="22">
        <v>1</v>
      </c>
      <c r="G36" s="150" t="s">
        <v>8</v>
      </c>
      <c r="H36" s="22">
        <v>1</v>
      </c>
      <c r="I36" s="22">
        <v>1</v>
      </c>
      <c r="J36" s="150">
        <v>1</v>
      </c>
      <c r="K36" s="150" t="s">
        <v>8</v>
      </c>
      <c r="L36" s="150" t="s">
        <v>8</v>
      </c>
      <c r="M36" s="150" t="s">
        <v>8</v>
      </c>
      <c r="N36" s="150">
        <f>0+1</f>
        <v>1</v>
      </c>
      <c r="O36" s="197"/>
      <c r="P36" s="184"/>
    </row>
    <row r="37" spans="2:17" ht="12.75" customHeight="1">
      <c r="B37" s="948" t="s">
        <v>121</v>
      </c>
      <c r="C37" s="948"/>
      <c r="E37" s="157" t="s">
        <v>8</v>
      </c>
      <c r="F37" s="150" t="s">
        <v>8</v>
      </c>
      <c r="G37" s="22">
        <v>2</v>
      </c>
      <c r="H37" s="22">
        <v>1</v>
      </c>
      <c r="I37" s="22">
        <v>1</v>
      </c>
      <c r="J37" s="150" t="s">
        <v>8</v>
      </c>
      <c r="K37" s="150" t="s">
        <v>8</v>
      </c>
      <c r="L37" s="150" t="s">
        <v>8</v>
      </c>
      <c r="M37" s="150" t="s">
        <v>8</v>
      </c>
      <c r="N37" s="150" t="s">
        <v>8</v>
      </c>
      <c r="O37" s="197"/>
      <c r="P37" s="198"/>
      <c r="Q37" s="198"/>
    </row>
    <row r="38" spans="2:16" ht="6" customHeight="1">
      <c r="B38" s="152"/>
      <c r="C38" s="6"/>
      <c r="E38" s="194"/>
      <c r="F38" s="150"/>
      <c r="G38" s="150"/>
      <c r="H38" s="187"/>
      <c r="I38" s="187"/>
      <c r="J38" s="187"/>
      <c r="K38" s="150"/>
      <c r="L38" s="150"/>
      <c r="M38" s="150"/>
      <c r="N38" s="150"/>
      <c r="O38" s="196"/>
      <c r="P38" s="184"/>
    </row>
    <row r="39" spans="1:16" ht="12.75" customHeight="1">
      <c r="A39" s="152" t="s">
        <v>51</v>
      </c>
      <c r="C39" s="6"/>
      <c r="E39" s="194"/>
      <c r="F39" s="150"/>
      <c r="G39" s="150"/>
      <c r="H39" s="187"/>
      <c r="I39" s="187"/>
      <c r="J39" s="187"/>
      <c r="K39" s="150"/>
      <c r="L39" s="150"/>
      <c r="M39" s="150"/>
      <c r="N39" s="150"/>
      <c r="O39" s="196"/>
      <c r="P39" s="184"/>
    </row>
    <row r="40" spans="2:16" ht="6" customHeight="1">
      <c r="B40" s="152"/>
      <c r="C40" s="6"/>
      <c r="E40" s="194"/>
      <c r="F40" s="150"/>
      <c r="G40" s="150"/>
      <c r="H40" s="187"/>
      <c r="I40" s="187"/>
      <c r="J40" s="187"/>
      <c r="K40" s="150"/>
      <c r="L40" s="150"/>
      <c r="M40" s="150"/>
      <c r="N40" s="150"/>
      <c r="O40" s="196"/>
      <c r="P40" s="184"/>
    </row>
    <row r="41" spans="2:16" ht="12.75" customHeight="1">
      <c r="B41" s="948" t="s">
        <v>125</v>
      </c>
      <c r="C41" s="948"/>
      <c r="E41" s="157" t="s">
        <v>8</v>
      </c>
      <c r="F41" s="150" t="s">
        <v>8</v>
      </c>
      <c r="G41" s="22">
        <v>24</v>
      </c>
      <c r="H41" s="150" t="s">
        <v>8</v>
      </c>
      <c r="I41" s="22">
        <v>3</v>
      </c>
      <c r="J41" s="150" t="s">
        <v>8</v>
      </c>
      <c r="K41" s="150">
        <v>3</v>
      </c>
      <c r="L41" s="150" t="s">
        <v>8</v>
      </c>
      <c r="M41" s="150" t="s">
        <v>8</v>
      </c>
      <c r="N41" s="150" t="s">
        <v>8</v>
      </c>
      <c r="O41" s="197"/>
      <c r="P41" s="198"/>
    </row>
    <row r="42" spans="2:16" ht="12.75" customHeight="1">
      <c r="B42" s="948" t="s">
        <v>124</v>
      </c>
      <c r="C42" s="948"/>
      <c r="E42" s="74">
        <v>4</v>
      </c>
      <c r="F42" s="150" t="s">
        <v>8</v>
      </c>
      <c r="G42" s="22">
        <v>9</v>
      </c>
      <c r="H42" s="22">
        <v>2</v>
      </c>
      <c r="I42" s="150" t="s">
        <v>8</v>
      </c>
      <c r="J42" s="22">
        <v>1</v>
      </c>
      <c r="K42" s="150">
        <v>2</v>
      </c>
      <c r="L42" s="150">
        <f>0+1</f>
        <v>1</v>
      </c>
      <c r="M42" s="150">
        <v>1</v>
      </c>
      <c r="N42" s="22">
        <f>1+0</f>
        <v>1</v>
      </c>
      <c r="O42" s="196"/>
      <c r="P42" s="184"/>
    </row>
    <row r="43" spans="2:16" ht="12.75" customHeight="1">
      <c r="B43" s="948" t="s">
        <v>123</v>
      </c>
      <c r="C43" s="948"/>
      <c r="E43" s="74">
        <v>3</v>
      </c>
      <c r="F43" s="150" t="s">
        <v>8</v>
      </c>
      <c r="G43" s="22">
        <v>19</v>
      </c>
      <c r="H43" s="150" t="s">
        <v>8</v>
      </c>
      <c r="I43" s="150" t="s">
        <v>8</v>
      </c>
      <c r="J43" s="150" t="s">
        <v>8</v>
      </c>
      <c r="K43" s="150">
        <v>15</v>
      </c>
      <c r="L43" s="150" t="s">
        <v>8</v>
      </c>
      <c r="M43" s="150" t="s">
        <v>8</v>
      </c>
      <c r="N43" s="150" t="s">
        <v>8</v>
      </c>
      <c r="O43" s="196"/>
      <c r="P43" s="184"/>
    </row>
    <row r="44" spans="2:16" ht="12.75" customHeight="1">
      <c r="B44" s="948" t="s">
        <v>122</v>
      </c>
      <c r="C44" s="948"/>
      <c r="E44" s="74">
        <v>1</v>
      </c>
      <c r="F44" s="150" t="s">
        <v>8</v>
      </c>
      <c r="G44" s="22">
        <v>9</v>
      </c>
      <c r="H44" s="150" t="s">
        <v>8</v>
      </c>
      <c r="I44" s="22">
        <v>3</v>
      </c>
      <c r="J44" s="150" t="s">
        <v>8</v>
      </c>
      <c r="K44" s="150" t="s">
        <v>8</v>
      </c>
      <c r="L44" s="150" t="s">
        <v>8</v>
      </c>
      <c r="M44" s="150" t="s">
        <v>8</v>
      </c>
      <c r="N44" s="22">
        <f>1+0</f>
        <v>1</v>
      </c>
      <c r="O44" s="196"/>
      <c r="P44" s="184"/>
    </row>
    <row r="45" spans="2:16" ht="12.75" customHeight="1">
      <c r="B45" s="948" t="s">
        <v>121</v>
      </c>
      <c r="C45" s="948"/>
      <c r="E45" s="74">
        <v>6</v>
      </c>
      <c r="F45" s="150" t="s">
        <v>8</v>
      </c>
      <c r="G45" s="22">
        <v>9</v>
      </c>
      <c r="H45" s="22">
        <v>1</v>
      </c>
      <c r="I45" s="22">
        <v>2</v>
      </c>
      <c r="J45" s="150">
        <v>1</v>
      </c>
      <c r="K45" s="150">
        <v>1</v>
      </c>
      <c r="L45" s="150" t="s">
        <v>8</v>
      </c>
      <c r="M45" s="150" t="s">
        <v>8</v>
      </c>
      <c r="N45" s="22">
        <f>2+1</f>
        <v>3</v>
      </c>
      <c r="O45" s="196"/>
      <c r="P45" s="184"/>
    </row>
    <row r="46" spans="2:16" ht="12.75" customHeight="1">
      <c r="B46" s="948" t="s">
        <v>120</v>
      </c>
      <c r="C46" s="948"/>
      <c r="E46" s="157" t="s">
        <v>8</v>
      </c>
      <c r="F46" s="22">
        <v>1</v>
      </c>
      <c r="G46" s="22">
        <v>12</v>
      </c>
      <c r="H46" s="22">
        <v>5</v>
      </c>
      <c r="I46" s="22">
        <v>2</v>
      </c>
      <c r="J46" s="150">
        <v>2</v>
      </c>
      <c r="K46" s="150">
        <v>4</v>
      </c>
      <c r="L46" s="150" t="s">
        <v>8</v>
      </c>
      <c r="M46" s="150" t="s">
        <v>8</v>
      </c>
      <c r="N46" s="150" t="s">
        <v>8</v>
      </c>
      <c r="O46" s="197"/>
      <c r="P46" s="198"/>
    </row>
    <row r="47" spans="2:16" ht="12.75" customHeight="1">
      <c r="B47" s="948" t="s">
        <v>119</v>
      </c>
      <c r="C47" s="948"/>
      <c r="E47" s="74">
        <v>5</v>
      </c>
      <c r="F47" s="150" t="s">
        <v>8</v>
      </c>
      <c r="G47" s="22">
        <v>22</v>
      </c>
      <c r="H47" s="150" t="s">
        <v>8</v>
      </c>
      <c r="I47" s="150" t="s">
        <v>8</v>
      </c>
      <c r="J47" s="150">
        <v>1</v>
      </c>
      <c r="K47" s="150">
        <v>1</v>
      </c>
      <c r="L47" s="150" t="s">
        <v>8</v>
      </c>
      <c r="M47" s="150">
        <v>2</v>
      </c>
      <c r="N47" s="22">
        <f>3+0</f>
        <v>3</v>
      </c>
      <c r="O47" s="196"/>
      <c r="P47" s="184"/>
    </row>
    <row r="48" spans="2:16" ht="12.75" customHeight="1">
      <c r="B48" s="948" t="s">
        <v>118</v>
      </c>
      <c r="C48" s="948"/>
      <c r="E48" s="74">
        <v>1</v>
      </c>
      <c r="F48" s="150" t="s">
        <v>8</v>
      </c>
      <c r="G48" s="22">
        <v>12</v>
      </c>
      <c r="H48" s="22">
        <v>2</v>
      </c>
      <c r="I48" s="22">
        <v>1</v>
      </c>
      <c r="J48" s="22">
        <v>1</v>
      </c>
      <c r="K48" s="150">
        <v>4</v>
      </c>
      <c r="L48" s="150" t="s">
        <v>8</v>
      </c>
      <c r="M48" s="150" t="s">
        <v>8</v>
      </c>
      <c r="N48" s="150">
        <f>0+1</f>
        <v>1</v>
      </c>
      <c r="O48" s="197"/>
      <c r="P48" s="198"/>
    </row>
    <row r="49" spans="2:16" ht="12.75" customHeight="1">
      <c r="B49" s="948" t="s">
        <v>117</v>
      </c>
      <c r="C49" s="948"/>
      <c r="E49" s="74">
        <v>6</v>
      </c>
      <c r="F49" s="150" t="s">
        <v>8</v>
      </c>
      <c r="G49" s="22">
        <v>13</v>
      </c>
      <c r="H49" s="22">
        <v>1</v>
      </c>
      <c r="I49" s="150" t="s">
        <v>8</v>
      </c>
      <c r="J49" s="22">
        <v>2</v>
      </c>
      <c r="K49" s="150" t="s">
        <v>8</v>
      </c>
      <c r="L49" s="150" t="s">
        <v>8</v>
      </c>
      <c r="M49" s="150" t="s">
        <v>8</v>
      </c>
      <c r="N49" s="22">
        <f>1+0</f>
        <v>1</v>
      </c>
      <c r="O49" s="196"/>
      <c r="P49" s="184"/>
    </row>
    <row r="50" spans="3:16" ht="19.5" customHeight="1">
      <c r="C50" s="6"/>
      <c r="E50" s="194"/>
      <c r="F50" s="150"/>
      <c r="G50" s="187"/>
      <c r="H50" s="150"/>
      <c r="I50" s="150"/>
      <c r="J50" s="187"/>
      <c r="K50" s="150"/>
      <c r="L50" s="150"/>
      <c r="M50" s="150"/>
      <c r="N50" s="150"/>
      <c r="O50" s="196"/>
      <c r="P50" s="184"/>
    </row>
    <row r="51" spans="1:29" s="19" customFormat="1" ht="12.75" customHeight="1">
      <c r="A51" s="949" t="s">
        <v>13</v>
      </c>
      <c r="B51" s="949"/>
      <c r="C51" s="949"/>
      <c r="E51" s="115">
        <v>119</v>
      </c>
      <c r="F51" s="24">
        <v>4</v>
      </c>
      <c r="G51" s="24">
        <v>129</v>
      </c>
      <c r="H51" s="24">
        <v>48</v>
      </c>
      <c r="I51" s="24">
        <v>25</v>
      </c>
      <c r="J51" s="24">
        <v>23</v>
      </c>
      <c r="K51" s="159">
        <v>26</v>
      </c>
      <c r="L51" s="159">
        <f>0+3</f>
        <v>3</v>
      </c>
      <c r="M51" s="159">
        <v>6</v>
      </c>
      <c r="N51" s="24">
        <f>24+12</f>
        <v>36</v>
      </c>
      <c r="O51" s="193"/>
      <c r="P51" s="184"/>
      <c r="S51" s="182"/>
      <c r="AC51" s="2"/>
    </row>
    <row r="52" spans="2:29" s="14" customFormat="1" ht="6" customHeight="1">
      <c r="B52" s="156"/>
      <c r="C52" s="6"/>
      <c r="E52" s="194"/>
      <c r="F52" s="187"/>
      <c r="G52" s="187"/>
      <c r="H52" s="187"/>
      <c r="I52" s="187"/>
      <c r="J52" s="187"/>
      <c r="K52" s="187"/>
      <c r="L52" s="150"/>
      <c r="M52" s="187"/>
      <c r="N52" s="187"/>
      <c r="O52" s="196"/>
      <c r="P52" s="184"/>
      <c r="AB52" s="19"/>
      <c r="AC52" s="2"/>
    </row>
    <row r="53" spans="1:29" s="14" customFormat="1" ht="10.5" customHeight="1">
      <c r="A53" s="156" t="s">
        <v>58</v>
      </c>
      <c r="C53" s="6"/>
      <c r="E53" s="194"/>
      <c r="F53" s="186"/>
      <c r="G53" s="186"/>
      <c r="H53" s="186"/>
      <c r="I53" s="186"/>
      <c r="J53" s="186"/>
      <c r="K53" s="186"/>
      <c r="L53" s="186"/>
      <c r="M53" s="186"/>
      <c r="N53" s="186"/>
      <c r="O53" s="196"/>
      <c r="P53" s="184"/>
      <c r="AB53" s="19"/>
      <c r="AC53" s="2"/>
    </row>
    <row r="54" spans="2:29" s="14" customFormat="1" ht="6" customHeight="1">
      <c r="B54" s="156"/>
      <c r="C54" s="6"/>
      <c r="E54" s="194"/>
      <c r="F54" s="187"/>
      <c r="G54" s="187"/>
      <c r="H54" s="187"/>
      <c r="I54" s="187"/>
      <c r="J54" s="187"/>
      <c r="K54" s="187"/>
      <c r="L54" s="150"/>
      <c r="M54" s="187"/>
      <c r="N54" s="187"/>
      <c r="O54" s="196"/>
      <c r="P54" s="184"/>
      <c r="AB54" s="19"/>
      <c r="AC54" s="2"/>
    </row>
    <row r="55" spans="2:16" ht="12.75" customHeight="1">
      <c r="B55" s="948" t="s">
        <v>93</v>
      </c>
      <c r="C55" s="948"/>
      <c r="E55" s="74">
        <v>1</v>
      </c>
      <c r="F55" s="150" t="s">
        <v>8</v>
      </c>
      <c r="G55" s="22">
        <v>3</v>
      </c>
      <c r="H55" s="150" t="s">
        <v>8</v>
      </c>
      <c r="I55" s="150" t="s">
        <v>8</v>
      </c>
      <c r="J55" s="150" t="s">
        <v>8</v>
      </c>
      <c r="K55" s="150" t="s">
        <v>8</v>
      </c>
      <c r="L55" s="150" t="s">
        <v>8</v>
      </c>
      <c r="M55" s="150">
        <v>1</v>
      </c>
      <c r="N55" s="22">
        <f>2+0</f>
        <v>2</v>
      </c>
      <c r="O55" s="196"/>
      <c r="P55" s="184"/>
    </row>
    <row r="56" spans="2:16" ht="12.75" customHeight="1">
      <c r="B56" s="948" t="s">
        <v>116</v>
      </c>
      <c r="C56" s="948"/>
      <c r="E56" s="157" t="s">
        <v>8</v>
      </c>
      <c r="F56" s="150" t="s">
        <v>8</v>
      </c>
      <c r="G56" s="22">
        <v>2</v>
      </c>
      <c r="H56" s="150" t="s">
        <v>8</v>
      </c>
      <c r="I56" s="22">
        <v>1</v>
      </c>
      <c r="J56" s="150" t="s">
        <v>8</v>
      </c>
      <c r="K56" s="150">
        <v>1</v>
      </c>
      <c r="L56" s="150" t="s">
        <v>8</v>
      </c>
      <c r="M56" s="150" t="s">
        <v>8</v>
      </c>
      <c r="N56" s="150">
        <f>2+0</f>
        <v>2</v>
      </c>
      <c r="O56" s="197"/>
      <c r="P56" s="198"/>
    </row>
    <row r="57" spans="2:16" ht="12.75" customHeight="1">
      <c r="B57" s="948" t="s">
        <v>94</v>
      </c>
      <c r="C57" s="948"/>
      <c r="E57" s="74">
        <v>1</v>
      </c>
      <c r="F57" s="22">
        <v>2</v>
      </c>
      <c r="G57" s="22">
        <v>4</v>
      </c>
      <c r="H57" s="22">
        <v>4</v>
      </c>
      <c r="I57" s="22">
        <v>1</v>
      </c>
      <c r="J57" s="22">
        <v>5</v>
      </c>
      <c r="K57" s="150" t="s">
        <v>8</v>
      </c>
      <c r="L57" s="150" t="s">
        <v>8</v>
      </c>
      <c r="M57" s="150">
        <v>2</v>
      </c>
      <c r="N57" s="22">
        <f>1+2</f>
        <v>3</v>
      </c>
      <c r="O57" s="196"/>
      <c r="P57" s="184"/>
    </row>
    <row r="58" spans="2:16" ht="12.75" customHeight="1">
      <c r="B58" s="948" t="s">
        <v>115</v>
      </c>
      <c r="C58" s="948"/>
      <c r="E58" s="74">
        <v>1</v>
      </c>
      <c r="F58" s="22">
        <v>1</v>
      </c>
      <c r="G58" s="22">
        <v>2</v>
      </c>
      <c r="H58" s="22">
        <v>18</v>
      </c>
      <c r="I58" s="22">
        <v>6</v>
      </c>
      <c r="J58" s="22">
        <v>8</v>
      </c>
      <c r="K58" s="150" t="s">
        <v>8</v>
      </c>
      <c r="L58" s="150">
        <f>0+1</f>
        <v>1</v>
      </c>
      <c r="M58" s="150">
        <v>1</v>
      </c>
      <c r="N58" s="22">
        <f>6+6</f>
        <v>12</v>
      </c>
      <c r="O58" s="196"/>
      <c r="P58" s="184"/>
    </row>
    <row r="59" spans="2:16" ht="12.75" customHeight="1">
      <c r="B59" s="948" t="s">
        <v>114</v>
      </c>
      <c r="C59" s="948"/>
      <c r="E59" s="157" t="s">
        <v>8</v>
      </c>
      <c r="F59" s="150" t="s">
        <v>8</v>
      </c>
      <c r="G59" s="22">
        <v>2</v>
      </c>
      <c r="H59" s="22">
        <v>2</v>
      </c>
      <c r="I59" s="22">
        <v>1</v>
      </c>
      <c r="J59" s="22">
        <v>1</v>
      </c>
      <c r="K59" s="150">
        <v>1</v>
      </c>
      <c r="L59" s="150" t="s">
        <v>8</v>
      </c>
      <c r="M59" s="150" t="s">
        <v>8</v>
      </c>
      <c r="N59" s="22">
        <f>1+0</f>
        <v>1</v>
      </c>
      <c r="O59" s="196"/>
      <c r="P59" s="184"/>
    </row>
    <row r="60" spans="2:15" ht="11.25" customHeight="1">
      <c r="B60" s="145" t="s">
        <v>7</v>
      </c>
      <c r="E60" s="38"/>
      <c r="F60" s="8"/>
      <c r="G60" s="8"/>
      <c r="H60" s="8"/>
      <c r="I60" s="8"/>
      <c r="J60" s="8"/>
      <c r="K60" s="79"/>
      <c r="L60" s="8"/>
      <c r="M60" s="79"/>
      <c r="N60" s="8"/>
      <c r="O60" s="95"/>
    </row>
    <row r="61" spans="1:14" ht="33" customHeight="1">
      <c r="A61" s="950" t="s">
        <v>447</v>
      </c>
      <c r="B61" s="950"/>
      <c r="C61" s="950"/>
      <c r="D61" s="950"/>
      <c r="E61" s="950"/>
      <c r="F61" s="950"/>
      <c r="G61" s="950"/>
      <c r="H61" s="950"/>
      <c r="I61" s="950"/>
      <c r="J61" s="950"/>
      <c r="K61" s="950"/>
      <c r="L61" s="950"/>
      <c r="M61" s="950"/>
      <c r="N61" s="950"/>
    </row>
    <row r="62" spans="2:16" ht="12" customHeight="1"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P62" s="79"/>
    </row>
    <row r="63" spans="2:14" ht="12.75" customHeight="1">
      <c r="B63" s="151"/>
      <c r="C63" s="151"/>
      <c r="D63" s="169"/>
      <c r="E63" s="200"/>
      <c r="F63" s="79"/>
      <c r="G63" s="201"/>
      <c r="H63" s="79"/>
      <c r="I63" s="79"/>
      <c r="J63" s="201"/>
      <c r="K63" s="79"/>
      <c r="L63" s="79"/>
      <c r="M63" s="79"/>
      <c r="N63" s="79"/>
    </row>
    <row r="64" spans="2:14" ht="12.75" customHeight="1">
      <c r="B64" s="952"/>
      <c r="C64" s="952"/>
      <c r="E64" s="202"/>
      <c r="F64" s="163"/>
      <c r="G64" s="163"/>
      <c r="H64" s="79"/>
      <c r="I64" s="79"/>
      <c r="J64" s="163"/>
      <c r="K64" s="163"/>
      <c r="L64" s="79"/>
      <c r="M64" s="163"/>
      <c r="N64" s="163"/>
    </row>
    <row r="65" spans="2:14" ht="12.75" customHeight="1">
      <c r="B65" s="151"/>
      <c r="C65" s="151"/>
      <c r="E65" s="202"/>
      <c r="F65" s="163"/>
      <c r="G65" s="163"/>
      <c r="H65" s="79"/>
      <c r="I65" s="79"/>
      <c r="J65" s="163"/>
      <c r="K65" s="163"/>
      <c r="L65" s="79"/>
      <c r="M65" s="163"/>
      <c r="N65" s="163"/>
    </row>
    <row r="66" spans="2:14" ht="12.75" customHeight="1">
      <c r="B66" s="151"/>
      <c r="C66" s="151"/>
      <c r="E66" s="202"/>
      <c r="F66" s="79"/>
      <c r="G66" s="163"/>
      <c r="H66" s="79"/>
      <c r="I66" s="79"/>
      <c r="J66" s="163"/>
      <c r="K66" s="163"/>
      <c r="L66" s="79"/>
      <c r="M66" s="163"/>
      <c r="N66" s="79"/>
    </row>
    <row r="67" spans="2:14" ht="12.75" customHeight="1">
      <c r="B67" s="151"/>
      <c r="C67" s="151"/>
      <c r="E67" s="202"/>
      <c r="F67" s="79"/>
      <c r="G67" s="163"/>
      <c r="H67" s="163"/>
      <c r="I67" s="163"/>
      <c r="J67" s="79"/>
      <c r="K67" s="163"/>
      <c r="L67" s="79"/>
      <c r="M67" s="79"/>
      <c r="N67" s="79"/>
    </row>
  </sheetData>
  <sheetProtection/>
  <mergeCells count="49">
    <mergeCell ref="A12:C12"/>
    <mergeCell ref="B25:C25"/>
    <mergeCell ref="B26:C26"/>
    <mergeCell ref="B18:C18"/>
    <mergeCell ref="B22:C22"/>
    <mergeCell ref="B23:C23"/>
    <mergeCell ref="B24:C24"/>
    <mergeCell ref="E4:E10"/>
    <mergeCell ref="J4:J10"/>
    <mergeCell ref="G4:G10"/>
    <mergeCell ref="F4:F10"/>
    <mergeCell ref="H4:H10"/>
    <mergeCell ref="I4:I10"/>
    <mergeCell ref="B36:C36"/>
    <mergeCell ref="B37:C37"/>
    <mergeCell ref="B41:C41"/>
    <mergeCell ref="B16:C16"/>
    <mergeCell ref="B17:C17"/>
    <mergeCell ref="B27:C27"/>
    <mergeCell ref="B28:C28"/>
    <mergeCell ref="B34:C34"/>
    <mergeCell ref="B35:C35"/>
    <mergeCell ref="A30:C30"/>
    <mergeCell ref="B57:C57"/>
    <mergeCell ref="B58:C58"/>
    <mergeCell ref="B59:C59"/>
    <mergeCell ref="B64:C64"/>
    <mergeCell ref="A61:N61"/>
    <mergeCell ref="B49:C49"/>
    <mergeCell ref="B55:C55"/>
    <mergeCell ref="A51:C51"/>
    <mergeCell ref="B56:C56"/>
    <mergeCell ref="B42:C42"/>
    <mergeCell ref="B47:C47"/>
    <mergeCell ref="B48:C48"/>
    <mergeCell ref="B45:C45"/>
    <mergeCell ref="B46:C46"/>
    <mergeCell ref="B43:C43"/>
    <mergeCell ref="B44:C44"/>
    <mergeCell ref="O6:O7"/>
    <mergeCell ref="P6:P7"/>
    <mergeCell ref="A1:N1"/>
    <mergeCell ref="A2:N2"/>
    <mergeCell ref="L4:L10"/>
    <mergeCell ref="M4:M10"/>
    <mergeCell ref="A4:D11"/>
    <mergeCell ref="E11:N11"/>
    <mergeCell ref="N4:N10"/>
    <mergeCell ref="K4:K10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2013</oddHeader>
    <oddFooter xml:space="preserve">&amp;C &amp;12 &amp;11 36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D66"/>
  <sheetViews>
    <sheetView zoomScaleSheetLayoutView="100" workbookViewId="0" topLeftCell="C1">
      <selection activeCell="N63" sqref="N63"/>
    </sheetView>
  </sheetViews>
  <sheetFormatPr defaultColWidth="11.421875" defaultRowHeight="12.75"/>
  <cols>
    <col min="1" max="1" width="1.7109375" style="2" customWidth="1"/>
    <col min="2" max="2" width="5.140625" style="145" customWidth="1"/>
    <col min="3" max="3" width="19.7109375" style="2" customWidth="1"/>
    <col min="4" max="4" width="0.85546875" style="2" customWidth="1"/>
    <col min="5" max="5" width="6.8515625" style="2" customWidth="1"/>
    <col min="6" max="6" width="7.28125" style="2" customWidth="1"/>
    <col min="7" max="7" width="7.421875" style="2" customWidth="1"/>
    <col min="8" max="9" width="7.140625" style="2" customWidth="1"/>
    <col min="10" max="10" width="7.28125" style="2" customWidth="1"/>
    <col min="11" max="11" width="7.00390625" style="2" customWidth="1"/>
    <col min="12" max="12" width="9.28125" style="2" customWidth="1"/>
    <col min="13" max="14" width="7.140625" style="2" customWidth="1"/>
    <col min="15" max="15" width="12.140625" style="2" customWidth="1"/>
    <col min="16" max="16" width="10.140625" style="2" customWidth="1"/>
    <col min="17" max="17" width="4.28125" style="2" bestFit="1" customWidth="1"/>
    <col min="18" max="19" width="4.421875" style="2" bestFit="1" customWidth="1"/>
    <col min="20" max="20" width="5.421875" style="2" bestFit="1" customWidth="1"/>
    <col min="21" max="21" width="4.421875" style="2" bestFit="1" customWidth="1"/>
    <col min="22" max="22" width="4.57421875" style="2" bestFit="1" customWidth="1"/>
    <col min="23" max="23" width="4.28125" style="2" bestFit="1" customWidth="1"/>
    <col min="24" max="26" width="4.140625" style="2" bestFit="1" customWidth="1"/>
    <col min="27" max="27" width="3.8515625" style="2" bestFit="1" customWidth="1"/>
    <col min="28" max="28" width="3.8515625" style="11" customWidth="1"/>
    <col min="29" max="29" width="11.421875" style="2" customWidth="1"/>
    <col min="30" max="30" width="6.00390625" style="2" customWidth="1"/>
    <col min="31" max="16384" width="11.421875" style="2" customWidth="1"/>
  </cols>
  <sheetData>
    <row r="1" spans="1:14" s="1" customFormat="1" ht="12.75">
      <c r="A1" s="953" t="s">
        <v>448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</row>
    <row r="2" spans="1:14" s="1" customFormat="1" ht="14.25" customHeight="1">
      <c r="A2" s="959" t="s">
        <v>163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</row>
    <row r="3" ht="11.25" customHeight="1"/>
    <row r="4" spans="1:14" ht="11.25" customHeight="1">
      <c r="A4" s="917" t="s">
        <v>74</v>
      </c>
      <c r="B4" s="917"/>
      <c r="C4" s="917"/>
      <c r="D4" s="918"/>
      <c r="E4" s="956" t="s">
        <v>444</v>
      </c>
      <c r="F4" s="956" t="s">
        <v>445</v>
      </c>
      <c r="G4" s="956" t="s">
        <v>402</v>
      </c>
      <c r="H4" s="956" t="s">
        <v>395</v>
      </c>
      <c r="I4" s="956" t="s">
        <v>405</v>
      </c>
      <c r="J4" s="956" t="s">
        <v>396</v>
      </c>
      <c r="K4" s="956" t="s">
        <v>312</v>
      </c>
      <c r="L4" s="956" t="s">
        <v>403</v>
      </c>
      <c r="M4" s="915" t="s">
        <v>446</v>
      </c>
      <c r="N4" s="915" t="s">
        <v>313</v>
      </c>
    </row>
    <row r="5" spans="1:14" ht="11.25">
      <c r="A5" s="919"/>
      <c r="B5" s="919"/>
      <c r="C5" s="919"/>
      <c r="D5" s="920"/>
      <c r="E5" s="956"/>
      <c r="F5" s="956"/>
      <c r="G5" s="956"/>
      <c r="H5" s="956"/>
      <c r="I5" s="956"/>
      <c r="J5" s="956"/>
      <c r="K5" s="956"/>
      <c r="L5" s="956"/>
      <c r="M5" s="915"/>
      <c r="N5" s="915"/>
    </row>
    <row r="6" spans="1:16" ht="11.25">
      <c r="A6" s="919"/>
      <c r="B6" s="919"/>
      <c r="C6" s="919"/>
      <c r="D6" s="920"/>
      <c r="E6" s="956"/>
      <c r="F6" s="956"/>
      <c r="G6" s="956"/>
      <c r="H6" s="956"/>
      <c r="I6" s="956"/>
      <c r="J6" s="956"/>
      <c r="K6" s="956"/>
      <c r="L6" s="956"/>
      <c r="M6" s="915"/>
      <c r="N6" s="915"/>
      <c r="O6" s="958"/>
      <c r="P6" s="958"/>
    </row>
    <row r="7" spans="1:16" ht="11.25">
      <c r="A7" s="919"/>
      <c r="B7" s="919"/>
      <c r="C7" s="919"/>
      <c r="D7" s="920"/>
      <c r="E7" s="956"/>
      <c r="F7" s="956"/>
      <c r="G7" s="956"/>
      <c r="H7" s="956"/>
      <c r="I7" s="956"/>
      <c r="J7" s="956"/>
      <c r="K7" s="956"/>
      <c r="L7" s="956"/>
      <c r="M7" s="915"/>
      <c r="N7" s="915"/>
      <c r="O7" s="958"/>
      <c r="P7" s="958"/>
    </row>
    <row r="8" spans="1:14" ht="11.25">
      <c r="A8" s="919"/>
      <c r="B8" s="919"/>
      <c r="C8" s="919"/>
      <c r="D8" s="920"/>
      <c r="E8" s="956"/>
      <c r="F8" s="956"/>
      <c r="G8" s="956"/>
      <c r="H8" s="956"/>
      <c r="I8" s="956"/>
      <c r="J8" s="956"/>
      <c r="K8" s="956"/>
      <c r="L8" s="956"/>
      <c r="M8" s="915"/>
      <c r="N8" s="915"/>
    </row>
    <row r="9" spans="1:14" ht="11.25">
      <c r="A9" s="919"/>
      <c r="B9" s="919"/>
      <c r="C9" s="919"/>
      <c r="D9" s="920"/>
      <c r="E9" s="956"/>
      <c r="F9" s="956"/>
      <c r="G9" s="956"/>
      <c r="H9" s="956"/>
      <c r="I9" s="956"/>
      <c r="J9" s="956"/>
      <c r="K9" s="956"/>
      <c r="L9" s="956"/>
      <c r="M9" s="915"/>
      <c r="N9" s="915"/>
    </row>
    <row r="10" spans="1:30" ht="11.25">
      <c r="A10" s="919"/>
      <c r="B10" s="919"/>
      <c r="C10" s="919"/>
      <c r="D10" s="920"/>
      <c r="E10" s="956"/>
      <c r="F10" s="956"/>
      <c r="G10" s="956"/>
      <c r="H10" s="956"/>
      <c r="I10" s="956"/>
      <c r="J10" s="956"/>
      <c r="K10" s="956"/>
      <c r="L10" s="956"/>
      <c r="M10" s="915"/>
      <c r="N10" s="91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9"/>
      <c r="AC10" s="14"/>
      <c r="AD10" s="14"/>
    </row>
    <row r="11" spans="1:30" ht="11.25" customHeight="1">
      <c r="A11" s="921"/>
      <c r="B11" s="921"/>
      <c r="C11" s="921"/>
      <c r="D11" s="922"/>
      <c r="E11" s="901" t="s">
        <v>2</v>
      </c>
      <c r="F11" s="902"/>
      <c r="G11" s="902"/>
      <c r="H11" s="902"/>
      <c r="I11" s="902"/>
      <c r="J11" s="902"/>
      <c r="K11" s="902"/>
      <c r="L11" s="902"/>
      <c r="M11" s="902"/>
      <c r="N11" s="902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9"/>
      <c r="AC11" s="14"/>
      <c r="AD11" s="14"/>
    </row>
    <row r="12" spans="1:30" ht="12.75" customHeight="1">
      <c r="A12" s="152" t="s">
        <v>51</v>
      </c>
      <c r="C12" s="6"/>
      <c r="D12" s="7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9"/>
      <c r="AC12" s="14"/>
      <c r="AD12" s="14"/>
    </row>
    <row r="13" spans="2:30" ht="6" customHeight="1">
      <c r="B13" s="152"/>
      <c r="C13" s="6"/>
      <c r="D13" s="7"/>
      <c r="E13" s="202"/>
      <c r="F13" s="163"/>
      <c r="G13" s="163"/>
      <c r="H13" s="79"/>
      <c r="I13" s="79"/>
      <c r="J13" s="163"/>
      <c r="K13" s="79"/>
      <c r="L13" s="79"/>
      <c r="M13" s="79"/>
      <c r="N13" s="79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9"/>
      <c r="AC13" s="14"/>
      <c r="AD13" s="14"/>
    </row>
    <row r="14" spans="2:30" ht="12.75" customHeight="1">
      <c r="B14" s="948" t="s">
        <v>93</v>
      </c>
      <c r="C14" s="948"/>
      <c r="D14" s="7"/>
      <c r="E14" s="54">
        <v>38</v>
      </c>
      <c r="F14" s="150">
        <v>1</v>
      </c>
      <c r="G14" s="22">
        <v>98</v>
      </c>
      <c r="H14" s="22">
        <v>2</v>
      </c>
      <c r="I14" s="22">
        <v>6</v>
      </c>
      <c r="J14" s="150">
        <v>3</v>
      </c>
      <c r="K14" s="150">
        <v>11</v>
      </c>
      <c r="L14" s="150" t="s">
        <v>8</v>
      </c>
      <c r="M14" s="150" t="s">
        <v>8</v>
      </c>
      <c r="N14" s="22">
        <f>3+1</f>
        <v>4</v>
      </c>
      <c r="O14" s="203"/>
      <c r="P14" s="193"/>
      <c r="Q14" s="187"/>
      <c r="R14" s="187"/>
      <c r="S14" s="187"/>
      <c r="T14" s="187"/>
      <c r="U14" s="187"/>
      <c r="V14" s="187"/>
      <c r="W14" s="187"/>
      <c r="X14" s="14"/>
      <c r="Y14" s="14"/>
      <c r="Z14" s="14"/>
      <c r="AA14" s="14"/>
      <c r="AB14" s="19"/>
      <c r="AC14" s="14"/>
      <c r="AD14" s="187"/>
    </row>
    <row r="15" spans="2:30" ht="12.75" customHeight="1">
      <c r="B15" s="948" t="s">
        <v>382</v>
      </c>
      <c r="C15" s="948"/>
      <c r="D15" s="7"/>
      <c r="E15" s="54">
        <v>2</v>
      </c>
      <c r="F15" s="150" t="s">
        <v>8</v>
      </c>
      <c r="G15" s="22">
        <v>3</v>
      </c>
      <c r="H15" s="150" t="s">
        <v>8</v>
      </c>
      <c r="I15" s="22">
        <v>1</v>
      </c>
      <c r="J15" s="150" t="s">
        <v>8</v>
      </c>
      <c r="K15" s="150" t="s">
        <v>8</v>
      </c>
      <c r="L15" s="150" t="s">
        <v>8</v>
      </c>
      <c r="M15" s="150" t="s">
        <v>8</v>
      </c>
      <c r="N15" s="150" t="s">
        <v>8</v>
      </c>
      <c r="O15" s="204"/>
      <c r="P15" s="19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9"/>
      <c r="AC15" s="14"/>
      <c r="AD15" s="187"/>
    </row>
    <row r="16" spans="2:30" ht="12.75" customHeight="1">
      <c r="B16" s="948" t="s">
        <v>94</v>
      </c>
      <c r="C16" s="948"/>
      <c r="D16" s="7"/>
      <c r="E16" s="54">
        <v>3</v>
      </c>
      <c r="F16" s="150" t="s">
        <v>8</v>
      </c>
      <c r="G16" s="22">
        <v>2</v>
      </c>
      <c r="H16" s="150" t="s">
        <v>8</v>
      </c>
      <c r="I16" s="150" t="s">
        <v>8</v>
      </c>
      <c r="J16" s="150">
        <v>2</v>
      </c>
      <c r="K16" s="150">
        <v>3</v>
      </c>
      <c r="L16" s="150" t="s">
        <v>8</v>
      </c>
      <c r="M16" s="150" t="s">
        <v>8</v>
      </c>
      <c r="N16" s="22">
        <f>1+1</f>
        <v>2</v>
      </c>
      <c r="O16" s="203"/>
      <c r="P16" s="19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9"/>
      <c r="AC16" s="14"/>
      <c r="AD16" s="187"/>
    </row>
    <row r="17" spans="2:30" ht="12.75" customHeight="1">
      <c r="B17" s="948" t="s">
        <v>95</v>
      </c>
      <c r="C17" s="948"/>
      <c r="D17" s="7"/>
      <c r="E17" s="54">
        <v>19</v>
      </c>
      <c r="F17" s="150" t="s">
        <v>8</v>
      </c>
      <c r="G17" s="150" t="s">
        <v>8</v>
      </c>
      <c r="H17" s="22">
        <v>8</v>
      </c>
      <c r="I17" s="22">
        <v>3</v>
      </c>
      <c r="J17" s="22">
        <v>1</v>
      </c>
      <c r="K17" s="150">
        <v>2</v>
      </c>
      <c r="L17" s="150" t="s">
        <v>8</v>
      </c>
      <c r="M17" s="150" t="s">
        <v>8</v>
      </c>
      <c r="N17" s="150" t="s">
        <v>8</v>
      </c>
      <c r="O17" s="204"/>
      <c r="P17" s="195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9"/>
      <c r="AC17" s="14"/>
      <c r="AD17" s="187"/>
    </row>
    <row r="18" spans="2:30" ht="12.75" customHeight="1">
      <c r="B18" s="952" t="s">
        <v>383</v>
      </c>
      <c r="C18" s="952"/>
      <c r="D18" s="7"/>
      <c r="E18" s="84"/>
      <c r="F18" s="14"/>
      <c r="G18" s="14"/>
      <c r="H18" s="14"/>
      <c r="I18" s="14"/>
      <c r="J18" s="14"/>
      <c r="K18" s="14"/>
      <c r="L18" s="14"/>
      <c r="M18" s="14"/>
      <c r="N18" s="14"/>
      <c r="O18" s="168"/>
      <c r="P18" s="19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9"/>
      <c r="AC18" s="14"/>
      <c r="AD18" s="187"/>
    </row>
    <row r="19" spans="2:30" ht="12.75" customHeight="1">
      <c r="B19" s="948" t="s">
        <v>157</v>
      </c>
      <c r="C19" s="948"/>
      <c r="D19" s="7"/>
      <c r="E19" s="99">
        <v>25</v>
      </c>
      <c r="F19" s="150" t="s">
        <v>8</v>
      </c>
      <c r="G19" s="150">
        <v>6</v>
      </c>
      <c r="H19" s="150">
        <v>3</v>
      </c>
      <c r="I19" s="150">
        <v>1</v>
      </c>
      <c r="J19" s="150">
        <v>2</v>
      </c>
      <c r="K19" s="150">
        <v>4</v>
      </c>
      <c r="L19" s="150" t="s">
        <v>8</v>
      </c>
      <c r="M19" s="150" t="s">
        <v>8</v>
      </c>
      <c r="N19" s="150">
        <f>5+2</f>
        <v>7</v>
      </c>
      <c r="O19" s="203"/>
      <c r="P19" s="19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9"/>
      <c r="AC19" s="14"/>
      <c r="AD19" s="187"/>
    </row>
    <row r="20" spans="2:30" ht="12.75" customHeight="1">
      <c r="B20" s="948" t="s">
        <v>96</v>
      </c>
      <c r="C20" s="948"/>
      <c r="D20" s="7"/>
      <c r="E20" s="54">
        <v>11</v>
      </c>
      <c r="F20" s="150" t="s">
        <v>8</v>
      </c>
      <c r="G20" s="22">
        <v>7</v>
      </c>
      <c r="H20" s="22">
        <v>4</v>
      </c>
      <c r="I20" s="22">
        <v>2</v>
      </c>
      <c r="J20" s="150" t="s">
        <v>8</v>
      </c>
      <c r="K20" s="150">
        <v>3</v>
      </c>
      <c r="L20" s="150">
        <f>0+2</f>
        <v>2</v>
      </c>
      <c r="M20" s="150">
        <v>1</v>
      </c>
      <c r="N20" s="22">
        <f>1+0</f>
        <v>1</v>
      </c>
      <c r="O20" s="203"/>
      <c r="P20" s="193" t="s">
        <v>361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9"/>
      <c r="AC20" s="14"/>
      <c r="AD20" s="187"/>
    </row>
    <row r="21" spans="2:30" ht="12.75" customHeight="1">
      <c r="B21" s="948" t="s">
        <v>384</v>
      </c>
      <c r="C21" s="948"/>
      <c r="D21" s="7"/>
      <c r="E21" s="54">
        <v>18</v>
      </c>
      <c r="F21" s="150" t="s">
        <v>8</v>
      </c>
      <c r="G21" s="150" t="s">
        <v>8</v>
      </c>
      <c r="H21" s="22">
        <v>7</v>
      </c>
      <c r="I21" s="22">
        <v>3</v>
      </c>
      <c r="J21" s="150">
        <v>1</v>
      </c>
      <c r="K21" s="150">
        <v>1</v>
      </c>
      <c r="L21" s="150" t="s">
        <v>8</v>
      </c>
      <c r="M21" s="150">
        <v>1</v>
      </c>
      <c r="N21" s="22">
        <f>2+0</f>
        <v>2</v>
      </c>
      <c r="O21" s="203"/>
      <c r="P21" s="19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9"/>
      <c r="AC21" s="14"/>
      <c r="AD21" s="187"/>
    </row>
    <row r="22" spans="2:30" ht="7.5" customHeight="1">
      <c r="B22" s="151"/>
      <c r="C22" s="151"/>
      <c r="D22" s="7"/>
      <c r="E22" s="54"/>
      <c r="F22" s="22"/>
      <c r="G22" s="22"/>
      <c r="H22" s="22"/>
      <c r="I22" s="22"/>
      <c r="J22" s="22"/>
      <c r="K22" s="150"/>
      <c r="L22" s="22"/>
      <c r="M22" s="150"/>
      <c r="N22" s="22"/>
      <c r="O22" s="203"/>
      <c r="P22" s="193"/>
      <c r="Q22" s="19"/>
      <c r="R22" s="19"/>
      <c r="S22" s="19"/>
      <c r="T22" s="19"/>
      <c r="U22" s="19"/>
      <c r="V22" s="19"/>
      <c r="W22" s="19"/>
      <c r="X22" s="19"/>
      <c r="Y22" s="19"/>
      <c r="Z22" s="14"/>
      <c r="AA22" s="14"/>
      <c r="AB22" s="19"/>
      <c r="AC22" s="14"/>
      <c r="AD22" s="187"/>
    </row>
    <row r="23" spans="1:30" s="19" customFormat="1" ht="12.75" customHeight="1">
      <c r="A23" s="949" t="s">
        <v>14</v>
      </c>
      <c r="B23" s="949"/>
      <c r="C23" s="949"/>
      <c r="D23" s="191"/>
      <c r="E23" s="59">
        <v>57</v>
      </c>
      <c r="F23" s="24">
        <v>3</v>
      </c>
      <c r="G23" s="24">
        <v>61</v>
      </c>
      <c r="H23" s="24">
        <v>31</v>
      </c>
      <c r="I23" s="24">
        <v>32</v>
      </c>
      <c r="J23" s="24">
        <v>22</v>
      </c>
      <c r="K23" s="159">
        <v>25</v>
      </c>
      <c r="L23" s="159">
        <f>0+2</f>
        <v>2</v>
      </c>
      <c r="M23" s="159">
        <v>8</v>
      </c>
      <c r="N23" s="24">
        <f>24+5</f>
        <v>29</v>
      </c>
      <c r="O23" s="205"/>
      <c r="P23" s="193"/>
      <c r="Q23" s="182"/>
      <c r="R23" s="182"/>
      <c r="S23" s="182"/>
      <c r="T23" s="182"/>
      <c r="U23" s="182"/>
      <c r="V23" s="182"/>
      <c r="AD23" s="187"/>
    </row>
    <row r="24" spans="2:30" s="14" customFormat="1" ht="6" customHeight="1">
      <c r="B24" s="156"/>
      <c r="C24" s="6"/>
      <c r="D24" s="21"/>
      <c r="E24" s="54"/>
      <c r="F24" s="22"/>
      <c r="G24" s="22"/>
      <c r="H24" s="22"/>
      <c r="I24" s="22"/>
      <c r="J24" s="22"/>
      <c r="K24" s="150"/>
      <c r="L24" s="22"/>
      <c r="M24" s="150"/>
      <c r="N24" s="22"/>
      <c r="O24" s="203"/>
      <c r="P24" s="193"/>
      <c r="AB24" s="19"/>
      <c r="AD24" s="187"/>
    </row>
    <row r="25" spans="1:30" s="14" customFormat="1" ht="12.75" customHeight="1">
      <c r="A25" s="156" t="s">
        <v>58</v>
      </c>
      <c r="C25" s="6"/>
      <c r="D25" s="21"/>
      <c r="E25" s="54"/>
      <c r="F25" s="22"/>
      <c r="G25" s="22"/>
      <c r="H25" s="22"/>
      <c r="I25" s="22"/>
      <c r="J25" s="22"/>
      <c r="K25" s="150"/>
      <c r="L25" s="22"/>
      <c r="M25" s="150"/>
      <c r="N25" s="22"/>
      <c r="O25" s="203"/>
      <c r="P25" s="193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9"/>
      <c r="AD25" s="187"/>
    </row>
    <row r="26" spans="2:30" s="14" customFormat="1" ht="6" customHeight="1">
      <c r="B26" s="156"/>
      <c r="C26" s="6"/>
      <c r="D26" s="21"/>
      <c r="E26" s="54"/>
      <c r="F26" s="22"/>
      <c r="G26" s="22"/>
      <c r="H26" s="22"/>
      <c r="I26" s="22"/>
      <c r="J26" s="22"/>
      <c r="K26" s="150"/>
      <c r="L26" s="22"/>
      <c r="M26" s="150"/>
      <c r="N26" s="22"/>
      <c r="O26" s="203"/>
      <c r="P26" s="193"/>
      <c r="AB26" s="19"/>
      <c r="AD26" s="187"/>
    </row>
    <row r="27" spans="2:30" ht="12.75" customHeight="1">
      <c r="B27" s="948" t="s">
        <v>97</v>
      </c>
      <c r="C27" s="948"/>
      <c r="D27" s="7"/>
      <c r="E27" s="99" t="s">
        <v>8</v>
      </c>
      <c r="F27" s="150">
        <v>1</v>
      </c>
      <c r="G27" s="22">
        <v>2</v>
      </c>
      <c r="H27" s="22">
        <v>4</v>
      </c>
      <c r="I27" s="22">
        <v>3</v>
      </c>
      <c r="J27" s="22">
        <v>5</v>
      </c>
      <c r="K27" s="150">
        <v>2</v>
      </c>
      <c r="L27" s="150" t="s">
        <v>8</v>
      </c>
      <c r="M27" s="150">
        <v>2</v>
      </c>
      <c r="N27" s="22">
        <f>3+1</f>
        <v>4</v>
      </c>
      <c r="O27" s="203"/>
      <c r="P27" s="19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9"/>
      <c r="AC27" s="14"/>
      <c r="AD27" s="187"/>
    </row>
    <row r="28" spans="2:30" ht="12.75" customHeight="1">
      <c r="B28" s="948" t="s">
        <v>98</v>
      </c>
      <c r="C28" s="948"/>
      <c r="D28" s="7"/>
      <c r="E28" s="99" t="s">
        <v>8</v>
      </c>
      <c r="F28" s="22">
        <v>1</v>
      </c>
      <c r="G28" s="22">
        <v>1</v>
      </c>
      <c r="H28" s="22">
        <v>4</v>
      </c>
      <c r="I28" s="22">
        <v>1</v>
      </c>
      <c r="J28" s="150">
        <v>4</v>
      </c>
      <c r="K28" s="150" t="s">
        <v>8</v>
      </c>
      <c r="L28" s="150" t="s">
        <v>8</v>
      </c>
      <c r="M28" s="150" t="s">
        <v>8</v>
      </c>
      <c r="N28" s="150" t="s">
        <v>8</v>
      </c>
      <c r="O28" s="204"/>
      <c r="P28" s="195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9"/>
      <c r="AC28" s="14"/>
      <c r="AD28" s="187"/>
    </row>
    <row r="29" spans="2:30" ht="12.75" customHeight="1">
      <c r="B29" s="948" t="s">
        <v>99</v>
      </c>
      <c r="C29" s="948"/>
      <c r="D29" s="7"/>
      <c r="E29" s="99" t="s">
        <v>8</v>
      </c>
      <c r="F29" s="22">
        <v>1</v>
      </c>
      <c r="G29" s="22">
        <v>1</v>
      </c>
      <c r="H29" s="99" t="s">
        <v>8</v>
      </c>
      <c r="I29" s="22">
        <v>2</v>
      </c>
      <c r="J29" s="22">
        <v>2</v>
      </c>
      <c r="K29" s="150">
        <v>2</v>
      </c>
      <c r="L29" s="150" t="s">
        <v>8</v>
      </c>
      <c r="M29" s="150">
        <v>2</v>
      </c>
      <c r="N29" s="22">
        <f>1+1</f>
        <v>2</v>
      </c>
      <c r="O29" s="203"/>
      <c r="P29" s="19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9"/>
      <c r="AC29" s="14"/>
      <c r="AD29" s="187"/>
    </row>
    <row r="30" spans="2:30" ht="6" customHeight="1">
      <c r="B30" s="152"/>
      <c r="C30" s="6"/>
      <c r="D30" s="7"/>
      <c r="E30" s="54"/>
      <c r="F30" s="22"/>
      <c r="G30" s="22"/>
      <c r="H30" s="22"/>
      <c r="I30" s="22"/>
      <c r="J30" s="22"/>
      <c r="K30" s="150"/>
      <c r="L30" s="22"/>
      <c r="M30" s="150"/>
      <c r="N30" s="22"/>
      <c r="O30" s="203"/>
      <c r="P30" s="19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9"/>
      <c r="AC30" s="14"/>
      <c r="AD30" s="187"/>
    </row>
    <row r="31" spans="1:30" ht="12.75" customHeight="1">
      <c r="A31" s="152" t="s">
        <v>51</v>
      </c>
      <c r="C31" s="6"/>
      <c r="D31" s="7"/>
      <c r="E31" s="54"/>
      <c r="F31" s="22"/>
      <c r="G31" s="22"/>
      <c r="H31" s="22"/>
      <c r="I31" s="22"/>
      <c r="J31" s="22"/>
      <c r="K31" s="150"/>
      <c r="L31" s="22"/>
      <c r="M31" s="150"/>
      <c r="N31" s="22"/>
      <c r="O31" s="203"/>
      <c r="P31" s="19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9"/>
      <c r="AC31" s="14"/>
      <c r="AD31" s="187"/>
    </row>
    <row r="32" spans="2:30" ht="6" customHeight="1">
      <c r="B32" s="152"/>
      <c r="C32" s="6"/>
      <c r="D32" s="7"/>
      <c r="E32" s="54"/>
      <c r="F32" s="22"/>
      <c r="G32" s="22"/>
      <c r="H32" s="22"/>
      <c r="I32" s="22"/>
      <c r="J32" s="22"/>
      <c r="K32" s="150"/>
      <c r="L32" s="22"/>
      <c r="M32" s="150"/>
      <c r="N32" s="22"/>
      <c r="O32" s="203"/>
      <c r="P32" s="19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9"/>
      <c r="AC32" s="14"/>
      <c r="AD32" s="187"/>
    </row>
    <row r="33" spans="2:30" ht="12.75" customHeight="1">
      <c r="B33" s="948" t="s">
        <v>97</v>
      </c>
      <c r="C33" s="948"/>
      <c r="D33" s="7"/>
      <c r="E33" s="54">
        <v>5</v>
      </c>
      <c r="F33" s="150" t="s">
        <v>8</v>
      </c>
      <c r="G33" s="22">
        <v>5</v>
      </c>
      <c r="H33" s="22">
        <v>3</v>
      </c>
      <c r="I33" s="150">
        <v>1</v>
      </c>
      <c r="J33" s="22">
        <v>3</v>
      </c>
      <c r="K33" s="150">
        <v>2</v>
      </c>
      <c r="L33" s="150">
        <f>0+1</f>
        <v>1</v>
      </c>
      <c r="M33" s="150">
        <v>2</v>
      </c>
      <c r="N33" s="22">
        <f>2+0</f>
        <v>2</v>
      </c>
      <c r="O33" s="203"/>
      <c r="P33" s="19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9"/>
      <c r="AC33" s="14"/>
      <c r="AD33" s="187"/>
    </row>
    <row r="34" spans="2:30" ht="12.75" customHeight="1">
      <c r="B34" s="948" t="s">
        <v>100</v>
      </c>
      <c r="C34" s="948"/>
      <c r="D34" s="7"/>
      <c r="E34" s="54">
        <v>2</v>
      </c>
      <c r="F34" s="150" t="s">
        <v>8</v>
      </c>
      <c r="G34" s="22">
        <v>3</v>
      </c>
      <c r="H34" s="22">
        <v>1</v>
      </c>
      <c r="I34" s="22">
        <v>4</v>
      </c>
      <c r="J34" s="22">
        <v>1</v>
      </c>
      <c r="K34" s="150">
        <v>1</v>
      </c>
      <c r="L34" s="150" t="s">
        <v>8</v>
      </c>
      <c r="M34" s="150" t="s">
        <v>8</v>
      </c>
      <c r="N34" s="22">
        <f>2+0</f>
        <v>2</v>
      </c>
      <c r="O34" s="203"/>
      <c r="P34" s="19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9"/>
      <c r="AC34" s="14"/>
      <c r="AD34" s="187"/>
    </row>
    <row r="35" spans="2:30" ht="12.75" customHeight="1">
      <c r="B35" s="948" t="s">
        <v>385</v>
      </c>
      <c r="C35" s="948"/>
      <c r="D35" s="7"/>
      <c r="E35" s="54">
        <v>8</v>
      </c>
      <c r="F35" s="150" t="s">
        <v>8</v>
      </c>
      <c r="G35" s="22">
        <v>2</v>
      </c>
      <c r="H35" s="22">
        <v>5</v>
      </c>
      <c r="I35" s="22">
        <v>6</v>
      </c>
      <c r="J35" s="150">
        <v>1</v>
      </c>
      <c r="K35" s="150">
        <v>2</v>
      </c>
      <c r="L35" s="150" t="s">
        <v>8</v>
      </c>
      <c r="M35" s="150" t="s">
        <v>8</v>
      </c>
      <c r="N35" s="22">
        <f>1+0</f>
        <v>1</v>
      </c>
      <c r="O35" s="203"/>
      <c r="P35" s="193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9"/>
      <c r="AC35" s="14"/>
      <c r="AD35" s="187"/>
    </row>
    <row r="36" spans="2:30" ht="12.75" customHeight="1">
      <c r="B36" s="948" t="s">
        <v>101</v>
      </c>
      <c r="C36" s="948"/>
      <c r="D36" s="7"/>
      <c r="E36" s="54">
        <v>5</v>
      </c>
      <c r="F36" s="150" t="s">
        <v>8</v>
      </c>
      <c r="G36" s="22">
        <v>12</v>
      </c>
      <c r="H36" s="22">
        <v>4</v>
      </c>
      <c r="I36" s="22">
        <v>3</v>
      </c>
      <c r="J36" s="22">
        <v>1</v>
      </c>
      <c r="K36" s="150">
        <v>1</v>
      </c>
      <c r="L36" s="150" t="s">
        <v>8</v>
      </c>
      <c r="M36" s="150" t="s">
        <v>8</v>
      </c>
      <c r="N36" s="22">
        <f>4+1</f>
        <v>5</v>
      </c>
      <c r="O36" s="203"/>
      <c r="P36" s="19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9"/>
      <c r="AC36" s="14"/>
      <c r="AD36" s="187"/>
    </row>
    <row r="37" spans="2:30" ht="12.75" customHeight="1">
      <c r="B37" s="948" t="s">
        <v>102</v>
      </c>
      <c r="C37" s="948"/>
      <c r="D37" s="7"/>
      <c r="E37" s="54">
        <v>2</v>
      </c>
      <c r="F37" s="150" t="s">
        <v>8</v>
      </c>
      <c r="G37" s="22">
        <v>7</v>
      </c>
      <c r="H37" s="22">
        <v>3</v>
      </c>
      <c r="I37" s="22">
        <v>1</v>
      </c>
      <c r="J37" s="150" t="s">
        <v>8</v>
      </c>
      <c r="K37" s="150">
        <v>3</v>
      </c>
      <c r="L37" s="150">
        <f>0+1</f>
        <v>1</v>
      </c>
      <c r="M37" s="150" t="s">
        <v>8</v>
      </c>
      <c r="N37" s="22">
        <f>1+0</f>
        <v>1</v>
      </c>
      <c r="O37" s="203"/>
      <c r="P37" s="193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9"/>
      <c r="AC37" s="14"/>
      <c r="AD37" s="187"/>
    </row>
    <row r="38" spans="2:30" ht="12.75" customHeight="1">
      <c r="B38" s="948" t="s">
        <v>103</v>
      </c>
      <c r="C38" s="948"/>
      <c r="D38" s="7"/>
      <c r="E38" s="54">
        <v>3</v>
      </c>
      <c r="F38" s="150" t="s">
        <v>8</v>
      </c>
      <c r="G38" s="22">
        <v>4</v>
      </c>
      <c r="H38" s="22">
        <v>4</v>
      </c>
      <c r="I38" s="150">
        <v>5</v>
      </c>
      <c r="J38" s="150" t="s">
        <v>8</v>
      </c>
      <c r="K38" s="150">
        <v>1</v>
      </c>
      <c r="L38" s="150" t="s">
        <v>8</v>
      </c>
      <c r="M38" s="150" t="s">
        <v>8</v>
      </c>
      <c r="N38" s="22">
        <f>2+0</f>
        <v>2</v>
      </c>
      <c r="O38" s="203"/>
      <c r="P38" s="193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9"/>
      <c r="AC38" s="14"/>
      <c r="AD38" s="187"/>
    </row>
    <row r="39" spans="2:30" ht="12.75" customHeight="1">
      <c r="B39" s="948" t="s">
        <v>386</v>
      </c>
      <c r="C39" s="948"/>
      <c r="D39" s="7"/>
      <c r="E39" s="54">
        <v>19</v>
      </c>
      <c r="F39" s="150" t="s">
        <v>8</v>
      </c>
      <c r="G39" s="22">
        <v>11</v>
      </c>
      <c r="H39" s="22">
        <v>2</v>
      </c>
      <c r="I39" s="150">
        <v>1</v>
      </c>
      <c r="J39" s="22">
        <v>1</v>
      </c>
      <c r="K39" s="150">
        <v>5</v>
      </c>
      <c r="L39" s="150" t="s">
        <v>8</v>
      </c>
      <c r="M39" s="150">
        <v>1</v>
      </c>
      <c r="N39" s="22">
        <f>3+1</f>
        <v>4</v>
      </c>
      <c r="O39" s="203"/>
      <c r="P39" s="193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9"/>
      <c r="AC39" s="14"/>
      <c r="AD39" s="187"/>
    </row>
    <row r="40" spans="2:30" ht="12.75" customHeight="1">
      <c r="B40" s="948" t="s">
        <v>98</v>
      </c>
      <c r="C40" s="948"/>
      <c r="D40" s="7"/>
      <c r="E40" s="54">
        <v>1</v>
      </c>
      <c r="F40" s="150" t="s">
        <v>8</v>
      </c>
      <c r="G40" s="22">
        <v>7</v>
      </c>
      <c r="H40" s="150" t="s">
        <v>8</v>
      </c>
      <c r="I40" s="22">
        <v>3</v>
      </c>
      <c r="J40" s="150">
        <v>2</v>
      </c>
      <c r="K40" s="150">
        <v>1</v>
      </c>
      <c r="L40" s="150" t="s">
        <v>8</v>
      </c>
      <c r="M40" s="150">
        <v>1</v>
      </c>
      <c r="N40" s="22">
        <f>4+1</f>
        <v>5</v>
      </c>
      <c r="O40" s="203"/>
      <c r="P40" s="193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9"/>
      <c r="AC40" s="14"/>
      <c r="AD40" s="187"/>
    </row>
    <row r="41" spans="2:30" ht="12.75" customHeight="1">
      <c r="B41" s="948" t="s">
        <v>99</v>
      </c>
      <c r="C41" s="948"/>
      <c r="D41" s="7"/>
      <c r="E41" s="54">
        <v>12</v>
      </c>
      <c r="F41" s="150" t="s">
        <v>8</v>
      </c>
      <c r="G41" s="22">
        <v>6</v>
      </c>
      <c r="H41" s="150">
        <v>1</v>
      </c>
      <c r="I41" s="22">
        <v>2</v>
      </c>
      <c r="J41" s="22">
        <v>2</v>
      </c>
      <c r="K41" s="150">
        <v>5</v>
      </c>
      <c r="L41" s="150" t="s">
        <v>8</v>
      </c>
      <c r="M41" s="150" t="s">
        <v>8</v>
      </c>
      <c r="N41" s="22">
        <f>1+0</f>
        <v>1</v>
      </c>
      <c r="O41" s="203"/>
      <c r="P41" s="193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9"/>
      <c r="AC41" s="14"/>
      <c r="AD41" s="187"/>
    </row>
    <row r="42" spans="3:30" ht="7.5" customHeight="1">
      <c r="C42" s="6"/>
      <c r="D42" s="7"/>
      <c r="E42" s="54"/>
      <c r="F42" s="22"/>
      <c r="G42" s="22"/>
      <c r="H42" s="22"/>
      <c r="I42" s="22"/>
      <c r="J42" s="22"/>
      <c r="K42" s="150"/>
      <c r="L42" s="22"/>
      <c r="M42" s="150"/>
      <c r="N42" s="22"/>
      <c r="O42" s="203"/>
      <c r="P42" s="193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9"/>
      <c r="AC42" s="14"/>
      <c r="AD42" s="187"/>
    </row>
    <row r="43" spans="1:30" s="19" customFormat="1" ht="12.75" customHeight="1">
      <c r="A43" s="949" t="s">
        <v>15</v>
      </c>
      <c r="B43" s="949"/>
      <c r="C43" s="949"/>
      <c r="D43" s="191"/>
      <c r="E43" s="59">
        <v>45</v>
      </c>
      <c r="F43" s="24">
        <v>8</v>
      </c>
      <c r="G43" s="24">
        <v>282</v>
      </c>
      <c r="H43" s="24">
        <v>52</v>
      </c>
      <c r="I43" s="24">
        <v>36</v>
      </c>
      <c r="J43" s="24">
        <v>34</v>
      </c>
      <c r="K43" s="159">
        <v>35</v>
      </c>
      <c r="L43" s="24">
        <f>0+3</f>
        <v>3</v>
      </c>
      <c r="M43" s="159">
        <v>12</v>
      </c>
      <c r="N43" s="24">
        <f>33+17</f>
        <v>50</v>
      </c>
      <c r="O43" s="205"/>
      <c r="P43" s="193"/>
      <c r="Q43" s="187"/>
      <c r="R43" s="187"/>
      <c r="S43" s="187"/>
      <c r="T43" s="187"/>
      <c r="U43" s="187"/>
      <c r="V43" s="187"/>
      <c r="AD43" s="187"/>
    </row>
    <row r="44" spans="2:30" s="14" customFormat="1" ht="6" customHeight="1">
      <c r="B44" s="156"/>
      <c r="C44" s="6"/>
      <c r="D44" s="21"/>
      <c r="E44" s="54"/>
      <c r="F44" s="22"/>
      <c r="G44" s="22"/>
      <c r="H44" s="22"/>
      <c r="I44" s="22"/>
      <c r="J44" s="22"/>
      <c r="K44" s="150"/>
      <c r="L44" s="22"/>
      <c r="M44" s="150"/>
      <c r="N44" s="22"/>
      <c r="O44" s="203"/>
      <c r="P44" s="193"/>
      <c r="AB44" s="19"/>
      <c r="AD44" s="187"/>
    </row>
    <row r="45" spans="1:30" s="14" customFormat="1" ht="12.75" customHeight="1">
      <c r="A45" s="156" t="s">
        <v>58</v>
      </c>
      <c r="C45" s="6"/>
      <c r="D45" s="21"/>
      <c r="E45" s="54"/>
      <c r="F45" s="22"/>
      <c r="G45" s="22"/>
      <c r="H45" s="22"/>
      <c r="I45" s="22"/>
      <c r="J45" s="22"/>
      <c r="K45" s="150"/>
      <c r="L45" s="22"/>
      <c r="M45" s="150"/>
      <c r="N45" s="22"/>
      <c r="O45" s="203"/>
      <c r="P45" s="193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9"/>
      <c r="AD45" s="187"/>
    </row>
    <row r="46" spans="2:30" s="14" customFormat="1" ht="6" customHeight="1">
      <c r="B46" s="156"/>
      <c r="C46" s="6"/>
      <c r="D46" s="21"/>
      <c r="E46" s="54"/>
      <c r="F46" s="22"/>
      <c r="G46" s="22"/>
      <c r="H46" s="22"/>
      <c r="I46" s="22"/>
      <c r="J46" s="22"/>
      <c r="K46" s="150"/>
      <c r="L46" s="22"/>
      <c r="M46" s="150"/>
      <c r="N46" s="22"/>
      <c r="O46" s="203"/>
      <c r="P46" s="193"/>
      <c r="AB46" s="19"/>
      <c r="AD46" s="187"/>
    </row>
    <row r="47" spans="2:30" ht="12.75" customHeight="1">
      <c r="B47" s="948" t="s">
        <v>104</v>
      </c>
      <c r="C47" s="948"/>
      <c r="D47" s="7"/>
      <c r="E47" s="54">
        <v>1</v>
      </c>
      <c r="F47" s="22">
        <v>1</v>
      </c>
      <c r="G47" s="22">
        <v>1</v>
      </c>
      <c r="H47" s="22">
        <v>3</v>
      </c>
      <c r="I47" s="22">
        <v>4</v>
      </c>
      <c r="J47" s="150">
        <v>2</v>
      </c>
      <c r="K47" s="150">
        <v>1</v>
      </c>
      <c r="L47" s="150" t="s">
        <v>8</v>
      </c>
      <c r="M47" s="150">
        <v>1</v>
      </c>
      <c r="N47" s="22">
        <f>5+2</f>
        <v>7</v>
      </c>
      <c r="O47" s="203"/>
      <c r="P47" s="19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9"/>
      <c r="AC47" s="14"/>
      <c r="AD47" s="187"/>
    </row>
    <row r="48" spans="2:30" ht="12.75" customHeight="1">
      <c r="B48" s="948" t="s">
        <v>105</v>
      </c>
      <c r="C48" s="948"/>
      <c r="D48" s="7"/>
      <c r="E48" s="54">
        <v>1</v>
      </c>
      <c r="F48" s="150" t="s">
        <v>8</v>
      </c>
      <c r="G48" s="22">
        <v>2</v>
      </c>
      <c r="H48" s="22">
        <v>11</v>
      </c>
      <c r="I48" s="22">
        <v>2</v>
      </c>
      <c r="J48" s="150" t="s">
        <v>8</v>
      </c>
      <c r="K48" s="150">
        <v>2</v>
      </c>
      <c r="L48" s="150" t="s">
        <v>8</v>
      </c>
      <c r="M48" s="150" t="s">
        <v>8</v>
      </c>
      <c r="N48" s="150" t="s">
        <v>8</v>
      </c>
      <c r="O48" s="204"/>
      <c r="P48" s="195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9"/>
      <c r="AC48" s="14"/>
      <c r="AD48" s="187"/>
    </row>
    <row r="49" spans="2:30" ht="12.75" customHeight="1">
      <c r="B49" s="948" t="s">
        <v>106</v>
      </c>
      <c r="C49" s="948"/>
      <c r="D49" s="7"/>
      <c r="E49" s="99" t="s">
        <v>8</v>
      </c>
      <c r="F49" s="22">
        <v>1</v>
      </c>
      <c r="G49" s="22">
        <v>1</v>
      </c>
      <c r="H49" s="22">
        <v>1</v>
      </c>
      <c r="I49" s="22">
        <v>1</v>
      </c>
      <c r="J49" s="150" t="s">
        <v>8</v>
      </c>
      <c r="K49" s="150">
        <v>1</v>
      </c>
      <c r="L49" s="150" t="s">
        <v>8</v>
      </c>
      <c r="M49" s="150">
        <v>1</v>
      </c>
      <c r="N49" s="150" t="s">
        <v>8</v>
      </c>
      <c r="O49" s="203"/>
      <c r="P49" s="19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9"/>
      <c r="AC49" s="14"/>
      <c r="AD49" s="187"/>
    </row>
    <row r="50" spans="2:30" ht="12.75" customHeight="1">
      <c r="B50" s="948" t="s">
        <v>107</v>
      </c>
      <c r="C50" s="948"/>
      <c r="D50" s="7"/>
      <c r="E50" s="99" t="s">
        <v>8</v>
      </c>
      <c r="F50" s="150" t="s">
        <v>8</v>
      </c>
      <c r="G50" s="22">
        <v>3</v>
      </c>
      <c r="H50" s="22">
        <v>4</v>
      </c>
      <c r="I50" s="22">
        <v>2</v>
      </c>
      <c r="J50" s="150">
        <v>2</v>
      </c>
      <c r="K50" s="150">
        <v>1</v>
      </c>
      <c r="L50" s="150" t="s">
        <v>8</v>
      </c>
      <c r="M50" s="150" t="s">
        <v>8</v>
      </c>
      <c r="N50" s="150">
        <f>0+1</f>
        <v>1</v>
      </c>
      <c r="O50" s="204"/>
      <c r="P50" s="195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9"/>
      <c r="AC50" s="14"/>
      <c r="AD50" s="187"/>
    </row>
    <row r="51" spans="2:30" ht="6" customHeight="1">
      <c r="B51" s="152"/>
      <c r="C51" s="6"/>
      <c r="D51" s="7"/>
      <c r="E51" s="54"/>
      <c r="F51" s="22"/>
      <c r="G51" s="22"/>
      <c r="H51" s="22"/>
      <c r="I51" s="22"/>
      <c r="J51" s="22"/>
      <c r="K51" s="150"/>
      <c r="L51" s="22"/>
      <c r="M51" s="150"/>
      <c r="N51" s="22"/>
      <c r="O51" s="203"/>
      <c r="P51" s="193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9"/>
      <c r="AC51" s="14"/>
      <c r="AD51" s="187"/>
    </row>
    <row r="52" spans="1:30" ht="12.75" customHeight="1">
      <c r="A52" s="152" t="s">
        <v>51</v>
      </c>
      <c r="C52" s="6"/>
      <c r="D52" s="7"/>
      <c r="E52" s="54"/>
      <c r="F52" s="22"/>
      <c r="G52" s="22"/>
      <c r="H52" s="22"/>
      <c r="I52" s="22"/>
      <c r="J52" s="22"/>
      <c r="K52" s="150"/>
      <c r="L52" s="22"/>
      <c r="M52" s="150"/>
      <c r="N52" s="22"/>
      <c r="O52" s="203"/>
      <c r="P52" s="193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9"/>
      <c r="AC52" s="14"/>
      <c r="AD52" s="187"/>
    </row>
    <row r="53" spans="2:30" ht="6" customHeight="1">
      <c r="B53" s="152"/>
      <c r="C53" s="6"/>
      <c r="D53" s="7"/>
      <c r="E53" s="54"/>
      <c r="F53" s="22"/>
      <c r="G53" s="22"/>
      <c r="H53" s="22"/>
      <c r="I53" s="22"/>
      <c r="J53" s="22"/>
      <c r="K53" s="150"/>
      <c r="L53" s="22"/>
      <c r="M53" s="150"/>
      <c r="N53" s="22"/>
      <c r="O53" s="203"/>
      <c r="P53" s="193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9"/>
      <c r="AC53" s="14"/>
      <c r="AD53" s="187"/>
    </row>
    <row r="54" spans="2:30" ht="12.75" customHeight="1">
      <c r="B54" s="948" t="s">
        <v>387</v>
      </c>
      <c r="C54" s="948"/>
      <c r="D54" s="7"/>
      <c r="E54" s="54">
        <v>4</v>
      </c>
      <c r="F54" s="150" t="s">
        <v>8</v>
      </c>
      <c r="G54" s="22">
        <v>8</v>
      </c>
      <c r="H54" s="22">
        <v>5</v>
      </c>
      <c r="I54" s="22">
        <v>4</v>
      </c>
      <c r="J54" s="150">
        <v>1</v>
      </c>
      <c r="K54" s="150">
        <v>3</v>
      </c>
      <c r="L54" s="150" t="s">
        <v>8</v>
      </c>
      <c r="M54" s="150">
        <v>2</v>
      </c>
      <c r="N54" s="150">
        <f>2+0</f>
        <v>2</v>
      </c>
      <c r="O54" s="203"/>
      <c r="P54" s="193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9"/>
      <c r="AC54" s="14"/>
      <c r="AD54" s="187"/>
    </row>
    <row r="55" spans="2:30" ht="12.75" customHeight="1">
      <c r="B55" s="948" t="s">
        <v>104</v>
      </c>
      <c r="C55" s="948"/>
      <c r="D55" s="7"/>
      <c r="E55" s="54">
        <v>6</v>
      </c>
      <c r="F55" s="22">
        <v>2</v>
      </c>
      <c r="G55" s="22">
        <v>41</v>
      </c>
      <c r="H55" s="22">
        <v>2</v>
      </c>
      <c r="I55" s="22">
        <v>2</v>
      </c>
      <c r="J55" s="22">
        <v>5</v>
      </c>
      <c r="K55" s="150">
        <v>3</v>
      </c>
      <c r="L55" s="150" t="s">
        <v>8</v>
      </c>
      <c r="M55" s="150">
        <v>4</v>
      </c>
      <c r="N55" s="22">
        <f>3+0</f>
        <v>3</v>
      </c>
      <c r="O55" s="203"/>
      <c r="P55" s="193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9"/>
      <c r="AC55" s="14"/>
      <c r="AD55" s="187"/>
    </row>
    <row r="56" spans="2:30" ht="12.75" customHeight="1">
      <c r="B56" s="948" t="s">
        <v>108</v>
      </c>
      <c r="C56" s="948"/>
      <c r="D56" s="7"/>
      <c r="E56" s="54">
        <v>1</v>
      </c>
      <c r="F56" s="150" t="s">
        <v>8</v>
      </c>
      <c r="G56" s="22">
        <v>46</v>
      </c>
      <c r="H56" s="22">
        <v>4</v>
      </c>
      <c r="I56" s="150" t="s">
        <v>8</v>
      </c>
      <c r="J56" s="22">
        <v>5</v>
      </c>
      <c r="K56" s="150">
        <v>1</v>
      </c>
      <c r="L56" s="150" t="s">
        <v>8</v>
      </c>
      <c r="M56" s="150" t="s">
        <v>8</v>
      </c>
      <c r="N56" s="22">
        <f>1+2</f>
        <v>3</v>
      </c>
      <c r="O56" s="203"/>
      <c r="P56" s="19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9"/>
      <c r="AC56" s="14"/>
      <c r="AD56" s="187"/>
    </row>
    <row r="57" spans="2:30" ht="12.75" customHeight="1">
      <c r="B57" s="948" t="s">
        <v>109</v>
      </c>
      <c r="C57" s="948"/>
      <c r="D57" s="7"/>
      <c r="E57" s="54">
        <v>6</v>
      </c>
      <c r="F57" s="22">
        <v>2</v>
      </c>
      <c r="G57" s="22">
        <v>46</v>
      </c>
      <c r="H57" s="22">
        <v>4</v>
      </c>
      <c r="I57" s="22">
        <v>6</v>
      </c>
      <c r="J57" s="22">
        <v>3</v>
      </c>
      <c r="K57" s="150">
        <v>3</v>
      </c>
      <c r="L57" s="150" t="s">
        <v>8</v>
      </c>
      <c r="M57" s="150" t="s">
        <v>8</v>
      </c>
      <c r="N57" s="22">
        <f>5+2</f>
        <v>7</v>
      </c>
      <c r="O57" s="203"/>
      <c r="P57" s="193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9"/>
      <c r="AC57" s="14"/>
      <c r="AD57" s="187"/>
    </row>
    <row r="58" spans="2:30" ht="12.75" customHeight="1">
      <c r="B58" s="948" t="s">
        <v>388</v>
      </c>
      <c r="C58" s="948"/>
      <c r="D58" s="7"/>
      <c r="E58" s="150">
        <v>1</v>
      </c>
      <c r="F58" s="22">
        <v>2</v>
      </c>
      <c r="G58" s="22">
        <v>11</v>
      </c>
      <c r="H58" s="22">
        <v>3</v>
      </c>
      <c r="I58" s="22">
        <v>4</v>
      </c>
      <c r="J58" s="22">
        <v>1</v>
      </c>
      <c r="K58" s="150">
        <v>1</v>
      </c>
      <c r="L58" s="150" t="s">
        <v>8</v>
      </c>
      <c r="M58" s="150" t="s">
        <v>8</v>
      </c>
      <c r="N58" s="22">
        <f>1+2</f>
        <v>3</v>
      </c>
      <c r="O58" s="203"/>
      <c r="P58" s="193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9"/>
      <c r="AC58" s="14"/>
      <c r="AD58" s="187"/>
    </row>
    <row r="59" spans="2:30" ht="12.75" customHeight="1">
      <c r="B59" s="948" t="s">
        <v>110</v>
      </c>
      <c r="C59" s="948"/>
      <c r="D59" s="7"/>
      <c r="E59" s="150">
        <v>1</v>
      </c>
      <c r="F59" s="150" t="s">
        <v>8</v>
      </c>
      <c r="G59" s="22">
        <v>2</v>
      </c>
      <c r="H59" s="22">
        <v>2</v>
      </c>
      <c r="I59" s="22">
        <v>1</v>
      </c>
      <c r="J59" s="22">
        <v>1</v>
      </c>
      <c r="K59" s="150" t="s">
        <v>8</v>
      </c>
      <c r="L59" s="150" t="s">
        <v>8</v>
      </c>
      <c r="M59" s="150" t="s">
        <v>8</v>
      </c>
      <c r="N59" s="22">
        <f>4+0</f>
        <v>4</v>
      </c>
      <c r="O59" s="203"/>
      <c r="P59" s="193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9"/>
      <c r="AC59" s="14"/>
      <c r="AD59" s="187"/>
    </row>
    <row r="60" spans="2:30" ht="12.75" customHeight="1">
      <c r="B60" s="948" t="s">
        <v>111</v>
      </c>
      <c r="C60" s="948"/>
      <c r="D60" s="7"/>
      <c r="E60" s="54">
        <v>3</v>
      </c>
      <c r="F60" s="150" t="s">
        <v>8</v>
      </c>
      <c r="G60" s="22">
        <v>11</v>
      </c>
      <c r="H60" s="22">
        <v>6</v>
      </c>
      <c r="I60" s="22">
        <v>1</v>
      </c>
      <c r="J60" s="22">
        <v>3</v>
      </c>
      <c r="K60" s="150">
        <v>1</v>
      </c>
      <c r="L60" s="22">
        <f>0+2</f>
        <v>2</v>
      </c>
      <c r="M60" s="150">
        <v>1</v>
      </c>
      <c r="N60" s="22">
        <f>3+2</f>
        <v>5</v>
      </c>
      <c r="O60" s="203"/>
      <c r="P60" s="193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9"/>
      <c r="AC60" s="14"/>
      <c r="AD60" s="187"/>
    </row>
    <row r="61" spans="2:30" ht="12.75" customHeight="1">
      <c r="B61" s="948" t="s">
        <v>112</v>
      </c>
      <c r="C61" s="948"/>
      <c r="D61" s="7"/>
      <c r="E61" s="54">
        <v>1</v>
      </c>
      <c r="F61" s="150" t="s">
        <v>8</v>
      </c>
      <c r="G61" s="22">
        <v>18</v>
      </c>
      <c r="H61" s="22">
        <v>5</v>
      </c>
      <c r="I61" s="22">
        <v>4</v>
      </c>
      <c r="J61" s="22">
        <v>4</v>
      </c>
      <c r="K61" s="150">
        <v>10</v>
      </c>
      <c r="L61" s="150" t="s">
        <v>8</v>
      </c>
      <c r="M61" s="150">
        <v>2</v>
      </c>
      <c r="N61" s="22">
        <f>4+1</f>
        <v>5</v>
      </c>
      <c r="O61" s="203"/>
      <c r="P61" s="193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9"/>
      <c r="AC61" s="14"/>
      <c r="AD61" s="187"/>
    </row>
    <row r="62" spans="2:30" ht="12.75" customHeight="1">
      <c r="B62" s="948" t="s">
        <v>389</v>
      </c>
      <c r="C62" s="948"/>
      <c r="D62" s="7"/>
      <c r="E62" s="54">
        <v>18</v>
      </c>
      <c r="F62" s="150" t="s">
        <v>8</v>
      </c>
      <c r="G62" s="22">
        <v>69</v>
      </c>
      <c r="H62" s="22">
        <v>2</v>
      </c>
      <c r="I62" s="22">
        <v>3</v>
      </c>
      <c r="J62" s="22">
        <v>2</v>
      </c>
      <c r="K62" s="150">
        <v>7</v>
      </c>
      <c r="L62" s="150" t="s">
        <v>8</v>
      </c>
      <c r="M62" s="150" t="s">
        <v>8</v>
      </c>
      <c r="N62" s="22">
        <f>1+4</f>
        <v>5</v>
      </c>
      <c r="O62" s="203"/>
      <c r="P62" s="193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9"/>
      <c r="AC62" s="14"/>
      <c r="AD62" s="187"/>
    </row>
    <row r="63" spans="2:30" ht="12.75" customHeight="1">
      <c r="B63" s="948" t="s">
        <v>113</v>
      </c>
      <c r="C63" s="948"/>
      <c r="D63" s="7"/>
      <c r="E63" s="54">
        <v>2</v>
      </c>
      <c r="F63" s="150" t="s">
        <v>8</v>
      </c>
      <c r="G63" s="22">
        <v>23</v>
      </c>
      <c r="H63" s="150" t="s">
        <v>8</v>
      </c>
      <c r="I63" s="22">
        <v>2</v>
      </c>
      <c r="J63" s="22">
        <v>5</v>
      </c>
      <c r="K63" s="150">
        <v>1</v>
      </c>
      <c r="L63" s="22">
        <f>0+1</f>
        <v>1</v>
      </c>
      <c r="M63" s="150">
        <v>1</v>
      </c>
      <c r="N63" s="22">
        <f>4+1</f>
        <v>5</v>
      </c>
      <c r="O63" s="203"/>
      <c r="P63" s="193"/>
      <c r="Q63" s="187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9"/>
      <c r="AC63" s="14"/>
      <c r="AD63" s="187"/>
    </row>
    <row r="64" spans="1:15" ht="11.25" customHeight="1">
      <c r="A64" s="145" t="s">
        <v>7</v>
      </c>
      <c r="O64" s="95"/>
    </row>
    <row r="65" spans="1:15" ht="27" customHeight="1">
      <c r="A65" s="950" t="s">
        <v>449</v>
      </c>
      <c r="B65" s="950"/>
      <c r="C65" s="950"/>
      <c r="D65" s="950"/>
      <c r="E65" s="950"/>
      <c r="F65" s="950"/>
      <c r="G65" s="950"/>
      <c r="H65" s="950"/>
      <c r="I65" s="950"/>
      <c r="J65" s="950"/>
      <c r="K65" s="950"/>
      <c r="L65" s="950"/>
      <c r="M65" s="950"/>
      <c r="N65" s="950"/>
      <c r="O65" s="199"/>
    </row>
    <row r="66" spans="2:14" ht="12" customHeight="1">
      <c r="B66" s="960"/>
      <c r="C66" s="960"/>
      <c r="D66" s="960"/>
      <c r="E66" s="960"/>
      <c r="F66" s="960"/>
      <c r="G66" s="960"/>
      <c r="H66" s="960"/>
      <c r="I66" s="960"/>
      <c r="J66" s="960"/>
      <c r="K66" s="960"/>
      <c r="L66" s="960"/>
      <c r="M66" s="960"/>
      <c r="N66" s="960"/>
    </row>
  </sheetData>
  <sheetProtection/>
  <mergeCells count="54">
    <mergeCell ref="I4:I10"/>
    <mergeCell ref="L4:L10"/>
    <mergeCell ref="E11:N11"/>
    <mergeCell ref="H4:H10"/>
    <mergeCell ref="M4:M10"/>
    <mergeCell ref="N4:N10"/>
    <mergeCell ref="J4:J10"/>
    <mergeCell ref="G4:G10"/>
    <mergeCell ref="F4:F10"/>
    <mergeCell ref="E4:E10"/>
    <mergeCell ref="B14:C14"/>
    <mergeCell ref="A4:D11"/>
    <mergeCell ref="B15:C15"/>
    <mergeCell ref="B16:C16"/>
    <mergeCell ref="B17:C17"/>
    <mergeCell ref="B18:C18"/>
    <mergeCell ref="B19:C19"/>
    <mergeCell ref="B20:C20"/>
    <mergeCell ref="B36:C36"/>
    <mergeCell ref="B21:C21"/>
    <mergeCell ref="B27:C27"/>
    <mergeCell ref="B28:C28"/>
    <mergeCell ref="B29:C29"/>
    <mergeCell ref="A23:C23"/>
    <mergeCell ref="A65:N65"/>
    <mergeCell ref="B41:C41"/>
    <mergeCell ref="A43:C43"/>
    <mergeCell ref="B61:C61"/>
    <mergeCell ref="B50:C50"/>
    <mergeCell ref="B54:C54"/>
    <mergeCell ref="B55:C55"/>
    <mergeCell ref="B56:C56"/>
    <mergeCell ref="B47:C47"/>
    <mergeCell ref="B60:C60"/>
    <mergeCell ref="B48:C48"/>
    <mergeCell ref="A2:N2"/>
    <mergeCell ref="A1:N1"/>
    <mergeCell ref="B37:C37"/>
    <mergeCell ref="B38:C38"/>
    <mergeCell ref="B39:C39"/>
    <mergeCell ref="B40:C40"/>
    <mergeCell ref="B33:C33"/>
    <mergeCell ref="B34:C34"/>
    <mergeCell ref="B35:C35"/>
    <mergeCell ref="O6:O7"/>
    <mergeCell ref="P6:P7"/>
    <mergeCell ref="B66:N66"/>
    <mergeCell ref="K4:K10"/>
    <mergeCell ref="B57:C57"/>
    <mergeCell ref="B62:C62"/>
    <mergeCell ref="B63:C63"/>
    <mergeCell ref="B58:C58"/>
    <mergeCell ref="B59:C59"/>
    <mergeCell ref="B49:C49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4" r:id="rId1"/>
  <headerFooter alignWithMargins="0">
    <oddHeader>&amp;L&amp;"Arial,Kursiv"&amp;9 &amp;U1 Abfallentsorgung&amp;R&amp;"Arial,Kursiv"&amp;9&amp;UAbfallwirtschaft in Bayern 2013</oddHeader>
    <oddFooter xml:space="preserve">&amp;C&amp;12 &amp;11 37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97"/>
  <sheetViews>
    <sheetView zoomScale="110" zoomScaleNormal="110" zoomScaleSheetLayoutView="120" workbookViewId="0" topLeftCell="A1">
      <selection activeCell="M34" sqref="M34"/>
    </sheetView>
  </sheetViews>
  <sheetFormatPr defaultColWidth="11.421875" defaultRowHeight="12.75"/>
  <cols>
    <col min="1" max="1" width="7.7109375" style="2" customWidth="1"/>
    <col min="2" max="2" width="0.9921875" style="2" customWidth="1"/>
    <col min="3" max="3" width="31.00390625" style="2" customWidth="1"/>
    <col min="4" max="4" width="0.85546875" style="2" customWidth="1"/>
    <col min="5" max="5" width="6.7109375" style="2" customWidth="1"/>
    <col min="6" max="8" width="9.7109375" style="2" customWidth="1"/>
    <col min="9" max="9" width="9.140625" style="2" customWidth="1"/>
    <col min="10" max="10" width="8.28125" style="2" customWidth="1"/>
    <col min="11" max="11" width="9.7109375" style="2" customWidth="1"/>
    <col min="12" max="16384" width="11.421875" style="2" customWidth="1"/>
  </cols>
  <sheetData>
    <row r="1" spans="1:12" s="15" customFormat="1" ht="12.75">
      <c r="A1" s="906" t="s">
        <v>450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55"/>
    </row>
    <row r="2" spans="1:12" s="15" customFormat="1" ht="12.75">
      <c r="A2" s="906" t="s">
        <v>292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55"/>
    </row>
    <row r="3" ht="11.25" customHeight="1">
      <c r="L3" s="9"/>
    </row>
    <row r="4" spans="1:12" ht="11.25" customHeight="1">
      <c r="A4" s="918" t="s">
        <v>428</v>
      </c>
      <c r="B4" s="926" t="s">
        <v>38</v>
      </c>
      <c r="C4" s="927"/>
      <c r="D4" s="928"/>
      <c r="E4" s="903" t="s">
        <v>421</v>
      </c>
      <c r="F4" s="903" t="s">
        <v>353</v>
      </c>
      <c r="G4" s="903" t="s">
        <v>451</v>
      </c>
      <c r="H4" s="942" t="s">
        <v>1</v>
      </c>
      <c r="I4" s="943"/>
      <c r="J4" s="943"/>
      <c r="K4" s="943"/>
      <c r="L4" s="9"/>
    </row>
    <row r="5" spans="1:12" ht="11.25" customHeight="1">
      <c r="A5" s="920"/>
      <c r="B5" s="929"/>
      <c r="C5" s="930"/>
      <c r="D5" s="931"/>
      <c r="E5" s="904"/>
      <c r="F5" s="904"/>
      <c r="G5" s="904"/>
      <c r="H5" s="913" t="s">
        <v>452</v>
      </c>
      <c r="I5" s="945" t="s">
        <v>249</v>
      </c>
      <c r="J5" s="946"/>
      <c r="K5" s="946"/>
      <c r="L5" s="9"/>
    </row>
    <row r="6" spans="1:12" ht="11.25" customHeight="1">
      <c r="A6" s="920"/>
      <c r="B6" s="929"/>
      <c r="C6" s="930"/>
      <c r="D6" s="931"/>
      <c r="E6" s="904"/>
      <c r="F6" s="904"/>
      <c r="G6" s="904"/>
      <c r="H6" s="925"/>
      <c r="I6" s="903" t="s">
        <v>16</v>
      </c>
      <c r="J6" s="903" t="s">
        <v>17</v>
      </c>
      <c r="K6" s="917" t="s">
        <v>18</v>
      </c>
      <c r="L6" s="9"/>
    </row>
    <row r="7" spans="1:12" ht="11.25" customHeight="1">
      <c r="A7" s="920"/>
      <c r="B7" s="929"/>
      <c r="C7" s="930"/>
      <c r="D7" s="931"/>
      <c r="E7" s="904"/>
      <c r="F7" s="904"/>
      <c r="G7" s="904"/>
      <c r="H7" s="925"/>
      <c r="I7" s="904"/>
      <c r="J7" s="904"/>
      <c r="K7" s="919"/>
      <c r="L7" s="9"/>
    </row>
    <row r="8" spans="1:12" ht="33.75" customHeight="1">
      <c r="A8" s="920"/>
      <c r="B8" s="929"/>
      <c r="C8" s="930"/>
      <c r="D8" s="931"/>
      <c r="E8" s="904"/>
      <c r="F8" s="904"/>
      <c r="G8" s="904"/>
      <c r="H8" s="925"/>
      <c r="I8" s="904"/>
      <c r="J8" s="904"/>
      <c r="K8" s="919"/>
      <c r="L8" s="9"/>
    </row>
    <row r="9" spans="1:12" ht="11.25">
      <c r="A9" s="920"/>
      <c r="B9" s="929"/>
      <c r="C9" s="930"/>
      <c r="D9" s="931"/>
      <c r="E9" s="904"/>
      <c r="F9" s="904"/>
      <c r="G9" s="904"/>
      <c r="H9" s="925"/>
      <c r="I9" s="904"/>
      <c r="J9" s="904"/>
      <c r="K9" s="919"/>
      <c r="L9" s="9"/>
    </row>
    <row r="10" spans="1:12" ht="11.25">
      <c r="A10" s="920"/>
      <c r="B10" s="929"/>
      <c r="C10" s="930"/>
      <c r="D10" s="931"/>
      <c r="E10" s="904"/>
      <c r="F10" s="904"/>
      <c r="G10" s="904"/>
      <c r="H10" s="925"/>
      <c r="I10" s="904"/>
      <c r="J10" s="904"/>
      <c r="K10" s="919"/>
      <c r="L10" s="9"/>
    </row>
    <row r="11" spans="1:12" ht="11.25">
      <c r="A11" s="922"/>
      <c r="B11" s="932"/>
      <c r="C11" s="933"/>
      <c r="D11" s="934"/>
      <c r="E11" s="92" t="s">
        <v>453</v>
      </c>
      <c r="F11" s="901" t="s">
        <v>3</v>
      </c>
      <c r="G11" s="902"/>
      <c r="H11" s="902"/>
      <c r="I11" s="902"/>
      <c r="J11" s="902"/>
      <c r="K11" s="902"/>
      <c r="L11" s="9"/>
    </row>
    <row r="12" spans="1:4" ht="9" customHeight="1">
      <c r="A12" s="206"/>
      <c r="B12" s="207"/>
      <c r="C12" s="89"/>
      <c r="D12" s="90"/>
    </row>
    <row r="13" spans="1:10" ht="10.5" customHeight="1">
      <c r="A13" s="208" t="s">
        <v>25</v>
      </c>
      <c r="B13" s="209" t="s">
        <v>190</v>
      </c>
      <c r="C13" s="9"/>
      <c r="D13" s="28"/>
      <c r="E13" s="210"/>
      <c r="F13" s="16"/>
      <c r="G13" s="16"/>
      <c r="H13" s="16"/>
      <c r="I13" s="16"/>
      <c r="J13" s="16"/>
    </row>
    <row r="14" spans="1:10" ht="10.5" customHeight="1">
      <c r="A14" s="208"/>
      <c r="B14" s="211"/>
      <c r="C14" s="37" t="s">
        <v>196</v>
      </c>
      <c r="D14" s="28"/>
      <c r="E14" s="210"/>
      <c r="F14" s="16"/>
      <c r="G14" s="16"/>
      <c r="H14" s="95"/>
      <c r="I14" s="16"/>
      <c r="J14" s="16"/>
    </row>
    <row r="15" spans="1:10" ht="10.5" customHeight="1">
      <c r="A15" s="208"/>
      <c r="B15" s="211"/>
      <c r="C15" s="37" t="s">
        <v>195</v>
      </c>
      <c r="D15" s="28"/>
      <c r="E15" s="210"/>
      <c r="F15" s="16"/>
      <c r="G15" s="16"/>
      <c r="H15" s="16"/>
      <c r="I15" s="16"/>
      <c r="J15" s="16"/>
    </row>
    <row r="16" spans="1:11" ht="10.5" customHeight="1">
      <c r="A16" s="208"/>
      <c r="B16" s="211"/>
      <c r="C16" s="212" t="s">
        <v>191</v>
      </c>
      <c r="D16" s="213"/>
      <c r="E16" s="8">
        <v>104</v>
      </c>
      <c r="F16" s="49">
        <v>1129073</v>
      </c>
      <c r="G16" s="8">
        <v>591614</v>
      </c>
      <c r="H16" s="8">
        <v>257063</v>
      </c>
      <c r="I16" s="8">
        <v>324211</v>
      </c>
      <c r="J16" s="8">
        <v>10340</v>
      </c>
      <c r="K16" s="95" t="s">
        <v>8</v>
      </c>
    </row>
    <row r="17" spans="1:10" ht="8.25" customHeight="1">
      <c r="A17" s="206"/>
      <c r="B17" s="214"/>
      <c r="C17" s="53"/>
      <c r="D17" s="91"/>
      <c r="E17" s="16"/>
      <c r="F17" s="49"/>
      <c r="G17" s="8"/>
      <c r="H17" s="16"/>
      <c r="I17" s="16"/>
      <c r="J17" s="16"/>
    </row>
    <row r="18" spans="1:10" ht="10.5" customHeight="1">
      <c r="A18" s="208" t="s">
        <v>77</v>
      </c>
      <c r="B18" s="167"/>
      <c r="C18" s="215" t="s">
        <v>192</v>
      </c>
      <c r="D18" s="213"/>
      <c r="E18" s="8"/>
      <c r="F18" s="49"/>
      <c r="G18" s="8"/>
      <c r="H18" s="95"/>
      <c r="I18" s="95"/>
      <c r="J18" s="95"/>
    </row>
    <row r="19" spans="1:7" ht="10.5" customHeight="1">
      <c r="A19" s="208"/>
      <c r="B19" s="211"/>
      <c r="C19" s="215" t="s">
        <v>193</v>
      </c>
      <c r="D19" s="213"/>
      <c r="F19" s="49"/>
      <c r="G19" s="8"/>
    </row>
    <row r="20" spans="1:13" ht="10.5" customHeight="1">
      <c r="A20" s="208"/>
      <c r="B20" s="211"/>
      <c r="C20" s="212" t="s">
        <v>194</v>
      </c>
      <c r="D20" s="213"/>
      <c r="E20" s="8">
        <v>80</v>
      </c>
      <c r="F20" s="49">
        <v>924289</v>
      </c>
      <c r="G20" s="8">
        <v>176891</v>
      </c>
      <c r="H20" s="95">
        <v>57347</v>
      </c>
      <c r="I20" s="95">
        <v>119457</v>
      </c>
      <c r="J20" s="79">
        <v>87</v>
      </c>
      <c r="K20" s="95" t="s">
        <v>8</v>
      </c>
      <c r="M20" s="8"/>
    </row>
    <row r="21" spans="1:10" ht="8.25" customHeight="1">
      <c r="A21" s="208"/>
      <c r="B21" s="211"/>
      <c r="C21" s="212"/>
      <c r="D21" s="213"/>
      <c r="E21" s="8"/>
      <c r="F21" s="49"/>
      <c r="G21" s="8"/>
      <c r="H21" s="95"/>
      <c r="I21" s="95"/>
      <c r="J21" s="95"/>
    </row>
    <row r="22" spans="1:11" ht="10.5" customHeight="1">
      <c r="A22" s="208" t="s">
        <v>242</v>
      </c>
      <c r="B22" s="216"/>
      <c r="C22" s="212" t="s">
        <v>243</v>
      </c>
      <c r="D22" s="217"/>
      <c r="E22" s="8">
        <v>55</v>
      </c>
      <c r="F22" s="49">
        <v>261261</v>
      </c>
      <c r="G22" s="8">
        <v>93853</v>
      </c>
      <c r="H22" s="95">
        <v>22198</v>
      </c>
      <c r="I22" s="95">
        <v>71654</v>
      </c>
      <c r="J22" s="95" t="s">
        <v>8</v>
      </c>
      <c r="K22" s="95" t="s">
        <v>8</v>
      </c>
    </row>
    <row r="23" spans="1:10" ht="8.25" customHeight="1">
      <c r="A23" s="208"/>
      <c r="B23" s="216"/>
      <c r="C23" s="212"/>
      <c r="D23" s="213"/>
      <c r="E23" s="8"/>
      <c r="F23" s="49"/>
      <c r="G23" s="8"/>
      <c r="H23" s="95"/>
      <c r="I23" s="95"/>
      <c r="J23" s="95"/>
    </row>
    <row r="24" spans="1:10" ht="10.5" customHeight="1">
      <c r="A24" s="208" t="s">
        <v>64</v>
      </c>
      <c r="B24" s="216"/>
      <c r="C24" s="215" t="s">
        <v>197</v>
      </c>
      <c r="D24" s="213"/>
      <c r="E24" s="8"/>
      <c r="F24" s="49"/>
      <c r="G24" s="8"/>
      <c r="H24" s="95"/>
      <c r="I24" s="95"/>
      <c r="J24" s="95"/>
    </row>
    <row r="25" spans="1:10" ht="10.5" customHeight="1">
      <c r="A25" s="208"/>
      <c r="B25" s="216"/>
      <c r="C25" s="215" t="s">
        <v>303</v>
      </c>
      <c r="D25" s="213"/>
      <c r="E25" s="8"/>
      <c r="F25" s="49"/>
      <c r="G25" s="8"/>
      <c r="H25" s="95"/>
      <c r="I25" s="95"/>
      <c r="J25" s="95"/>
    </row>
    <row r="26" spans="1:11" ht="10.5" customHeight="1">
      <c r="A26" s="208"/>
      <c r="B26" s="216"/>
      <c r="C26" s="212" t="s">
        <v>198</v>
      </c>
      <c r="D26" s="213"/>
      <c r="E26" s="8">
        <v>45</v>
      </c>
      <c r="F26" s="49">
        <v>662020</v>
      </c>
      <c r="G26" s="8">
        <v>82031</v>
      </c>
      <c r="H26" s="95">
        <v>35149</v>
      </c>
      <c r="I26" s="95">
        <v>46795</v>
      </c>
      <c r="J26" s="95">
        <v>87</v>
      </c>
      <c r="K26" s="95" t="s">
        <v>8</v>
      </c>
    </row>
    <row r="27" spans="1:11" ht="8.25" customHeight="1">
      <c r="A27" s="208"/>
      <c r="B27" s="216"/>
      <c r="C27" s="212"/>
      <c r="D27" s="213"/>
      <c r="E27" s="8"/>
      <c r="F27" s="49"/>
      <c r="G27" s="8"/>
      <c r="H27" s="95"/>
      <c r="I27" s="95"/>
      <c r="J27" s="95"/>
      <c r="K27" s="95"/>
    </row>
    <row r="28" spans="1:11" ht="10.5" customHeight="1">
      <c r="A28" s="208" t="s">
        <v>78</v>
      </c>
      <c r="B28" s="211"/>
      <c r="C28" s="215" t="s">
        <v>68</v>
      </c>
      <c r="D28" s="213"/>
      <c r="E28" s="8"/>
      <c r="F28" s="49"/>
      <c r="G28" s="8"/>
      <c r="H28" s="95"/>
      <c r="I28" s="95"/>
      <c r="J28" s="95"/>
      <c r="K28" s="95"/>
    </row>
    <row r="29" spans="1:11" ht="10.5" customHeight="1">
      <c r="A29" s="208"/>
      <c r="B29" s="211"/>
      <c r="C29" s="215" t="s">
        <v>199</v>
      </c>
      <c r="D29" s="213"/>
      <c r="E29" s="8"/>
      <c r="F29" s="49"/>
      <c r="G29" s="8"/>
      <c r="H29" s="95"/>
      <c r="I29" s="95"/>
      <c r="J29" s="95"/>
      <c r="K29" s="95"/>
    </row>
    <row r="30" spans="1:11" ht="10.5" customHeight="1">
      <c r="A30" s="208"/>
      <c r="B30" s="211"/>
      <c r="C30" s="212" t="s">
        <v>200</v>
      </c>
      <c r="D30" s="213"/>
      <c r="E30" s="8">
        <v>42</v>
      </c>
      <c r="F30" s="49">
        <v>148028</v>
      </c>
      <c r="G30" s="8">
        <v>159352</v>
      </c>
      <c r="H30" s="95">
        <v>48</v>
      </c>
      <c r="I30" s="95">
        <v>151126</v>
      </c>
      <c r="J30" s="95">
        <v>8178</v>
      </c>
      <c r="K30" s="95" t="s">
        <v>8</v>
      </c>
    </row>
    <row r="31" spans="1:11" ht="8.25" customHeight="1">
      <c r="A31" s="208"/>
      <c r="B31" s="211"/>
      <c r="C31" s="212"/>
      <c r="D31" s="213"/>
      <c r="E31" s="8"/>
      <c r="F31" s="49"/>
      <c r="G31" s="8"/>
      <c r="H31" s="95"/>
      <c r="I31" s="95"/>
      <c r="J31" s="95"/>
      <c r="K31" s="95"/>
    </row>
    <row r="32" spans="1:11" ht="10.5" customHeight="1">
      <c r="A32" s="218" t="s">
        <v>259</v>
      </c>
      <c r="B32" s="211"/>
      <c r="C32" s="212" t="s">
        <v>260</v>
      </c>
      <c r="D32" s="213"/>
      <c r="E32" s="8">
        <v>4</v>
      </c>
      <c r="F32" s="49">
        <v>3905</v>
      </c>
      <c r="G32" s="8">
        <v>3621</v>
      </c>
      <c r="H32" s="95" t="s">
        <v>8</v>
      </c>
      <c r="I32" s="95">
        <v>2609</v>
      </c>
      <c r="J32" s="95">
        <v>1012</v>
      </c>
      <c r="K32" s="95" t="s">
        <v>8</v>
      </c>
    </row>
    <row r="33" spans="1:11" ht="8.25" customHeight="1">
      <c r="A33" s="208"/>
      <c r="B33" s="211"/>
      <c r="C33" s="212"/>
      <c r="D33" s="213"/>
      <c r="E33" s="8"/>
      <c r="F33" s="49"/>
      <c r="G33" s="8"/>
      <c r="H33" s="95"/>
      <c r="I33" s="95"/>
      <c r="J33" s="95"/>
      <c r="K33" s="95"/>
    </row>
    <row r="34" spans="1:7" ht="10.5" customHeight="1">
      <c r="A34" s="208" t="s">
        <v>244</v>
      </c>
      <c r="B34" s="216"/>
      <c r="C34" s="212" t="s">
        <v>245</v>
      </c>
      <c r="D34" s="213"/>
      <c r="F34" s="49"/>
      <c r="G34" s="8"/>
    </row>
    <row r="35" spans="1:11" ht="10.5" customHeight="1">
      <c r="A35" s="208"/>
      <c r="B35" s="216"/>
      <c r="C35" s="212" t="s">
        <v>246</v>
      </c>
      <c r="D35" s="213"/>
      <c r="E35" s="8">
        <v>22</v>
      </c>
      <c r="F35" s="49">
        <v>36446</v>
      </c>
      <c r="G35" s="8">
        <v>42682</v>
      </c>
      <c r="H35" s="95">
        <v>1</v>
      </c>
      <c r="I35" s="95">
        <v>41313</v>
      </c>
      <c r="J35" s="95">
        <v>1368</v>
      </c>
      <c r="K35" s="95" t="s">
        <v>8</v>
      </c>
    </row>
    <row r="36" spans="1:11" ht="8.25" customHeight="1">
      <c r="A36" s="208"/>
      <c r="B36" s="216"/>
      <c r="C36" s="212"/>
      <c r="D36" s="213"/>
      <c r="E36" s="8"/>
      <c r="F36" s="49"/>
      <c r="G36" s="8"/>
      <c r="H36" s="95"/>
      <c r="I36" s="95"/>
      <c r="J36" s="95"/>
      <c r="K36" s="95"/>
    </row>
    <row r="37" spans="1:11" ht="10.5" customHeight="1">
      <c r="A37" s="208" t="s">
        <v>65</v>
      </c>
      <c r="B37" s="216"/>
      <c r="C37" s="215" t="s">
        <v>69</v>
      </c>
      <c r="D37" s="213"/>
      <c r="E37" s="8"/>
      <c r="F37" s="49"/>
      <c r="G37" s="8"/>
      <c r="H37" s="95"/>
      <c r="I37" s="95"/>
      <c r="J37" s="95"/>
      <c r="K37" s="95"/>
    </row>
    <row r="38" spans="1:11" ht="10.5" customHeight="1">
      <c r="A38" s="206"/>
      <c r="B38" s="211"/>
      <c r="C38" s="212" t="s">
        <v>201</v>
      </c>
      <c r="D38" s="217"/>
      <c r="E38" s="8">
        <v>23</v>
      </c>
      <c r="F38" s="49">
        <v>102725</v>
      </c>
      <c r="G38" s="8">
        <v>104832</v>
      </c>
      <c r="H38" s="95">
        <v>47</v>
      </c>
      <c r="I38" s="95">
        <v>100213</v>
      </c>
      <c r="J38" s="95">
        <v>4572</v>
      </c>
      <c r="K38" s="95" t="s">
        <v>8</v>
      </c>
    </row>
    <row r="39" spans="1:11" ht="8.25" customHeight="1">
      <c r="A39" s="206"/>
      <c r="B39" s="211"/>
      <c r="C39" s="212"/>
      <c r="D39" s="217"/>
      <c r="E39" s="8"/>
      <c r="F39" s="49"/>
      <c r="G39" s="8"/>
      <c r="H39" s="95"/>
      <c r="I39" s="95"/>
      <c r="J39" s="95"/>
      <c r="K39" s="95"/>
    </row>
    <row r="40" spans="1:11" ht="10.5" customHeight="1">
      <c r="A40" s="206" t="s">
        <v>159</v>
      </c>
      <c r="B40" s="214"/>
      <c r="C40" s="215" t="s">
        <v>68</v>
      </c>
      <c r="D40" s="213"/>
      <c r="E40" s="8"/>
      <c r="F40" s="49"/>
      <c r="G40" s="8"/>
      <c r="H40" s="95"/>
      <c r="I40" s="95"/>
      <c r="J40" s="95"/>
      <c r="K40" s="95"/>
    </row>
    <row r="41" spans="1:11" ht="10.5" customHeight="1">
      <c r="A41" s="206"/>
      <c r="B41" s="214"/>
      <c r="C41" s="215" t="s">
        <v>346</v>
      </c>
      <c r="D41" s="213"/>
      <c r="E41" s="8"/>
      <c r="F41" s="49"/>
      <c r="G41" s="8"/>
      <c r="H41" s="95"/>
      <c r="I41" s="95"/>
      <c r="J41" s="95"/>
      <c r="K41" s="95"/>
    </row>
    <row r="42" spans="1:11" ht="10.5" customHeight="1">
      <c r="A42" s="206"/>
      <c r="B42" s="214"/>
      <c r="C42" s="215" t="s">
        <v>347</v>
      </c>
      <c r="D42" s="213"/>
      <c r="E42" s="8"/>
      <c r="F42" s="49"/>
      <c r="G42" s="8"/>
      <c r="H42" s="95"/>
      <c r="I42" s="95"/>
      <c r="J42" s="95"/>
      <c r="K42" s="95"/>
    </row>
    <row r="43" spans="1:11" ht="10.5" customHeight="1">
      <c r="A43" s="206"/>
      <c r="B43" s="211"/>
      <c r="C43" s="212" t="s">
        <v>202</v>
      </c>
      <c r="D43" s="213"/>
      <c r="E43" s="8">
        <v>21</v>
      </c>
      <c r="F43" s="49">
        <v>28450</v>
      </c>
      <c r="G43" s="8">
        <v>225586</v>
      </c>
      <c r="H43" s="95">
        <v>199393</v>
      </c>
      <c r="I43" s="95">
        <v>26193</v>
      </c>
      <c r="J43" s="95" t="s">
        <v>8</v>
      </c>
      <c r="K43" s="95" t="s">
        <v>8</v>
      </c>
    </row>
    <row r="44" spans="1:11" ht="8.25" customHeight="1">
      <c r="A44" s="206"/>
      <c r="B44" s="211"/>
      <c r="C44" s="212"/>
      <c r="D44" s="213"/>
      <c r="E44" s="8"/>
      <c r="F44" s="49"/>
      <c r="G44" s="8"/>
      <c r="H44" s="95"/>
      <c r="I44" s="95"/>
      <c r="J44" s="95"/>
      <c r="K44" s="95"/>
    </row>
    <row r="45" spans="1:11" ht="10.5" customHeight="1">
      <c r="A45" s="206" t="s">
        <v>66</v>
      </c>
      <c r="B45" s="216"/>
      <c r="C45" s="215" t="s">
        <v>245</v>
      </c>
      <c r="D45" s="213"/>
      <c r="E45" s="8"/>
      <c r="F45" s="49"/>
      <c r="G45" s="8"/>
      <c r="H45" s="95"/>
      <c r="I45" s="95"/>
      <c r="J45" s="95"/>
      <c r="K45" s="95"/>
    </row>
    <row r="46" spans="1:13" ht="10.5" customHeight="1">
      <c r="A46" s="206"/>
      <c r="B46" s="216"/>
      <c r="C46" s="212" t="s">
        <v>158</v>
      </c>
      <c r="D46" s="213"/>
      <c r="E46" s="8">
        <v>13</v>
      </c>
      <c r="F46" s="49">
        <v>10788</v>
      </c>
      <c r="G46" s="8">
        <v>9392</v>
      </c>
      <c r="H46" s="95" t="s">
        <v>8</v>
      </c>
      <c r="I46" s="95">
        <v>9392</v>
      </c>
      <c r="J46" s="95" t="s">
        <v>8</v>
      </c>
      <c r="K46" s="95" t="s">
        <v>8</v>
      </c>
      <c r="M46" s="8"/>
    </row>
    <row r="47" spans="1:11" ht="8.25" customHeight="1">
      <c r="A47" s="206"/>
      <c r="B47" s="211"/>
      <c r="C47" s="152"/>
      <c r="D47" s="213"/>
      <c r="E47" s="8"/>
      <c r="F47" s="49"/>
      <c r="G47" s="8"/>
      <c r="H47" s="95"/>
      <c r="I47" s="95"/>
      <c r="J47" s="95"/>
      <c r="K47" s="95"/>
    </row>
    <row r="48" spans="1:11" ht="10.5" customHeight="1">
      <c r="A48" s="208" t="s">
        <v>47</v>
      </c>
      <c r="B48" s="219" t="s">
        <v>70</v>
      </c>
      <c r="D48" s="213"/>
      <c r="E48" s="8"/>
      <c r="F48" s="49"/>
      <c r="G48" s="8"/>
      <c r="H48" s="95"/>
      <c r="I48" s="95"/>
      <c r="J48" s="95"/>
      <c r="K48" s="95"/>
    </row>
    <row r="49" spans="1:11" ht="10.5" customHeight="1">
      <c r="A49" s="206"/>
      <c r="B49" s="211"/>
      <c r="C49" s="215" t="s">
        <v>203</v>
      </c>
      <c r="D49" s="213"/>
      <c r="E49" s="8"/>
      <c r="F49" s="49"/>
      <c r="G49" s="8"/>
      <c r="H49" s="95"/>
      <c r="I49" s="95"/>
      <c r="J49" s="95"/>
      <c r="K49" s="95"/>
    </row>
    <row r="50" spans="1:11" ht="10.5" customHeight="1">
      <c r="A50" s="206"/>
      <c r="B50" s="211"/>
      <c r="C50" s="215" t="s">
        <v>207</v>
      </c>
      <c r="D50" s="213"/>
      <c r="E50" s="8"/>
      <c r="F50" s="49"/>
      <c r="G50" s="8"/>
      <c r="H50" s="95"/>
      <c r="I50" s="95"/>
      <c r="J50" s="95"/>
      <c r="K50" s="95"/>
    </row>
    <row r="51" spans="1:11" ht="10.5" customHeight="1">
      <c r="A51" s="206"/>
      <c r="B51" s="211"/>
      <c r="C51" s="212" t="s">
        <v>208</v>
      </c>
      <c r="D51" s="213"/>
      <c r="E51" s="8">
        <v>13</v>
      </c>
      <c r="F51" s="49">
        <v>51347</v>
      </c>
      <c r="G51" s="8">
        <v>40325</v>
      </c>
      <c r="H51" s="95">
        <v>13941</v>
      </c>
      <c r="I51" s="95">
        <v>26384</v>
      </c>
      <c r="J51" s="95" t="s">
        <v>8</v>
      </c>
      <c r="K51" s="95" t="s">
        <v>8</v>
      </c>
    </row>
    <row r="52" spans="1:11" ht="8.25" customHeight="1">
      <c r="A52" s="206"/>
      <c r="B52" s="211"/>
      <c r="C52" s="212"/>
      <c r="D52" s="213"/>
      <c r="E52" s="8"/>
      <c r="F52" s="49"/>
      <c r="G52" s="8"/>
      <c r="H52" s="95"/>
      <c r="I52" s="95"/>
      <c r="J52" s="95"/>
      <c r="K52" s="95"/>
    </row>
    <row r="53" spans="1:11" ht="10.5" customHeight="1">
      <c r="A53" s="208" t="s">
        <v>50</v>
      </c>
      <c r="B53" s="209" t="s">
        <v>204</v>
      </c>
      <c r="D53" s="28"/>
      <c r="E53" s="108"/>
      <c r="F53" s="49"/>
      <c r="G53" s="8"/>
      <c r="H53" s="95"/>
      <c r="I53" s="95"/>
      <c r="J53" s="95"/>
      <c r="K53" s="95"/>
    </row>
    <row r="54" spans="1:11" ht="10.5" customHeight="1">
      <c r="A54" s="208"/>
      <c r="B54" s="211"/>
      <c r="C54" s="28" t="s">
        <v>309</v>
      </c>
      <c r="D54" s="28"/>
      <c r="E54" s="108"/>
      <c r="F54" s="49"/>
      <c r="G54" s="8"/>
      <c r="H54" s="95"/>
      <c r="I54" s="95"/>
      <c r="J54" s="95"/>
      <c r="K54" s="95"/>
    </row>
    <row r="55" spans="1:11" ht="10.5" customHeight="1">
      <c r="A55" s="208"/>
      <c r="B55" s="211"/>
      <c r="C55" s="28" t="s">
        <v>209</v>
      </c>
      <c r="D55" s="28"/>
      <c r="E55" s="108"/>
      <c r="F55" s="49"/>
      <c r="G55" s="8"/>
      <c r="H55" s="95"/>
      <c r="I55" s="95"/>
      <c r="J55" s="95"/>
      <c r="K55" s="95"/>
    </row>
    <row r="56" spans="1:12" ht="10.5" customHeight="1">
      <c r="A56" s="32"/>
      <c r="B56" s="220"/>
      <c r="C56" s="940" t="s">
        <v>205</v>
      </c>
      <c r="D56" s="940"/>
      <c r="E56" s="108">
        <v>291</v>
      </c>
      <c r="F56" s="49">
        <v>1827107</v>
      </c>
      <c r="G56" s="8">
        <v>1743160</v>
      </c>
      <c r="H56" s="95">
        <v>66632</v>
      </c>
      <c r="I56" s="95">
        <v>1648905</v>
      </c>
      <c r="J56" s="95">
        <v>24651</v>
      </c>
      <c r="K56" s="95">
        <v>2972</v>
      </c>
      <c r="L56" s="49"/>
    </row>
    <row r="57" spans="1:11" ht="8.25" customHeight="1">
      <c r="A57" s="32"/>
      <c r="B57" s="220"/>
      <c r="C57" s="84"/>
      <c r="D57" s="221"/>
      <c r="E57" s="8"/>
      <c r="F57" s="49"/>
      <c r="G57" s="8"/>
      <c r="H57" s="95"/>
      <c r="I57" s="95"/>
      <c r="J57" s="95"/>
      <c r="K57" s="95"/>
    </row>
    <row r="58" spans="1:13" ht="10.5" customHeight="1">
      <c r="A58" s="208" t="s">
        <v>89</v>
      </c>
      <c r="B58" s="211"/>
      <c r="C58" s="212" t="s">
        <v>271</v>
      </c>
      <c r="D58" s="213"/>
      <c r="E58" s="8">
        <v>27</v>
      </c>
      <c r="F58" s="49">
        <v>164294</v>
      </c>
      <c r="G58" s="8">
        <v>97141</v>
      </c>
      <c r="H58" s="179">
        <v>100</v>
      </c>
      <c r="I58" s="95">
        <v>96931</v>
      </c>
      <c r="J58" s="95">
        <v>110</v>
      </c>
      <c r="K58" s="95" t="s">
        <v>8</v>
      </c>
      <c r="M58" s="8"/>
    </row>
    <row r="59" spans="1:11" ht="8.25" customHeight="1">
      <c r="A59" s="32"/>
      <c r="B59" s="220"/>
      <c r="C59" s="222"/>
      <c r="D59" s="221"/>
      <c r="E59" s="8"/>
      <c r="F59" s="49"/>
      <c r="G59" s="8"/>
      <c r="H59" s="95"/>
      <c r="I59" s="95"/>
      <c r="J59" s="95"/>
      <c r="K59" s="95"/>
    </row>
    <row r="60" spans="1:11" ht="10.5" customHeight="1">
      <c r="A60" s="208" t="s">
        <v>67</v>
      </c>
      <c r="B60" s="216"/>
      <c r="C60" s="215" t="s">
        <v>307</v>
      </c>
      <c r="D60" s="213"/>
      <c r="E60" s="8"/>
      <c r="F60" s="49"/>
      <c r="G60" s="8"/>
      <c r="H60" s="95"/>
      <c r="I60" s="95"/>
      <c r="J60" s="95"/>
      <c r="K60" s="95"/>
    </row>
    <row r="61" spans="1:11" ht="10.5" customHeight="1">
      <c r="A61" s="208"/>
      <c r="B61" s="211"/>
      <c r="C61" s="212" t="s">
        <v>210</v>
      </c>
      <c r="D61" s="213"/>
      <c r="E61" s="8">
        <v>27</v>
      </c>
      <c r="F61" s="49">
        <v>164294</v>
      </c>
      <c r="G61" s="8">
        <v>97123</v>
      </c>
      <c r="H61" s="95">
        <v>100</v>
      </c>
      <c r="I61" s="95">
        <v>96913</v>
      </c>
      <c r="J61" s="95">
        <v>110</v>
      </c>
      <c r="K61" s="95" t="s">
        <v>8</v>
      </c>
    </row>
    <row r="62" spans="1:11" ht="8.25" customHeight="1">
      <c r="A62" s="208"/>
      <c r="B62" s="211"/>
      <c r="C62" s="212"/>
      <c r="D62" s="213"/>
      <c r="E62" s="8"/>
      <c r="F62" s="49"/>
      <c r="G62" s="8"/>
      <c r="H62" s="95"/>
      <c r="I62" s="95"/>
      <c r="J62" s="95"/>
      <c r="K62" s="95"/>
    </row>
    <row r="63" spans="1:11" ht="10.5" customHeight="1">
      <c r="A63" s="208" t="s">
        <v>261</v>
      </c>
      <c r="B63" s="211"/>
      <c r="C63" s="212" t="s">
        <v>212</v>
      </c>
      <c r="D63" s="213"/>
      <c r="E63" s="8">
        <v>73</v>
      </c>
      <c r="F63" s="49">
        <v>567747</v>
      </c>
      <c r="G63" s="8">
        <v>641082</v>
      </c>
      <c r="H63" s="95">
        <v>14033</v>
      </c>
      <c r="I63" s="95">
        <v>605791</v>
      </c>
      <c r="J63" s="95">
        <v>20737</v>
      </c>
      <c r="K63" s="95">
        <v>521</v>
      </c>
    </row>
    <row r="64" spans="1:11" ht="8.25" customHeight="1">
      <c r="A64" s="208"/>
      <c r="B64" s="211"/>
      <c r="C64" s="212"/>
      <c r="D64" s="213"/>
      <c r="E64" s="8"/>
      <c r="F64" s="49"/>
      <c r="G64" s="8"/>
      <c r="H64" s="95"/>
      <c r="I64" s="95"/>
      <c r="J64" s="95"/>
      <c r="K64" s="95"/>
    </row>
    <row r="65" spans="1:12" ht="10.5" customHeight="1">
      <c r="A65" s="208" t="s">
        <v>90</v>
      </c>
      <c r="B65" s="211"/>
      <c r="C65" s="215" t="s">
        <v>71</v>
      </c>
      <c r="D65" s="213"/>
      <c r="E65" s="8"/>
      <c r="F65" s="49"/>
      <c r="G65" s="8"/>
      <c r="H65" s="95"/>
      <c r="I65" s="95"/>
      <c r="J65" s="95"/>
      <c r="K65" s="95"/>
      <c r="L65" s="8"/>
    </row>
    <row r="66" spans="1:11" ht="10.5" customHeight="1">
      <c r="A66" s="208"/>
      <c r="B66" s="211"/>
      <c r="C66" s="212" t="s">
        <v>211</v>
      </c>
      <c r="D66" s="213"/>
      <c r="E66" s="8">
        <v>254</v>
      </c>
      <c r="F66" s="49">
        <v>1069138</v>
      </c>
      <c r="G66" s="8">
        <v>985203</v>
      </c>
      <c r="H66" s="95">
        <v>52499</v>
      </c>
      <c r="I66" s="95">
        <v>930127</v>
      </c>
      <c r="J66" s="95">
        <v>429</v>
      </c>
      <c r="K66" s="95">
        <v>2149</v>
      </c>
    </row>
    <row r="67" spans="1:11" ht="8.25" customHeight="1">
      <c r="A67" s="208"/>
      <c r="B67" s="211"/>
      <c r="C67" s="212"/>
      <c r="D67" s="213"/>
      <c r="E67" s="8"/>
      <c r="F67" s="49"/>
      <c r="G67" s="8"/>
      <c r="H67" s="95"/>
      <c r="I67" s="95"/>
      <c r="J67" s="95"/>
      <c r="K67" s="95"/>
    </row>
    <row r="68" spans="1:11" ht="10.5" customHeight="1">
      <c r="A68" s="208" t="s">
        <v>92</v>
      </c>
      <c r="B68" s="211"/>
      <c r="C68" s="212" t="s">
        <v>206</v>
      </c>
      <c r="D68" s="213"/>
      <c r="E68" s="8">
        <v>82</v>
      </c>
      <c r="F68" s="49">
        <v>593675</v>
      </c>
      <c r="G68" s="8">
        <v>660815</v>
      </c>
      <c r="H68" s="95">
        <v>14033</v>
      </c>
      <c r="I68" s="95">
        <v>621847</v>
      </c>
      <c r="J68" s="95">
        <v>24112</v>
      </c>
      <c r="K68" s="95">
        <v>823</v>
      </c>
    </row>
    <row r="69" spans="1:10" ht="9" customHeight="1">
      <c r="A69" s="169"/>
      <c r="B69" s="169"/>
      <c r="C69" s="171"/>
      <c r="D69" s="7"/>
      <c r="E69" s="8"/>
      <c r="F69" s="49"/>
      <c r="G69" s="8"/>
      <c r="H69" s="8"/>
      <c r="I69" s="8"/>
      <c r="J69" s="8"/>
    </row>
    <row r="70" spans="1:15" ht="13.5" customHeight="1">
      <c r="A70" s="169"/>
      <c r="B70" s="169"/>
      <c r="C70" s="223" t="s">
        <v>454</v>
      </c>
      <c r="D70" s="224"/>
      <c r="E70" s="24">
        <v>1429</v>
      </c>
      <c r="F70" s="50">
        <v>3009133</v>
      </c>
      <c r="G70" s="8">
        <v>2376243</v>
      </c>
      <c r="H70" s="13">
        <v>337636</v>
      </c>
      <c r="I70" s="13">
        <v>2000644</v>
      </c>
      <c r="J70" s="13">
        <v>34991</v>
      </c>
      <c r="K70" s="13">
        <v>2972</v>
      </c>
      <c r="L70" s="8"/>
      <c r="M70" s="8"/>
      <c r="N70" s="8"/>
      <c r="O70" s="8"/>
    </row>
    <row r="71" spans="1:12" ht="11.25" customHeight="1">
      <c r="A71" s="2" t="s">
        <v>7</v>
      </c>
      <c r="L71" s="95"/>
    </row>
    <row r="72" spans="1:11" ht="14.25" customHeight="1">
      <c r="A72" s="938" t="s">
        <v>455</v>
      </c>
      <c r="B72" s="938"/>
      <c r="C72" s="938"/>
      <c r="D72" s="938"/>
      <c r="E72" s="938"/>
      <c r="F72" s="938"/>
      <c r="G72" s="938"/>
      <c r="H72" s="938"/>
      <c r="I72" s="938"/>
      <c r="J72" s="938"/>
      <c r="K72" s="938"/>
    </row>
    <row r="73" spans="1:11" ht="10.5" customHeight="1">
      <c r="A73" s="938"/>
      <c r="B73" s="938"/>
      <c r="C73" s="938"/>
      <c r="D73" s="938"/>
      <c r="E73" s="938"/>
      <c r="F73" s="938"/>
      <c r="G73" s="938"/>
      <c r="H73" s="938"/>
      <c r="I73" s="938"/>
      <c r="J73" s="938"/>
      <c r="K73" s="938"/>
    </row>
    <row r="74" spans="1:3" ht="10.5" customHeight="1">
      <c r="A74" s="169"/>
      <c r="B74" s="169"/>
      <c r="C74" s="169"/>
    </row>
    <row r="75" spans="1:11" ht="10.5" customHeight="1">
      <c r="A75" s="169"/>
      <c r="B75" s="169"/>
      <c r="C75" s="169"/>
      <c r="E75" s="24"/>
      <c r="F75" s="24"/>
      <c r="G75" s="24"/>
      <c r="H75" s="24"/>
      <c r="I75" s="24"/>
      <c r="J75" s="24"/>
      <c r="K75" s="19"/>
    </row>
    <row r="76" spans="1:11" ht="10.5" customHeight="1">
      <c r="A76" s="169"/>
      <c r="B76" s="169"/>
      <c r="C76" s="169"/>
      <c r="I76" s="8"/>
      <c r="J76" s="8"/>
      <c r="K76" s="8"/>
    </row>
    <row r="77" spans="1:4" ht="10.5" customHeight="1">
      <c r="A77" s="169"/>
      <c r="B77" s="169"/>
      <c r="C77" s="225"/>
      <c r="D77" s="226"/>
    </row>
    <row r="78" ht="10.5" customHeight="1"/>
    <row r="79" spans="5:6" ht="10.5" customHeight="1">
      <c r="E79" s="14"/>
      <c r="F79" s="11"/>
    </row>
    <row r="80" spans="1:3" ht="11.25">
      <c r="A80" s="169"/>
      <c r="B80" s="169"/>
      <c r="C80" s="169"/>
    </row>
    <row r="81" spans="1:3" ht="11.25">
      <c r="A81" s="169"/>
      <c r="B81" s="169"/>
      <c r="C81" s="169"/>
    </row>
    <row r="82" spans="1:3" ht="11.25">
      <c r="A82" s="169"/>
      <c r="B82" s="169"/>
      <c r="C82" s="169"/>
    </row>
    <row r="83" spans="1:3" ht="11.25">
      <c r="A83" s="169"/>
      <c r="B83" s="169"/>
      <c r="C83" s="169"/>
    </row>
    <row r="84" spans="1:3" ht="11.25">
      <c r="A84" s="169"/>
      <c r="B84" s="169"/>
      <c r="C84" s="169"/>
    </row>
    <row r="85" spans="1:3" ht="11.25">
      <c r="A85" s="169"/>
      <c r="B85" s="169"/>
      <c r="C85" s="169"/>
    </row>
    <row r="86" spans="1:3" ht="11.25">
      <c r="A86" s="169"/>
      <c r="B86" s="169"/>
      <c r="C86" s="169"/>
    </row>
    <row r="87" spans="1:3" ht="11.25">
      <c r="A87" s="169"/>
      <c r="B87" s="169"/>
      <c r="C87" s="169"/>
    </row>
    <row r="88" spans="1:3" ht="11.25">
      <c r="A88" s="169"/>
      <c r="B88" s="169"/>
      <c r="C88" s="169"/>
    </row>
    <row r="89" spans="1:3" ht="11.25">
      <c r="A89" s="169"/>
      <c r="B89" s="169"/>
      <c r="C89" s="169"/>
    </row>
    <row r="90" spans="1:3" ht="11.25">
      <c r="A90" s="169"/>
      <c r="B90" s="169"/>
      <c r="C90" s="169"/>
    </row>
    <row r="91" spans="1:3" ht="11.25">
      <c r="A91" s="169"/>
      <c r="B91" s="169"/>
      <c r="C91" s="169"/>
    </row>
    <row r="92" spans="1:3" ht="11.25">
      <c r="A92" s="169"/>
      <c r="B92" s="169"/>
      <c r="C92" s="169"/>
    </row>
    <row r="93" spans="1:3" ht="11.25">
      <c r="A93" s="169"/>
      <c r="B93" s="169"/>
      <c r="C93" s="169"/>
    </row>
    <row r="94" spans="1:3" ht="11.25">
      <c r="A94" s="169"/>
      <c r="B94" s="169"/>
      <c r="C94" s="169"/>
    </row>
    <row r="95" spans="1:3" ht="11.25">
      <c r="A95" s="169"/>
      <c r="B95" s="169"/>
      <c r="C95" s="169"/>
    </row>
    <row r="96" spans="1:3" ht="11.25">
      <c r="A96" s="169"/>
      <c r="B96" s="169"/>
      <c r="C96" s="169"/>
    </row>
    <row r="97" spans="1:3" ht="11.25">
      <c r="A97" s="169"/>
      <c r="B97" s="169"/>
      <c r="C97" s="169"/>
    </row>
  </sheetData>
  <sheetProtection/>
  <mergeCells count="16">
    <mergeCell ref="A72:K73"/>
    <mergeCell ref="C56:D56"/>
    <mergeCell ref="H4:K4"/>
    <mergeCell ref="F11:K11"/>
    <mergeCell ref="A4:A11"/>
    <mergeCell ref="B4:D11"/>
    <mergeCell ref="G4:G10"/>
    <mergeCell ref="A1:K1"/>
    <mergeCell ref="A2:K2"/>
    <mergeCell ref="H5:H10"/>
    <mergeCell ref="I5:K5"/>
    <mergeCell ref="I6:I10"/>
    <mergeCell ref="J6:J10"/>
    <mergeCell ref="K6:K10"/>
    <mergeCell ref="E4:E10"/>
    <mergeCell ref="F4:F10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0" r:id="rId1"/>
  <headerFooter alignWithMargins="0">
    <oddHeader>&amp;L&amp;"Arial,Kursiv"&amp;9 &amp;U1 Abfallentsorgung&amp;R&amp;"Arial,Kursiv"&amp;9&amp;UAbfallwirtschaft in Bayern 2013</oddHeader>
    <oddFooter xml:space="preserve">&amp;C&amp;12 &amp;11 38 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H37" sqref="H37"/>
    </sheetView>
  </sheetViews>
  <sheetFormatPr defaultColWidth="11.421875" defaultRowHeight="12.75"/>
  <cols>
    <col min="1" max="1" width="0.85546875" style="0" customWidth="1"/>
    <col min="2" max="2" width="0.9921875" style="0" customWidth="1"/>
    <col min="3" max="3" width="5.00390625" style="0" customWidth="1"/>
    <col min="4" max="4" width="3.421875" style="0" customWidth="1"/>
    <col min="5" max="5" width="1.8515625" style="0" customWidth="1"/>
    <col min="6" max="6" width="21.421875" style="0" customWidth="1"/>
    <col min="8" max="8" width="37.140625" style="0" customWidth="1"/>
    <col min="9" max="9" width="0.71875" style="828" hidden="1" customWidth="1"/>
    <col min="10" max="10" width="1.8515625" style="0" hidden="1" customWidth="1"/>
    <col min="11" max="11" width="4.421875" style="15" customWidth="1"/>
    <col min="13" max="13" width="12.57421875" style="0" bestFit="1" customWidth="1"/>
  </cols>
  <sheetData>
    <row r="1" spans="1:10" ht="15.75">
      <c r="A1" s="855"/>
      <c r="B1" s="855" t="s">
        <v>837</v>
      </c>
      <c r="C1" s="855"/>
      <c r="D1" s="855"/>
      <c r="E1" s="855"/>
      <c r="F1" s="855"/>
      <c r="G1" s="855"/>
      <c r="H1" s="855"/>
      <c r="I1" s="855"/>
      <c r="J1" s="855"/>
    </row>
    <row r="2" spans="1:10" ht="9.75" customHeight="1">
      <c r="A2" s="832"/>
      <c r="B2" s="832"/>
      <c r="C2" s="832"/>
      <c r="D2" s="832"/>
      <c r="E2" s="832"/>
      <c r="F2" s="832"/>
      <c r="G2" s="832"/>
      <c r="H2" s="832"/>
      <c r="I2" s="832"/>
      <c r="J2" s="832"/>
    </row>
    <row r="3" spans="1:13" ht="18">
      <c r="A3" s="15"/>
      <c r="B3" s="15"/>
      <c r="C3" s="850" t="s">
        <v>838</v>
      </c>
      <c r="D3" s="15"/>
      <c r="E3" s="15"/>
      <c r="F3" s="15" t="s">
        <v>839</v>
      </c>
      <c r="G3" s="15"/>
      <c r="H3" s="15"/>
      <c r="I3" s="15"/>
      <c r="J3" s="15"/>
      <c r="M3" s="840"/>
    </row>
    <row r="4" spans="1:13" ht="18">
      <c r="A4" s="15"/>
      <c r="B4" s="15"/>
      <c r="C4" s="15"/>
      <c r="D4" s="15"/>
      <c r="E4" s="15"/>
      <c r="F4" s="893" t="s">
        <v>840</v>
      </c>
      <c r="G4" s="893"/>
      <c r="H4" s="893"/>
      <c r="I4" s="893"/>
      <c r="J4" s="893"/>
      <c r="K4" s="15">
        <v>38</v>
      </c>
      <c r="M4" s="840"/>
    </row>
    <row r="5" spans="1:13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M5" s="840"/>
    </row>
    <row r="6" spans="1:13" ht="18">
      <c r="A6" s="15"/>
      <c r="B6" s="15"/>
      <c r="C6" s="850" t="s">
        <v>841</v>
      </c>
      <c r="D6" s="15"/>
      <c r="E6" s="15"/>
      <c r="F6" s="15" t="s">
        <v>842</v>
      </c>
      <c r="G6" s="26"/>
      <c r="H6" s="26"/>
      <c r="I6" s="26"/>
      <c r="J6" s="26"/>
      <c r="K6" s="26"/>
      <c r="L6" s="26"/>
      <c r="M6" s="840"/>
    </row>
    <row r="7" spans="1:13" ht="18">
      <c r="A7" s="15"/>
      <c r="B7" s="15"/>
      <c r="C7" s="850"/>
      <c r="D7" s="15"/>
      <c r="E7" s="15"/>
      <c r="F7" s="893" t="s">
        <v>843</v>
      </c>
      <c r="G7" s="893"/>
      <c r="H7" s="893"/>
      <c r="I7" s="893"/>
      <c r="J7" s="893"/>
      <c r="K7" s="15">
        <v>39</v>
      </c>
      <c r="M7" s="840"/>
    </row>
    <row r="8" spans="1:13" ht="9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M8" s="840"/>
    </row>
    <row r="9" spans="1:13" ht="18">
      <c r="A9" s="15"/>
      <c r="B9" s="15"/>
      <c r="C9" s="850" t="s">
        <v>844</v>
      </c>
      <c r="D9" s="15"/>
      <c r="E9" s="15"/>
      <c r="F9" s="15" t="s">
        <v>845</v>
      </c>
      <c r="G9" s="15"/>
      <c r="H9" s="15"/>
      <c r="I9" s="15"/>
      <c r="J9" s="15"/>
      <c r="M9" s="840"/>
    </row>
    <row r="10" spans="1:13" ht="18">
      <c r="A10" s="15"/>
      <c r="B10" s="15"/>
      <c r="C10" s="850"/>
      <c r="D10" s="15"/>
      <c r="E10" s="15"/>
      <c r="F10" s="893" t="s">
        <v>846</v>
      </c>
      <c r="G10" s="893"/>
      <c r="H10" s="893"/>
      <c r="I10" s="893"/>
      <c r="J10" s="893"/>
      <c r="K10" s="15">
        <v>39</v>
      </c>
      <c r="M10" s="840"/>
    </row>
    <row r="11" spans="1:13" ht="9.75" customHeight="1">
      <c r="A11" s="15"/>
      <c r="B11" s="15"/>
      <c r="C11" s="15"/>
      <c r="D11" s="15"/>
      <c r="E11" s="15"/>
      <c r="F11" s="15"/>
      <c r="G11" s="15"/>
      <c r="H11" s="15"/>
      <c r="J11" s="15"/>
      <c r="M11" s="840"/>
    </row>
    <row r="12" spans="1:13" ht="18">
      <c r="A12" s="15"/>
      <c r="B12" s="15"/>
      <c r="C12" s="850" t="s">
        <v>847</v>
      </c>
      <c r="D12" s="15"/>
      <c r="E12" s="15"/>
      <c r="F12" s="15" t="s">
        <v>848</v>
      </c>
      <c r="G12" s="15"/>
      <c r="H12" s="15"/>
      <c r="I12" s="15"/>
      <c r="J12" s="15"/>
      <c r="M12" s="840"/>
    </row>
    <row r="13" spans="1:13" ht="18">
      <c r="A13" s="15"/>
      <c r="B13" s="15"/>
      <c r="C13" s="15"/>
      <c r="D13" s="15"/>
      <c r="E13" s="15"/>
      <c r="F13" s="893" t="s">
        <v>293</v>
      </c>
      <c r="G13" s="893"/>
      <c r="H13" s="893"/>
      <c r="I13" s="893"/>
      <c r="J13" s="893"/>
      <c r="K13" s="15">
        <v>40</v>
      </c>
      <c r="M13" s="840"/>
    </row>
    <row r="14" spans="1:10" ht="49.5" customHeight="1">
      <c r="A14" s="832"/>
      <c r="B14" s="832"/>
      <c r="C14" s="832"/>
      <c r="D14" s="832"/>
      <c r="E14" s="832"/>
      <c r="F14" s="856"/>
      <c r="G14" s="856"/>
      <c r="H14" s="856"/>
      <c r="I14" s="856"/>
      <c r="J14" s="856"/>
    </row>
    <row r="15" spans="1:11" s="1" customFormat="1" ht="15.75">
      <c r="A15" s="855"/>
      <c r="B15" s="855" t="s">
        <v>849</v>
      </c>
      <c r="C15" s="855"/>
      <c r="D15" s="855"/>
      <c r="E15" s="855"/>
      <c r="F15" s="855"/>
      <c r="G15" s="855"/>
      <c r="H15" s="855"/>
      <c r="I15" s="855"/>
      <c r="J15" s="855"/>
      <c r="K15" s="15"/>
    </row>
    <row r="16" spans="1:10" ht="9.75" customHeight="1">
      <c r="A16" s="832"/>
      <c r="B16" s="832"/>
      <c r="C16" s="832"/>
      <c r="D16" s="832"/>
      <c r="E16" s="832"/>
      <c r="F16" s="832"/>
      <c r="G16" s="832"/>
      <c r="H16" s="832"/>
      <c r="I16" s="832"/>
      <c r="J16" s="832"/>
    </row>
    <row r="17" spans="1:10" ht="12.75">
      <c r="A17" s="15"/>
      <c r="B17" s="15"/>
      <c r="C17" s="850" t="s">
        <v>850</v>
      </c>
      <c r="D17" s="15"/>
      <c r="E17" s="15"/>
      <c r="F17" s="15" t="s">
        <v>851</v>
      </c>
      <c r="G17" s="15"/>
      <c r="H17" s="15"/>
      <c r="I17" s="15"/>
      <c r="J17" s="15"/>
    </row>
    <row r="18" spans="1:13" ht="12.75">
      <c r="A18" s="15"/>
      <c r="B18" s="15"/>
      <c r="C18" s="15"/>
      <c r="D18" s="15"/>
      <c r="E18" s="15"/>
      <c r="F18" s="893" t="s">
        <v>852</v>
      </c>
      <c r="G18" s="893"/>
      <c r="H18" s="893"/>
      <c r="I18" s="893"/>
      <c r="J18" s="893"/>
      <c r="K18" s="15">
        <v>43</v>
      </c>
      <c r="M18" s="854"/>
    </row>
    <row r="19" spans="1:10" ht="49.5" customHeight="1">
      <c r="A19" s="832"/>
      <c r="B19" s="832"/>
      <c r="C19" s="832"/>
      <c r="D19" s="832"/>
      <c r="E19" s="832"/>
      <c r="F19" s="832"/>
      <c r="G19" s="832"/>
      <c r="H19" s="832"/>
      <c r="I19" s="832"/>
      <c r="J19" s="832"/>
    </row>
    <row r="20" spans="1:10" ht="15.75">
      <c r="A20" s="855"/>
      <c r="B20" s="855" t="s">
        <v>853</v>
      </c>
      <c r="C20" s="855"/>
      <c r="D20" s="855"/>
      <c r="E20" s="855"/>
      <c r="F20" s="855"/>
      <c r="G20" s="855"/>
      <c r="H20" s="855"/>
      <c r="I20" s="855"/>
      <c r="J20" s="855"/>
    </row>
    <row r="21" spans="1:10" ht="9.75" customHeight="1">
      <c r="A21" s="832"/>
      <c r="B21" s="832"/>
      <c r="C21" s="832"/>
      <c r="D21" s="832"/>
      <c r="E21" s="832"/>
      <c r="F21" s="832"/>
      <c r="G21" s="832"/>
      <c r="H21" s="832"/>
      <c r="I21" s="832"/>
      <c r="J21" s="832"/>
    </row>
    <row r="22" spans="1:13" ht="18">
      <c r="A22" s="15"/>
      <c r="B22" s="15"/>
      <c r="C22" s="852" t="s">
        <v>854</v>
      </c>
      <c r="D22" s="15"/>
      <c r="E22" s="15"/>
      <c r="F22" s="15" t="s">
        <v>855</v>
      </c>
      <c r="G22" s="15"/>
      <c r="H22" s="15"/>
      <c r="I22" s="15"/>
      <c r="J22" s="15"/>
      <c r="M22" s="840"/>
    </row>
    <row r="23" spans="1:13" s="1" customFormat="1" ht="18">
      <c r="A23" s="15"/>
      <c r="B23" s="15"/>
      <c r="C23" s="15"/>
      <c r="E23" s="15"/>
      <c r="F23" s="893" t="s">
        <v>292</v>
      </c>
      <c r="G23" s="893"/>
      <c r="H23" s="893"/>
      <c r="I23" s="893"/>
      <c r="J23" s="893"/>
      <c r="K23" s="15">
        <v>44</v>
      </c>
      <c r="M23" s="840"/>
    </row>
    <row r="24" spans="1:13" ht="9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M24" s="840"/>
    </row>
    <row r="25" spans="1:15" ht="18">
      <c r="A25" s="15"/>
      <c r="B25" s="15"/>
      <c r="C25" s="850" t="s">
        <v>856</v>
      </c>
      <c r="D25" s="15"/>
      <c r="E25" s="15"/>
      <c r="F25" s="15" t="s">
        <v>857</v>
      </c>
      <c r="G25" s="15"/>
      <c r="H25" s="15"/>
      <c r="I25" s="15"/>
      <c r="J25" s="15"/>
      <c r="M25" s="894"/>
      <c r="N25" s="895"/>
      <c r="O25" s="895"/>
    </row>
    <row r="26" spans="1:13" ht="18">
      <c r="A26" s="15"/>
      <c r="B26" s="15"/>
      <c r="C26" s="850"/>
      <c r="D26" s="15"/>
      <c r="E26" s="15"/>
      <c r="F26" s="893" t="s">
        <v>858</v>
      </c>
      <c r="G26" s="893"/>
      <c r="H26" s="893"/>
      <c r="I26" s="893"/>
      <c r="J26" s="893"/>
      <c r="K26" s="15">
        <v>45</v>
      </c>
      <c r="M26" s="840"/>
    </row>
    <row r="27" spans="1:13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M27" s="840"/>
    </row>
    <row r="28" spans="1:13" ht="18">
      <c r="A28" s="15"/>
      <c r="B28" s="15"/>
      <c r="C28" s="850" t="s">
        <v>859</v>
      </c>
      <c r="D28" s="15"/>
      <c r="E28" s="15"/>
      <c r="F28" s="886" t="s">
        <v>860</v>
      </c>
      <c r="G28" s="886"/>
      <c r="H28" s="886"/>
      <c r="I28" s="15"/>
      <c r="J28" s="15"/>
      <c r="K28" s="15">
        <v>45</v>
      </c>
      <c r="M28" s="840"/>
    </row>
    <row r="29" spans="1:13" ht="15.75" customHeight="1">
      <c r="A29" s="15"/>
      <c r="B29" s="15"/>
      <c r="C29" s="15"/>
      <c r="D29" s="15"/>
      <c r="E29" s="15"/>
      <c r="F29" s="893"/>
      <c r="G29" s="893"/>
      <c r="H29" s="893"/>
      <c r="I29" s="893"/>
      <c r="J29" s="893"/>
      <c r="M29" s="840"/>
    </row>
    <row r="30" spans="1:10" ht="49.5" customHeight="1">
      <c r="A30" s="832"/>
      <c r="B30" s="832"/>
      <c r="C30" s="832"/>
      <c r="D30" s="832"/>
      <c r="E30" s="832"/>
      <c r="F30" s="832"/>
      <c r="G30" s="832"/>
      <c r="H30" s="832"/>
      <c r="I30" s="832"/>
      <c r="J30" s="832"/>
    </row>
    <row r="31" spans="1:11" s="832" customFormat="1" ht="15.75">
      <c r="A31" s="855"/>
      <c r="B31" s="855" t="s">
        <v>861</v>
      </c>
      <c r="C31" s="855"/>
      <c r="D31" s="855"/>
      <c r="E31" s="855"/>
      <c r="F31" s="855"/>
      <c r="G31" s="855"/>
      <c r="H31" s="855"/>
      <c r="I31" s="855"/>
      <c r="J31" s="855"/>
      <c r="K31" s="15"/>
    </row>
    <row r="32" spans="1:11" s="835" customFormat="1" ht="9.75" customHeight="1">
      <c r="A32" s="832"/>
      <c r="B32" s="832"/>
      <c r="C32" s="832"/>
      <c r="D32" s="832"/>
      <c r="E32" s="832"/>
      <c r="F32" s="832"/>
      <c r="G32" s="832"/>
      <c r="H32" s="832"/>
      <c r="I32" s="832"/>
      <c r="J32" s="832"/>
      <c r="K32" s="15"/>
    </row>
    <row r="33" spans="1:13" s="835" customFormat="1" ht="15">
      <c r="A33" s="15"/>
      <c r="B33" s="15"/>
      <c r="C33" s="850" t="s">
        <v>862</v>
      </c>
      <c r="D33" s="843"/>
      <c r="E33" s="15"/>
      <c r="F33" s="15" t="s">
        <v>863</v>
      </c>
      <c r="G33" s="15"/>
      <c r="H33" s="15"/>
      <c r="I33" s="15"/>
      <c r="J33" s="15"/>
      <c r="K33" s="15"/>
      <c r="M33" s="854"/>
    </row>
    <row r="34" spans="1:11" ht="12.75">
      <c r="A34" s="15"/>
      <c r="B34" s="15"/>
      <c r="C34" s="850"/>
      <c r="D34" s="15"/>
      <c r="E34" s="15"/>
      <c r="F34" s="893" t="s">
        <v>864</v>
      </c>
      <c r="G34" s="893"/>
      <c r="H34" s="893"/>
      <c r="I34" s="893"/>
      <c r="J34" s="893"/>
      <c r="K34" s="15">
        <v>46</v>
      </c>
    </row>
    <row r="35" ht="12.75">
      <c r="I35"/>
    </row>
    <row r="36" ht="12.75">
      <c r="I36"/>
    </row>
    <row r="37" ht="28.5" customHeight="1">
      <c r="I37"/>
    </row>
    <row r="38" ht="12.75">
      <c r="I38"/>
    </row>
    <row r="39" ht="12.75">
      <c r="I39"/>
    </row>
  </sheetData>
  <sheetProtection/>
  <mergeCells count="11">
    <mergeCell ref="M25:O25"/>
    <mergeCell ref="F26:J26"/>
    <mergeCell ref="F28:H28"/>
    <mergeCell ref="F29:J29"/>
    <mergeCell ref="F34:J34"/>
    <mergeCell ref="F4:J4"/>
    <mergeCell ref="F7:J7"/>
    <mergeCell ref="F10:J10"/>
    <mergeCell ref="F13:J13"/>
    <mergeCell ref="F18:J18"/>
    <mergeCell ref="F23:J2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headerFooter alignWithMargins="0">
    <oddFooter xml:space="preserve">&amp;C&amp;11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30" sqref="K30:R30"/>
    </sheetView>
  </sheetViews>
  <sheetFormatPr defaultColWidth="11.421875" defaultRowHeight="12.75"/>
  <cols>
    <col min="1" max="1" width="19.28125" style="2" customWidth="1"/>
    <col min="2" max="2" width="1.1484375" style="2" customWidth="1"/>
    <col min="3" max="7" width="10.7109375" style="2" customWidth="1"/>
    <col min="8" max="8" width="12.00390625" style="2" customWidth="1"/>
    <col min="9" max="9" width="22.57421875" style="2" customWidth="1"/>
    <col min="10" max="10" width="0.9921875" style="2" customWidth="1"/>
    <col min="11" max="15" width="12.7109375" style="2" customWidth="1"/>
    <col min="16" max="16384" width="11.421875" style="2" customWidth="1"/>
  </cols>
  <sheetData>
    <row r="1" spans="9:15" s="15" customFormat="1" ht="12.75">
      <c r="I1" s="961"/>
      <c r="J1" s="961"/>
      <c r="K1" s="961"/>
      <c r="L1" s="961"/>
      <c r="M1" s="961"/>
      <c r="N1" s="961"/>
      <c r="O1" s="961"/>
    </row>
    <row r="2" spans="9:15" s="15" customFormat="1" ht="12.75">
      <c r="I2" s="961"/>
      <c r="J2" s="961"/>
      <c r="K2" s="961"/>
      <c r="L2" s="961"/>
      <c r="M2" s="961"/>
      <c r="N2" s="961"/>
      <c r="O2" s="961"/>
    </row>
    <row r="3" spans="9:15" ht="11.25">
      <c r="I3" s="9"/>
      <c r="J3" s="9"/>
      <c r="K3" s="9"/>
      <c r="L3" s="9"/>
      <c r="M3" s="9"/>
      <c r="N3" s="9"/>
      <c r="O3" s="9"/>
    </row>
    <row r="4" spans="9:17" ht="11.25" customHeight="1">
      <c r="I4" s="919"/>
      <c r="J4" s="919"/>
      <c r="K4" s="919"/>
      <c r="L4" s="919"/>
      <c r="M4" s="963"/>
      <c r="N4" s="963"/>
      <c r="O4" s="963"/>
      <c r="P4" s="15"/>
      <c r="Q4" s="15"/>
    </row>
    <row r="5" spans="9:17" ht="11.25" customHeight="1">
      <c r="I5" s="919"/>
      <c r="J5" s="919"/>
      <c r="K5" s="930"/>
      <c r="L5" s="930"/>
      <c r="M5" s="919"/>
      <c r="N5" s="919"/>
      <c r="O5" s="919"/>
      <c r="P5" s="15"/>
      <c r="Q5" s="15"/>
    </row>
    <row r="6" spans="9:17" ht="12.75">
      <c r="I6" s="919"/>
      <c r="J6" s="919"/>
      <c r="K6" s="930"/>
      <c r="L6" s="930"/>
      <c r="M6" s="930"/>
      <c r="N6" s="930"/>
      <c r="O6" s="930"/>
      <c r="P6" s="15"/>
      <c r="Q6" s="15"/>
    </row>
    <row r="7" spans="9:17" ht="12.75">
      <c r="I7" s="919"/>
      <c r="J7" s="919"/>
      <c r="K7" s="930"/>
      <c r="L7" s="930"/>
      <c r="M7" s="930"/>
      <c r="N7" s="930"/>
      <c r="O7" s="930"/>
      <c r="P7" s="15"/>
      <c r="Q7" s="15"/>
    </row>
    <row r="8" spans="9:17" ht="12.75">
      <c r="I8" s="919"/>
      <c r="J8" s="919"/>
      <c r="K8" s="16"/>
      <c r="L8" s="963"/>
      <c r="M8" s="963"/>
      <c r="N8" s="963"/>
      <c r="O8" s="963"/>
      <c r="P8" s="15"/>
      <c r="Q8" s="15"/>
    </row>
    <row r="9" spans="9:17" ht="12.75">
      <c r="I9" s="9"/>
      <c r="J9" s="9"/>
      <c r="K9" s="9"/>
      <c r="L9" s="9"/>
      <c r="M9" s="9"/>
      <c r="N9" s="9"/>
      <c r="O9" s="9"/>
      <c r="P9" s="15"/>
      <c r="Q9" s="15"/>
    </row>
    <row r="10" spans="9:17" ht="16.5" customHeight="1">
      <c r="I10" s="6"/>
      <c r="J10" s="9"/>
      <c r="K10" s="54"/>
      <c r="L10" s="54"/>
      <c r="M10" s="54"/>
      <c r="N10" s="54"/>
      <c r="O10" s="38"/>
      <c r="P10" s="23"/>
      <c r="Q10" s="23"/>
    </row>
    <row r="11" spans="9:16" ht="16.5" customHeight="1">
      <c r="I11" s="6"/>
      <c r="J11" s="9"/>
      <c r="K11" s="54"/>
      <c r="L11" s="54"/>
      <c r="M11" s="54"/>
      <c r="N11" s="54"/>
      <c r="O11" s="38"/>
      <c r="P11" s="23"/>
    </row>
    <row r="12" spans="9:16" ht="16.5" customHeight="1">
      <c r="I12" s="6"/>
      <c r="J12" s="9"/>
      <c r="K12" s="54"/>
      <c r="L12" s="54"/>
      <c r="M12" s="54"/>
      <c r="N12" s="54"/>
      <c r="O12" s="38"/>
      <c r="P12" s="23"/>
    </row>
    <row r="13" spans="9:16" ht="16.5" customHeight="1">
      <c r="I13" s="6"/>
      <c r="J13" s="9"/>
      <c r="K13" s="54"/>
      <c r="L13" s="54"/>
      <c r="M13" s="54"/>
      <c r="N13" s="54"/>
      <c r="O13" s="38"/>
      <c r="P13" s="23"/>
    </row>
    <row r="14" spans="9:17" ht="16.5" customHeight="1">
      <c r="I14" s="6"/>
      <c r="J14" s="9"/>
      <c r="K14" s="54"/>
      <c r="L14" s="54"/>
      <c r="M14" s="54"/>
      <c r="N14" s="54"/>
      <c r="O14" s="38"/>
      <c r="P14" s="23"/>
      <c r="Q14" s="23"/>
    </row>
    <row r="15" spans="9:16" ht="16.5" customHeight="1">
      <c r="I15" s="6"/>
      <c r="J15" s="9"/>
      <c r="K15" s="54"/>
      <c r="L15" s="54"/>
      <c r="M15" s="54"/>
      <c r="N15" s="54"/>
      <c r="O15" s="38"/>
      <c r="P15" s="23"/>
    </row>
    <row r="16" spans="9:16" ht="16.5" customHeight="1">
      <c r="I16" s="6"/>
      <c r="J16" s="9"/>
      <c r="K16" s="54"/>
      <c r="L16" s="54"/>
      <c r="M16" s="54"/>
      <c r="N16" s="54"/>
      <c r="O16" s="38"/>
      <c r="P16" s="23"/>
    </row>
    <row r="17" spans="9:17" ht="11.25">
      <c r="I17" s="6"/>
      <c r="J17" s="9"/>
      <c r="K17" s="54"/>
      <c r="L17" s="54"/>
      <c r="M17" s="54"/>
      <c r="N17" s="54"/>
      <c r="O17" s="38"/>
      <c r="P17" s="23"/>
      <c r="Q17" s="8"/>
    </row>
    <row r="18" spans="9:17" s="11" customFormat="1" ht="11.25">
      <c r="I18" s="18"/>
      <c r="J18" s="20"/>
      <c r="K18" s="59"/>
      <c r="L18" s="59"/>
      <c r="M18" s="59"/>
      <c r="N18" s="59"/>
      <c r="O18" s="48"/>
      <c r="P18" s="23"/>
      <c r="Q18" s="13"/>
    </row>
    <row r="19" spans="1:16" ht="11.25" customHeight="1">
      <c r="A19" s="9"/>
      <c r="B19" s="9"/>
      <c r="P19" s="81"/>
    </row>
    <row r="20" spans="1:8" ht="12" customHeight="1">
      <c r="A20" s="962"/>
      <c r="B20" s="962"/>
      <c r="C20" s="962"/>
      <c r="D20" s="962"/>
      <c r="E20" s="962"/>
      <c r="F20" s="962"/>
      <c r="G20" s="962"/>
      <c r="H20" s="962"/>
    </row>
    <row r="21" spans="1:13" ht="11.25">
      <c r="A21" s="962"/>
      <c r="B21" s="962"/>
      <c r="C21" s="962"/>
      <c r="D21" s="962"/>
      <c r="E21" s="962"/>
      <c r="F21" s="962"/>
      <c r="G21" s="962"/>
      <c r="H21" s="962"/>
      <c r="L21" s="8"/>
      <c r="M21" s="80"/>
    </row>
    <row r="22" spans="12:14" ht="11.25">
      <c r="L22" s="8"/>
      <c r="N22" s="8"/>
    </row>
    <row r="23" spans="12:14" ht="12.75">
      <c r="L23" s="8"/>
      <c r="M23" s="15"/>
      <c r="N23" s="43"/>
    </row>
    <row r="24" spans="11:14" ht="12.75">
      <c r="K24" s="22"/>
      <c r="L24" s="43"/>
      <c r="M24" s="8"/>
      <c r="N24" s="42"/>
    </row>
    <row r="25" spans="2:14" ht="12.75">
      <c r="B25" s="43"/>
      <c r="C25" s="8"/>
      <c r="D25" s="42"/>
      <c r="L25" s="43"/>
      <c r="M25" s="8"/>
      <c r="N25" s="42"/>
    </row>
    <row r="26" spans="1:14" ht="12.75">
      <c r="A26" s="22"/>
      <c r="B26" s="43"/>
      <c r="C26" s="8"/>
      <c r="D26" s="42"/>
      <c r="K26" s="22"/>
      <c r="L26" s="43"/>
      <c r="M26" s="8"/>
      <c r="N26" s="42"/>
    </row>
    <row r="27" spans="1:14" s="15" customFormat="1" ht="12.75">
      <c r="A27" s="22"/>
      <c r="B27" s="43"/>
      <c r="C27" s="8"/>
      <c r="D27" s="42"/>
      <c r="I27" s="26"/>
      <c r="K27" s="22"/>
      <c r="L27" s="43"/>
      <c r="M27" s="8"/>
      <c r="N27" s="42"/>
    </row>
    <row r="28" spans="1:14" s="15" customFormat="1" ht="12.75">
      <c r="A28" s="54"/>
      <c r="B28" s="55"/>
      <c r="C28" s="38"/>
      <c r="D28" s="56"/>
      <c r="E28" s="55"/>
      <c r="F28" s="55" t="s">
        <v>357</v>
      </c>
      <c r="G28" s="55"/>
      <c r="H28" s="55"/>
      <c r="I28" s="26"/>
      <c r="K28" s="22"/>
      <c r="M28" s="8"/>
      <c r="N28" s="42"/>
    </row>
    <row r="29" spans="1:18" ht="12.75">
      <c r="A29" s="45"/>
      <c r="B29" s="45"/>
      <c r="C29" s="45"/>
      <c r="D29" s="45"/>
      <c r="E29" s="45"/>
      <c r="F29" s="45"/>
      <c r="G29" s="45"/>
      <c r="H29" s="45"/>
      <c r="K29" s="961"/>
      <c r="L29" s="961"/>
      <c r="M29" s="961"/>
      <c r="N29" s="961"/>
      <c r="O29" s="961"/>
      <c r="P29" s="961"/>
      <c r="Q29" s="961"/>
      <c r="R29" s="961"/>
    </row>
    <row r="30" spans="1:18" ht="11.25" customHeight="1">
      <c r="A30" s="60"/>
      <c r="B30" s="60"/>
      <c r="C30" s="60"/>
      <c r="D30" s="60"/>
      <c r="E30" s="60"/>
      <c r="F30" s="60"/>
      <c r="G30" s="60"/>
      <c r="H30" s="60"/>
      <c r="I30" s="16"/>
      <c r="K30" s="961"/>
      <c r="L30" s="961"/>
      <c r="M30" s="961"/>
      <c r="N30" s="961"/>
      <c r="O30" s="961"/>
      <c r="P30" s="961"/>
      <c r="Q30" s="961"/>
      <c r="R30" s="961"/>
    </row>
    <row r="31" spans="1:18" ht="11.25" customHeight="1">
      <c r="A31" s="9"/>
      <c r="B31" s="9"/>
      <c r="C31" s="9"/>
      <c r="D31" s="9"/>
      <c r="E31" s="9"/>
      <c r="F31" s="9"/>
      <c r="G31" s="9"/>
      <c r="H31" s="9"/>
      <c r="I31" s="25"/>
      <c r="K31" s="9"/>
      <c r="L31" s="9"/>
      <c r="M31" s="9"/>
      <c r="N31" s="9"/>
      <c r="O31" s="9"/>
      <c r="P31" s="9"/>
      <c r="Q31" s="9"/>
      <c r="R31" s="9"/>
    </row>
    <row r="32" spans="1:18" ht="11.25" customHeight="1">
      <c r="A32" s="53"/>
      <c r="B32" s="53"/>
      <c r="C32" s="53"/>
      <c r="D32" s="53"/>
      <c r="E32" s="53"/>
      <c r="F32" s="16"/>
      <c r="G32" s="16"/>
      <c r="H32" s="16"/>
      <c r="I32" s="25"/>
      <c r="K32" s="919"/>
      <c r="L32" s="919"/>
      <c r="M32" s="919"/>
      <c r="N32" s="919"/>
      <c r="O32" s="919"/>
      <c r="P32" s="963"/>
      <c r="Q32" s="963"/>
      <c r="R32" s="963"/>
    </row>
    <row r="33" spans="1:19" ht="11.25" customHeight="1">
      <c r="A33" s="53"/>
      <c r="B33" s="53"/>
      <c r="C33" s="53"/>
      <c r="D33" s="53"/>
      <c r="E33" s="53"/>
      <c r="F33" s="53"/>
      <c r="G33" s="53"/>
      <c r="H33" s="53"/>
      <c r="I33" s="25"/>
      <c r="K33" s="919"/>
      <c r="L33" s="919"/>
      <c r="M33" s="919"/>
      <c r="N33" s="919"/>
      <c r="O33" s="919"/>
      <c r="P33" s="919"/>
      <c r="Q33" s="919"/>
      <c r="R33" s="919"/>
      <c r="S33" s="61"/>
    </row>
    <row r="34" spans="1:19" ht="11.25">
      <c r="A34" s="53"/>
      <c r="B34" s="53"/>
      <c r="C34" s="53"/>
      <c r="D34" s="53"/>
      <c r="E34" s="53"/>
      <c r="F34" s="53"/>
      <c r="G34" s="53"/>
      <c r="H34" s="53"/>
      <c r="I34" s="25"/>
      <c r="K34" s="919"/>
      <c r="L34" s="919"/>
      <c r="M34" s="919"/>
      <c r="N34" s="919"/>
      <c r="O34" s="919"/>
      <c r="P34" s="919"/>
      <c r="Q34" s="919"/>
      <c r="R34" s="919"/>
      <c r="S34" s="61"/>
    </row>
    <row r="35" spans="1:19" ht="11.25">
      <c r="A35" s="53"/>
      <c r="B35" s="53"/>
      <c r="C35" s="53"/>
      <c r="D35" s="53"/>
      <c r="E35" s="53"/>
      <c r="F35" s="53"/>
      <c r="G35" s="53"/>
      <c r="H35" s="53"/>
      <c r="I35" s="25"/>
      <c r="K35" s="919"/>
      <c r="L35" s="919"/>
      <c r="M35" s="919"/>
      <c r="N35" s="919"/>
      <c r="O35" s="919"/>
      <c r="P35" s="919"/>
      <c r="Q35" s="919"/>
      <c r="R35" s="919"/>
      <c r="S35" s="61"/>
    </row>
    <row r="36" spans="1:19" ht="11.25">
      <c r="A36" s="53"/>
      <c r="B36" s="53"/>
      <c r="C36" s="53"/>
      <c r="D36" s="53"/>
      <c r="E36" s="53"/>
      <c r="F36" s="53"/>
      <c r="G36" s="53"/>
      <c r="H36" s="53"/>
      <c r="I36" s="16"/>
      <c r="K36" s="919"/>
      <c r="L36" s="919"/>
      <c r="M36" s="919"/>
      <c r="N36" s="919"/>
      <c r="O36" s="919"/>
      <c r="P36" s="919"/>
      <c r="Q36" s="919"/>
      <c r="R36" s="919"/>
      <c r="S36" s="61"/>
    </row>
    <row r="37" spans="1:19" ht="11.25">
      <c r="A37" s="53"/>
      <c r="B37" s="53"/>
      <c r="C37" s="53"/>
      <c r="D37" s="53"/>
      <c r="E37" s="53"/>
      <c r="F37" s="53"/>
      <c r="G37" s="53"/>
      <c r="H37" s="53"/>
      <c r="I37" s="8"/>
      <c r="K37" s="919"/>
      <c r="L37" s="919"/>
      <c r="M37" s="919"/>
      <c r="N37" s="919"/>
      <c r="O37" s="919"/>
      <c r="P37" s="919"/>
      <c r="Q37" s="919"/>
      <c r="R37" s="919"/>
      <c r="S37" s="61"/>
    </row>
    <row r="38" spans="1:19" s="11" customFormat="1" ht="11.25">
      <c r="A38" s="53"/>
      <c r="B38" s="53"/>
      <c r="C38" s="16"/>
      <c r="D38" s="16"/>
      <c r="E38" s="16"/>
      <c r="F38" s="16"/>
      <c r="G38" s="16"/>
      <c r="H38" s="16"/>
      <c r="I38" s="8"/>
      <c r="K38" s="919"/>
      <c r="L38" s="919"/>
      <c r="M38" s="16"/>
      <c r="N38" s="963"/>
      <c r="O38" s="963"/>
      <c r="P38" s="963"/>
      <c r="Q38" s="963"/>
      <c r="R38" s="963"/>
      <c r="S38" s="62"/>
    </row>
    <row r="39" spans="1:19" s="11" customFormat="1" ht="11.25">
      <c r="A39" s="6"/>
      <c r="B39" s="9"/>
      <c r="C39" s="54"/>
      <c r="D39" s="54"/>
      <c r="E39" s="38"/>
      <c r="F39" s="38"/>
      <c r="G39" s="54"/>
      <c r="H39" s="38"/>
      <c r="I39" s="13"/>
      <c r="J39" s="13"/>
      <c r="K39" s="6"/>
      <c r="L39" s="9"/>
      <c r="M39" s="54"/>
      <c r="N39" s="54"/>
      <c r="O39" s="38"/>
      <c r="P39" s="38"/>
      <c r="Q39" s="54"/>
      <c r="R39" s="38"/>
      <c r="S39" s="62"/>
    </row>
    <row r="40" spans="1:19" ht="11.25">
      <c r="A40" s="18"/>
      <c r="B40" s="20"/>
      <c r="C40" s="57"/>
      <c r="D40" s="44"/>
      <c r="E40" s="58"/>
      <c r="F40" s="57"/>
      <c r="G40" s="58"/>
      <c r="H40" s="44"/>
      <c r="K40" s="18"/>
      <c r="L40" s="20"/>
      <c r="M40" s="59"/>
      <c r="N40" s="17"/>
      <c r="O40" s="48"/>
      <c r="P40" s="59"/>
      <c r="Q40" s="48"/>
      <c r="R40" s="48"/>
      <c r="S40" s="85"/>
    </row>
    <row r="41" spans="1:20" ht="11.25">
      <c r="A41" s="18"/>
      <c r="B41" s="20"/>
      <c r="C41" s="59"/>
      <c r="D41" s="59"/>
      <c r="E41" s="58"/>
      <c r="F41" s="48"/>
      <c r="G41" s="48"/>
      <c r="H41" s="48"/>
      <c r="K41" s="18"/>
      <c r="L41" s="20"/>
      <c r="M41" s="59"/>
      <c r="N41" s="59"/>
      <c r="O41" s="58"/>
      <c r="P41" s="48"/>
      <c r="Q41" s="48"/>
      <c r="R41" s="227"/>
      <c r="S41" s="81"/>
      <c r="T41" s="81"/>
    </row>
    <row r="42" spans="1:18" ht="11.25" customHeight="1">
      <c r="A42" s="9"/>
      <c r="B42" s="9"/>
      <c r="C42" s="38"/>
      <c r="D42" s="38"/>
      <c r="E42" s="38"/>
      <c r="F42" s="38"/>
      <c r="G42" s="38"/>
      <c r="H42" s="38"/>
      <c r="K42" s="9"/>
      <c r="L42" s="9"/>
      <c r="M42" s="38"/>
      <c r="N42" s="38"/>
      <c r="O42" s="38"/>
      <c r="P42" s="46"/>
      <c r="Q42" s="38"/>
      <c r="R42" s="38"/>
    </row>
    <row r="43" spans="1:18" ht="11.25" customHeight="1">
      <c r="A43" s="9"/>
      <c r="B43" s="9"/>
      <c r="C43" s="9"/>
      <c r="D43" s="9"/>
      <c r="E43" s="9"/>
      <c r="F43" s="9"/>
      <c r="G43" s="9"/>
      <c r="H43" s="9"/>
      <c r="K43" s="9"/>
      <c r="L43" s="9"/>
      <c r="M43" s="9"/>
      <c r="N43" s="9"/>
      <c r="O43" s="9"/>
      <c r="P43" s="9"/>
      <c r="Q43" s="9"/>
      <c r="R43" s="9"/>
    </row>
    <row r="44" spans="1:18" ht="11.25">
      <c r="A44" s="9"/>
      <c r="B44" s="9"/>
      <c r="C44" s="9"/>
      <c r="D44" s="9"/>
      <c r="E44" s="9"/>
      <c r="F44" s="9"/>
      <c r="G44" s="9"/>
      <c r="H44" s="9"/>
      <c r="K44" s="9"/>
      <c r="L44" s="9"/>
      <c r="M44" s="9"/>
      <c r="N44" s="9"/>
      <c r="O44" s="9"/>
      <c r="P44" s="9"/>
      <c r="Q44" s="9"/>
      <c r="R44" s="9"/>
    </row>
    <row r="45" spans="11:18" ht="11.25">
      <c r="K45" s="9"/>
      <c r="L45" s="9"/>
      <c r="M45" s="9"/>
      <c r="N45" s="9"/>
      <c r="O45" s="9"/>
      <c r="P45" s="9"/>
      <c r="Q45" s="9"/>
      <c r="R45" s="9"/>
    </row>
    <row r="46" spans="4:14" ht="11.25">
      <c r="D46" s="22"/>
      <c r="N46" s="80"/>
    </row>
    <row r="47" spans="4:5" ht="11.25">
      <c r="D47" s="8"/>
      <c r="E47" s="8"/>
    </row>
    <row r="48" spans="4:12" ht="11.25">
      <c r="D48" s="8"/>
      <c r="E48" s="8"/>
      <c r="L48" s="8"/>
    </row>
    <row r="49" spans="4:5" ht="11.25">
      <c r="D49" s="8"/>
      <c r="E49" s="8"/>
    </row>
    <row r="50" spans="4:5" ht="11.25">
      <c r="D50" s="8"/>
      <c r="E50" s="8"/>
    </row>
    <row r="51" spans="4:5" ht="11.25">
      <c r="D51" s="8"/>
      <c r="E51" s="8"/>
    </row>
    <row r="52" spans="4:5" ht="11.25">
      <c r="D52" s="8"/>
      <c r="E52" s="8"/>
    </row>
    <row r="53" spans="4:5" ht="11.25">
      <c r="D53" s="8"/>
      <c r="E53" s="8"/>
    </row>
    <row r="54" spans="4:5" ht="11.25">
      <c r="D54" s="8"/>
      <c r="E54" s="8"/>
    </row>
    <row r="55" spans="4:5" ht="11.25">
      <c r="D55" s="8"/>
      <c r="E55" s="8"/>
    </row>
    <row r="56" ht="11.25">
      <c r="D56" s="8"/>
    </row>
  </sheetData>
  <sheetProtection/>
  <mergeCells count="22">
    <mergeCell ref="I1:O1"/>
    <mergeCell ref="I2:O2"/>
    <mergeCell ref="I4:J8"/>
    <mergeCell ref="M4:O4"/>
    <mergeCell ref="K4:K7"/>
    <mergeCell ref="K29:R29"/>
    <mergeCell ref="P32:R32"/>
    <mergeCell ref="M32:M37"/>
    <mergeCell ref="R33:R37"/>
    <mergeCell ref="N32:N37"/>
    <mergeCell ref="N5:N7"/>
    <mergeCell ref="L4:L7"/>
    <mergeCell ref="O32:O37"/>
    <mergeCell ref="K30:R30"/>
    <mergeCell ref="O5:O7"/>
    <mergeCell ref="M5:M7"/>
    <mergeCell ref="A20:H21"/>
    <mergeCell ref="K32:L38"/>
    <mergeCell ref="N38:R38"/>
    <mergeCell ref="Q33:Q37"/>
    <mergeCell ref="L8:O8"/>
    <mergeCell ref="P33:P37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5" r:id="rId2"/>
  <headerFooter alignWithMargins="0">
    <oddHeader>&amp;L&amp;"Arial,Kursiv"&amp;9 &amp;U1 Abfallentsorgung&amp;R&amp;"Arial,Kursiv"&amp;9&amp;UAbfallwirtschaft in Bayern 2013</oddHeader>
    <oddFooter xml:space="preserve">&amp;C &amp;12 &amp;11 39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10" workbookViewId="0" topLeftCell="A1">
      <selection activeCell="I70" sqref="I70"/>
    </sheetView>
  </sheetViews>
  <sheetFormatPr defaultColWidth="11.421875" defaultRowHeight="12.75"/>
  <cols>
    <col min="1" max="1" width="5.57421875" style="2" customWidth="1"/>
    <col min="2" max="2" width="38.8515625" style="2" customWidth="1"/>
    <col min="3" max="3" width="0.71875" style="2" customWidth="1"/>
    <col min="4" max="4" width="6.421875" style="2" customWidth="1"/>
    <col min="5" max="6" width="9.140625" style="2" customWidth="1"/>
    <col min="7" max="10" width="8.7109375" style="2" customWidth="1"/>
    <col min="11" max="16384" width="11.421875" style="2" customWidth="1"/>
  </cols>
  <sheetData>
    <row r="1" spans="1:10" s="15" customFormat="1" ht="12.75">
      <c r="A1" s="906" t="s">
        <v>456</v>
      </c>
      <c r="B1" s="906"/>
      <c r="C1" s="906"/>
      <c r="D1" s="906"/>
      <c r="E1" s="906"/>
      <c r="F1" s="906"/>
      <c r="G1" s="906"/>
      <c r="H1" s="906"/>
      <c r="I1" s="906"/>
      <c r="J1" s="906"/>
    </row>
    <row r="2" spans="1:10" s="15" customFormat="1" ht="12.75">
      <c r="A2" s="961" t="s">
        <v>293</v>
      </c>
      <c r="B2" s="961"/>
      <c r="C2" s="961"/>
      <c r="D2" s="961"/>
      <c r="E2" s="961"/>
      <c r="F2" s="961"/>
      <c r="G2" s="961"/>
      <c r="H2" s="961"/>
      <c r="I2" s="961"/>
      <c r="J2" s="961"/>
    </row>
    <row r="3" spans="1:10" s="15" customFormat="1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1" ht="11.25" customHeight="1">
      <c r="A4" s="917" t="s">
        <v>428</v>
      </c>
      <c r="B4" s="926" t="s">
        <v>38</v>
      </c>
      <c r="C4" s="927"/>
      <c r="D4" s="903" t="s">
        <v>457</v>
      </c>
      <c r="E4" s="903" t="s">
        <v>353</v>
      </c>
      <c r="F4" s="903" t="s">
        <v>451</v>
      </c>
      <c r="G4" s="942" t="s">
        <v>1</v>
      </c>
      <c r="H4" s="943"/>
      <c r="I4" s="943"/>
      <c r="J4" s="943"/>
      <c r="K4" s="9"/>
    </row>
    <row r="5" spans="1:11" ht="11.25" customHeight="1">
      <c r="A5" s="919"/>
      <c r="B5" s="929"/>
      <c r="C5" s="930"/>
      <c r="D5" s="904"/>
      <c r="E5" s="904"/>
      <c r="F5" s="904"/>
      <c r="G5" s="913" t="s">
        <v>452</v>
      </c>
      <c r="H5" s="945" t="s">
        <v>249</v>
      </c>
      <c r="I5" s="946"/>
      <c r="J5" s="946"/>
      <c r="K5" s="9"/>
    </row>
    <row r="6" spans="1:11" ht="11.25" customHeight="1">
      <c r="A6" s="919"/>
      <c r="B6" s="929"/>
      <c r="C6" s="930"/>
      <c r="D6" s="904"/>
      <c r="E6" s="904"/>
      <c r="F6" s="904"/>
      <c r="G6" s="925"/>
      <c r="H6" s="903" t="s">
        <v>16</v>
      </c>
      <c r="I6" s="903" t="s">
        <v>17</v>
      </c>
      <c r="J6" s="917" t="s">
        <v>18</v>
      </c>
      <c r="K6" s="9"/>
    </row>
    <row r="7" spans="1:11" ht="11.25" customHeight="1">
      <c r="A7" s="919"/>
      <c r="B7" s="929"/>
      <c r="C7" s="930"/>
      <c r="D7" s="904"/>
      <c r="E7" s="904"/>
      <c r="F7" s="904"/>
      <c r="G7" s="925"/>
      <c r="H7" s="904"/>
      <c r="I7" s="904"/>
      <c r="J7" s="919"/>
      <c r="K7" s="9"/>
    </row>
    <row r="8" spans="1:11" ht="11.25" customHeight="1">
      <c r="A8" s="919"/>
      <c r="B8" s="929"/>
      <c r="C8" s="930"/>
      <c r="D8" s="904"/>
      <c r="E8" s="904"/>
      <c r="F8" s="904"/>
      <c r="G8" s="925"/>
      <c r="H8" s="904"/>
      <c r="I8" s="904"/>
      <c r="J8" s="919"/>
      <c r="K8" s="9"/>
    </row>
    <row r="9" spans="1:11" ht="11.25">
      <c r="A9" s="919"/>
      <c r="B9" s="929"/>
      <c r="C9" s="930"/>
      <c r="D9" s="904"/>
      <c r="E9" s="904"/>
      <c r="F9" s="904"/>
      <c r="G9" s="925"/>
      <c r="H9" s="904"/>
      <c r="I9" s="904"/>
      <c r="J9" s="919"/>
      <c r="K9" s="9"/>
    </row>
    <row r="10" spans="1:11" ht="14.25" customHeight="1">
      <c r="A10" s="919"/>
      <c r="B10" s="929"/>
      <c r="C10" s="930"/>
      <c r="D10" s="904"/>
      <c r="E10" s="904"/>
      <c r="F10" s="904"/>
      <c r="G10" s="925"/>
      <c r="H10" s="904"/>
      <c r="I10" s="904"/>
      <c r="J10" s="919"/>
      <c r="K10" s="9"/>
    </row>
    <row r="11" spans="1:11" ht="12" customHeight="1">
      <c r="A11" s="921"/>
      <c r="B11" s="932"/>
      <c r="C11" s="933"/>
      <c r="D11" s="119" t="s">
        <v>453</v>
      </c>
      <c r="E11" s="901" t="s">
        <v>3</v>
      </c>
      <c r="F11" s="902"/>
      <c r="G11" s="902"/>
      <c r="H11" s="902"/>
      <c r="I11" s="902"/>
      <c r="J11" s="902"/>
      <c r="K11" s="9"/>
    </row>
    <row r="12" spans="1:10" ht="12" customHeight="1">
      <c r="A12" s="25"/>
      <c r="B12" s="53"/>
      <c r="C12" s="53"/>
      <c r="D12" s="120"/>
      <c r="E12" s="16"/>
      <c r="F12" s="16"/>
      <c r="G12" s="16"/>
      <c r="H12" s="16"/>
      <c r="I12" s="16"/>
      <c r="J12" s="16"/>
    </row>
    <row r="13" spans="1:10" ht="11.25" customHeight="1">
      <c r="A13" s="964" t="s">
        <v>406</v>
      </c>
      <c r="B13" s="964"/>
      <c r="C13" s="964"/>
      <c r="D13" s="964"/>
      <c r="E13" s="964"/>
      <c r="F13" s="964"/>
      <c r="G13" s="964"/>
      <c r="H13" s="964"/>
      <c r="I13" s="964"/>
      <c r="J13" s="964"/>
    </row>
    <row r="14" spans="1:9" ht="7.5" customHeight="1">
      <c r="A14" s="229"/>
      <c r="B14" s="16"/>
      <c r="C14" s="16"/>
      <c r="D14" s="168"/>
      <c r="E14" s="168"/>
      <c r="F14" s="168"/>
      <c r="G14" s="168"/>
      <c r="H14" s="168"/>
      <c r="I14" s="168"/>
    </row>
    <row r="15" spans="1:9" ht="10.5" customHeight="1">
      <c r="A15" s="230" t="s">
        <v>25</v>
      </c>
      <c r="B15" s="28" t="s">
        <v>167</v>
      </c>
      <c r="C15" s="28"/>
      <c r="D15" s="231"/>
      <c r="E15" s="76"/>
      <c r="F15" s="76"/>
      <c r="G15" s="76"/>
      <c r="H15" s="76"/>
      <c r="I15" s="76"/>
    </row>
    <row r="16" spans="1:9" ht="10.5" customHeight="1">
      <c r="A16" s="230"/>
      <c r="B16" s="28" t="s">
        <v>168</v>
      </c>
      <c r="C16" s="28"/>
      <c r="D16" s="231"/>
      <c r="E16" s="51"/>
      <c r="F16" s="51"/>
      <c r="G16" s="51"/>
      <c r="H16" s="76"/>
      <c r="I16" s="76"/>
    </row>
    <row r="17" spans="1:10" ht="10.5" customHeight="1">
      <c r="A17" s="230"/>
      <c r="B17" s="212" t="s">
        <v>169</v>
      </c>
      <c r="C17" s="212"/>
      <c r="D17" s="231">
        <v>6</v>
      </c>
      <c r="E17" s="51">
        <v>820779</v>
      </c>
      <c r="F17" s="51">
        <v>572653</v>
      </c>
      <c r="G17" s="51">
        <v>569870</v>
      </c>
      <c r="H17" s="76">
        <v>2783</v>
      </c>
      <c r="I17" s="79" t="s">
        <v>8</v>
      </c>
      <c r="J17" s="79" t="s">
        <v>8</v>
      </c>
    </row>
    <row r="18" spans="1:9" ht="7.5" customHeight="1">
      <c r="A18" s="230"/>
      <c r="B18" s="212"/>
      <c r="C18" s="139"/>
      <c r="D18" s="231"/>
      <c r="E18" s="49"/>
      <c r="F18" s="51"/>
      <c r="G18" s="76"/>
      <c r="H18" s="76"/>
      <c r="I18" s="76"/>
    </row>
    <row r="19" spans="1:9" ht="10.5" customHeight="1">
      <c r="A19" s="230" t="s">
        <v>26</v>
      </c>
      <c r="B19" s="28" t="s">
        <v>170</v>
      </c>
      <c r="C19" s="28"/>
      <c r="D19" s="231"/>
      <c r="E19" s="49"/>
      <c r="F19" s="51"/>
      <c r="G19" s="76"/>
      <c r="H19" s="76"/>
      <c r="I19" s="76"/>
    </row>
    <row r="20" spans="1:10" ht="10.5" customHeight="1">
      <c r="A20" s="230"/>
      <c r="B20" s="212" t="s">
        <v>304</v>
      </c>
      <c r="C20" s="212"/>
      <c r="D20" s="231">
        <v>2</v>
      </c>
      <c r="E20" s="78">
        <v>1886683</v>
      </c>
      <c r="F20" s="154" t="s">
        <v>414</v>
      </c>
      <c r="G20" s="154" t="s">
        <v>414</v>
      </c>
      <c r="H20" s="79" t="s">
        <v>8</v>
      </c>
      <c r="I20" s="79" t="s">
        <v>8</v>
      </c>
      <c r="J20" s="79" t="s">
        <v>8</v>
      </c>
    </row>
    <row r="21" spans="1:9" ht="7.5" customHeight="1">
      <c r="A21" s="230"/>
      <c r="B21" s="212"/>
      <c r="C21" s="139"/>
      <c r="D21" s="231"/>
      <c r="E21" s="49"/>
      <c r="F21" s="51"/>
      <c r="G21" s="76"/>
      <c r="H21" s="76"/>
      <c r="I21" s="76"/>
    </row>
    <row r="22" spans="1:15" ht="10.5" customHeight="1">
      <c r="A22" s="230" t="s">
        <v>29</v>
      </c>
      <c r="B22" s="152" t="s">
        <v>72</v>
      </c>
      <c r="C22" s="139"/>
      <c r="D22" s="231"/>
      <c r="E22" s="49"/>
      <c r="F22" s="51"/>
      <c r="G22" s="76"/>
      <c r="H22" s="76"/>
      <c r="I22" s="76"/>
      <c r="K22" s="53"/>
      <c r="L22" s="53"/>
      <c r="M22" s="53"/>
      <c r="N22" s="9"/>
      <c r="O22" s="9"/>
    </row>
    <row r="23" spans="1:15" ht="10.5" customHeight="1">
      <c r="A23" s="230"/>
      <c r="B23" s="212" t="s">
        <v>75</v>
      </c>
      <c r="C23" s="139"/>
      <c r="D23" s="231">
        <v>17</v>
      </c>
      <c r="E23" s="51">
        <v>45795</v>
      </c>
      <c r="F23" s="51">
        <v>47551</v>
      </c>
      <c r="G23" s="51">
        <v>47270</v>
      </c>
      <c r="H23" s="51">
        <v>281</v>
      </c>
      <c r="I23" s="79" t="s">
        <v>8</v>
      </c>
      <c r="J23" s="79" t="s">
        <v>8</v>
      </c>
      <c r="K23" s="53"/>
      <c r="L23" s="53"/>
      <c r="M23" s="53"/>
      <c r="N23" s="9"/>
      <c r="O23" s="9"/>
    </row>
    <row r="24" spans="1:15" ht="8.25" customHeight="1">
      <c r="A24" s="230"/>
      <c r="B24" s="212"/>
      <c r="C24" s="139"/>
      <c r="D24" s="231"/>
      <c r="E24" s="49"/>
      <c r="F24" s="51"/>
      <c r="G24" s="76"/>
      <c r="H24" s="76"/>
      <c r="I24" s="76"/>
      <c r="K24" s="53"/>
      <c r="L24" s="53"/>
      <c r="M24" s="53"/>
      <c r="N24" s="9"/>
      <c r="O24" s="9"/>
    </row>
    <row r="25" spans="1:15" ht="10.5" customHeight="1">
      <c r="A25" s="230" t="s">
        <v>31</v>
      </c>
      <c r="B25" s="212" t="s">
        <v>32</v>
      </c>
      <c r="C25" s="139"/>
      <c r="D25" s="231">
        <v>28</v>
      </c>
      <c r="E25" s="51">
        <v>161475</v>
      </c>
      <c r="F25" s="51">
        <v>168381</v>
      </c>
      <c r="G25" s="76">
        <v>142459</v>
      </c>
      <c r="H25" s="76">
        <v>14212</v>
      </c>
      <c r="I25" s="76">
        <v>9602</v>
      </c>
      <c r="J25" s="76">
        <v>2109</v>
      </c>
      <c r="K25" s="53"/>
      <c r="L25" s="53"/>
      <c r="M25" s="53"/>
      <c r="N25" s="9"/>
      <c r="O25" s="9"/>
    </row>
    <row r="26" spans="1:15" ht="8.25" customHeight="1">
      <c r="A26" s="230"/>
      <c r="B26" s="212"/>
      <c r="C26" s="139"/>
      <c r="D26" s="231"/>
      <c r="E26" s="49"/>
      <c r="F26" s="51"/>
      <c r="G26" s="76"/>
      <c r="H26" s="76"/>
      <c r="I26" s="76"/>
      <c r="K26" s="53"/>
      <c r="L26" s="53"/>
      <c r="M26" s="53"/>
      <c r="N26" s="9"/>
      <c r="O26" s="9"/>
    </row>
    <row r="27" spans="1:15" ht="10.5" customHeight="1">
      <c r="A27" s="230" t="s">
        <v>35</v>
      </c>
      <c r="B27" s="212" t="s">
        <v>174</v>
      </c>
      <c r="C27" s="212"/>
      <c r="D27" s="231">
        <v>11</v>
      </c>
      <c r="E27" s="51">
        <v>56998</v>
      </c>
      <c r="F27" s="51">
        <v>71089</v>
      </c>
      <c r="G27" s="76">
        <v>70381</v>
      </c>
      <c r="H27" s="76">
        <v>199</v>
      </c>
      <c r="I27" s="79">
        <v>228</v>
      </c>
      <c r="J27" s="79">
        <v>280</v>
      </c>
      <c r="K27" s="53"/>
      <c r="L27" s="53"/>
      <c r="M27" s="53"/>
      <c r="N27" s="9"/>
      <c r="O27" s="9"/>
    </row>
    <row r="28" spans="1:15" ht="7.5" customHeight="1">
      <c r="A28" s="230"/>
      <c r="B28" s="212"/>
      <c r="C28" s="139"/>
      <c r="D28" s="231"/>
      <c r="E28" s="49"/>
      <c r="F28" s="51"/>
      <c r="G28" s="76"/>
      <c r="H28" s="76"/>
      <c r="I28" s="76"/>
      <c r="K28" s="53"/>
      <c r="L28" s="53"/>
      <c r="M28" s="53"/>
      <c r="N28" s="9"/>
      <c r="O28" s="9"/>
    </row>
    <row r="29" spans="1:15" ht="10.5" customHeight="1">
      <c r="A29" s="230" t="s">
        <v>36</v>
      </c>
      <c r="B29" s="28" t="s">
        <v>175</v>
      </c>
      <c r="C29" s="28"/>
      <c r="D29" s="231"/>
      <c r="E29" s="49"/>
      <c r="F29" s="51"/>
      <c r="G29" s="76"/>
      <c r="H29" s="76"/>
      <c r="I29" s="76"/>
      <c r="K29" s="53"/>
      <c r="L29" s="53"/>
      <c r="M29" s="53"/>
      <c r="N29" s="9"/>
      <c r="O29" s="9"/>
    </row>
    <row r="30" spans="1:15" ht="10.5" customHeight="1">
      <c r="A30" s="230"/>
      <c r="B30" s="28" t="s">
        <v>176</v>
      </c>
      <c r="C30" s="30"/>
      <c r="D30" s="231"/>
      <c r="E30" s="49"/>
      <c r="F30" s="51"/>
      <c r="G30" s="79"/>
      <c r="H30" s="79"/>
      <c r="I30" s="79"/>
      <c r="J30" s="76"/>
      <c r="K30" s="76"/>
      <c r="L30" s="53"/>
      <c r="M30" s="53" t="s">
        <v>364</v>
      </c>
      <c r="N30" s="9"/>
      <c r="O30" s="9"/>
    </row>
    <row r="31" spans="1:15" ht="10.5" customHeight="1">
      <c r="A31" s="230"/>
      <c r="B31" s="212" t="s">
        <v>177</v>
      </c>
      <c r="C31" s="212"/>
      <c r="D31" s="231">
        <v>102</v>
      </c>
      <c r="E31" s="51">
        <v>820189</v>
      </c>
      <c r="F31" s="51">
        <v>808043</v>
      </c>
      <c r="G31" s="76">
        <v>805176</v>
      </c>
      <c r="H31" s="76">
        <v>2619</v>
      </c>
      <c r="I31" s="76">
        <v>178</v>
      </c>
      <c r="J31" s="79">
        <v>70</v>
      </c>
      <c r="K31" s="76"/>
      <c r="L31" s="53"/>
      <c r="M31" s="53"/>
      <c r="N31" s="9"/>
      <c r="O31" s="9"/>
    </row>
    <row r="32" spans="1:15" ht="7.5" customHeight="1">
      <c r="A32" s="230"/>
      <c r="B32" s="212"/>
      <c r="C32" s="212"/>
      <c r="D32" s="231"/>
      <c r="E32" s="49"/>
      <c r="F32" s="51"/>
      <c r="G32" s="76"/>
      <c r="H32" s="76"/>
      <c r="I32" s="76"/>
      <c r="J32" s="79"/>
      <c r="K32" s="76"/>
      <c r="L32" s="53"/>
      <c r="M32" s="53"/>
      <c r="N32" s="9"/>
      <c r="O32" s="9"/>
    </row>
    <row r="33" spans="1:15" ht="11.25" customHeight="1">
      <c r="A33" s="230">
        <v>13</v>
      </c>
      <c r="B33" s="212" t="s">
        <v>231</v>
      </c>
      <c r="C33" s="212"/>
      <c r="D33" s="231">
        <v>17</v>
      </c>
      <c r="E33" s="51">
        <v>98364</v>
      </c>
      <c r="F33" s="51">
        <v>104828</v>
      </c>
      <c r="G33" s="76">
        <v>19902</v>
      </c>
      <c r="H33" s="76">
        <v>72214</v>
      </c>
      <c r="I33" s="76">
        <v>12712</v>
      </c>
      <c r="J33" s="79" t="s">
        <v>8</v>
      </c>
      <c r="K33" s="76"/>
      <c r="L33" s="53"/>
      <c r="M33" s="53"/>
      <c r="N33" s="9"/>
      <c r="O33" s="9"/>
    </row>
    <row r="34" spans="1:15" ht="7.5" customHeight="1">
      <c r="A34" s="131"/>
      <c r="B34" s="29"/>
      <c r="C34" s="29"/>
      <c r="D34" s="231"/>
      <c r="E34" s="49"/>
      <c r="F34" s="51"/>
      <c r="G34" s="76"/>
      <c r="H34" s="76"/>
      <c r="I34" s="76"/>
      <c r="J34" s="76"/>
      <c r="K34" s="76"/>
      <c r="L34" s="53"/>
      <c r="M34" s="53"/>
      <c r="N34" s="9"/>
      <c r="O34" s="9"/>
    </row>
    <row r="35" spans="1:15" ht="10.5" customHeight="1">
      <c r="A35" s="230" t="s">
        <v>45</v>
      </c>
      <c r="B35" s="28" t="s">
        <v>46</v>
      </c>
      <c r="C35" s="28"/>
      <c r="D35" s="231"/>
      <c r="E35" s="49"/>
      <c r="F35" s="51"/>
      <c r="G35" s="76"/>
      <c r="J35" s="76"/>
      <c r="K35" s="76"/>
      <c r="L35" s="53"/>
      <c r="M35" s="53"/>
      <c r="N35" s="9"/>
      <c r="O35" s="9"/>
    </row>
    <row r="36" spans="1:15" ht="10.5" customHeight="1">
      <c r="A36" s="230"/>
      <c r="B36" s="28" t="s">
        <v>61</v>
      </c>
      <c r="C36" s="27"/>
      <c r="D36" s="231"/>
      <c r="E36" s="49"/>
      <c r="F36" s="51"/>
      <c r="G36" s="76"/>
      <c r="H36" s="79"/>
      <c r="I36" s="79"/>
      <c r="J36" s="76"/>
      <c r="K36" s="76"/>
      <c r="L36" s="53"/>
      <c r="M36" s="53"/>
      <c r="N36" s="9"/>
      <c r="O36" s="9"/>
    </row>
    <row r="37" spans="1:15" ht="10.5" customHeight="1">
      <c r="A37" s="230"/>
      <c r="B37" s="28" t="s">
        <v>62</v>
      </c>
      <c r="C37" s="27"/>
      <c r="D37" s="231"/>
      <c r="E37" s="49"/>
      <c r="F37" s="51"/>
      <c r="G37" s="51"/>
      <c r="L37" s="9"/>
      <c r="M37" s="9"/>
      <c r="N37" s="9"/>
      <c r="O37" s="9"/>
    </row>
    <row r="38" spans="1:10" ht="10.5" customHeight="1">
      <c r="A38" s="230"/>
      <c r="B38" s="212" t="s">
        <v>63</v>
      </c>
      <c r="C38" s="212"/>
      <c r="D38" s="231">
        <v>4</v>
      </c>
      <c r="E38" s="76">
        <v>51</v>
      </c>
      <c r="F38" s="51">
        <v>53</v>
      </c>
      <c r="G38" s="76">
        <v>53</v>
      </c>
      <c r="H38" s="79" t="s">
        <v>8</v>
      </c>
      <c r="I38" s="79" t="s">
        <v>8</v>
      </c>
      <c r="J38" s="79" t="s">
        <v>8</v>
      </c>
    </row>
    <row r="39" spans="1:9" ht="7.5" customHeight="1">
      <c r="A39" s="230"/>
      <c r="B39" s="152"/>
      <c r="C39" s="137"/>
      <c r="D39" s="167"/>
      <c r="E39" s="49"/>
      <c r="F39" s="51"/>
      <c r="G39" s="76"/>
      <c r="H39" s="76"/>
      <c r="I39" s="76"/>
    </row>
    <row r="40" spans="1:9" ht="10.5" customHeight="1">
      <c r="A40" s="230">
        <v>19</v>
      </c>
      <c r="B40" s="28" t="s">
        <v>48</v>
      </c>
      <c r="C40" s="28"/>
      <c r="D40" s="167"/>
      <c r="E40" s="49"/>
      <c r="F40" s="51"/>
      <c r="G40" s="51"/>
      <c r="H40" s="76"/>
      <c r="I40" s="76"/>
    </row>
    <row r="41" spans="1:9" ht="10.5" customHeight="1">
      <c r="A41" s="230"/>
      <c r="B41" s="28" t="s">
        <v>184</v>
      </c>
      <c r="C41" s="28"/>
      <c r="D41" s="167"/>
      <c r="E41" s="49"/>
      <c r="F41" s="51"/>
      <c r="G41" s="51"/>
      <c r="H41" s="76"/>
      <c r="I41" s="76"/>
    </row>
    <row r="42" spans="1:9" ht="10.5" customHeight="1">
      <c r="A42" s="230"/>
      <c r="B42" s="28" t="s">
        <v>186</v>
      </c>
      <c r="C42" s="28"/>
      <c r="D42" s="167"/>
      <c r="E42" s="49"/>
      <c r="F42" s="51"/>
      <c r="G42" s="51"/>
      <c r="H42" s="76"/>
      <c r="I42" s="76"/>
    </row>
    <row r="43" spans="1:10" ht="10.5" customHeight="1">
      <c r="A43" s="230"/>
      <c r="B43" s="212" t="s">
        <v>185</v>
      </c>
      <c r="C43" s="212"/>
      <c r="D43" s="231">
        <v>26</v>
      </c>
      <c r="E43" s="51">
        <v>301223</v>
      </c>
      <c r="F43" s="51">
        <v>289746</v>
      </c>
      <c r="G43" s="51">
        <v>211890</v>
      </c>
      <c r="H43" s="51">
        <v>26527</v>
      </c>
      <c r="I43" s="51">
        <v>49441</v>
      </c>
      <c r="J43" s="51">
        <v>1888</v>
      </c>
    </row>
    <row r="44" spans="1:9" ht="10.5" customHeight="1">
      <c r="A44" s="152"/>
      <c r="B44" s="222"/>
      <c r="C44" s="139"/>
      <c r="D44" s="167"/>
      <c r="E44" s="49"/>
      <c r="F44" s="51"/>
      <c r="G44" s="51"/>
      <c r="H44" s="76"/>
      <c r="I44" s="51"/>
    </row>
    <row r="45" spans="1:14" s="11" customFormat="1" ht="10.5" customHeight="1">
      <c r="A45" s="232"/>
      <c r="B45" s="141" t="s">
        <v>19</v>
      </c>
      <c r="C45" s="233"/>
      <c r="D45" s="234">
        <v>244</v>
      </c>
      <c r="E45" s="77">
        <v>4394252</v>
      </c>
      <c r="F45" s="52">
        <v>4257139</v>
      </c>
      <c r="G45" s="77">
        <v>3943192</v>
      </c>
      <c r="H45" s="77">
        <v>209649</v>
      </c>
      <c r="I45" s="77">
        <v>90749</v>
      </c>
      <c r="J45" s="77">
        <v>13550</v>
      </c>
      <c r="K45" s="52"/>
      <c r="L45" s="52"/>
      <c r="M45" s="52"/>
      <c r="N45" s="52"/>
    </row>
    <row r="46" spans="1:9" ht="15.75" customHeight="1">
      <c r="A46" s="171"/>
      <c r="B46" s="171"/>
      <c r="C46" s="9"/>
      <c r="D46" s="8"/>
      <c r="E46" s="8"/>
      <c r="F46" s="8"/>
      <c r="G46" s="8"/>
      <c r="H46" s="8"/>
      <c r="I46" s="8"/>
    </row>
    <row r="47" spans="1:10" ht="17.25" customHeight="1">
      <c r="A47" s="965" t="s">
        <v>407</v>
      </c>
      <c r="B47" s="965"/>
      <c r="C47" s="965"/>
      <c r="D47" s="965"/>
      <c r="E47" s="965"/>
      <c r="F47" s="965"/>
      <c r="G47" s="965"/>
      <c r="H47" s="965"/>
      <c r="I47" s="965"/>
      <c r="J47" s="965"/>
    </row>
    <row r="48" spans="1:9" s="136" customFormat="1" ht="7.5" customHeight="1">
      <c r="A48" s="152"/>
      <c r="B48" s="152"/>
      <c r="C48" s="236"/>
      <c r="D48" s="236"/>
      <c r="E48" s="166"/>
      <c r="F48" s="166"/>
      <c r="G48" s="76"/>
      <c r="H48" s="76"/>
      <c r="I48" s="76"/>
    </row>
    <row r="49" spans="1:10" s="136" customFormat="1" ht="11.25" customHeight="1">
      <c r="A49" s="237">
        <v>16</v>
      </c>
      <c r="B49" s="212" t="s">
        <v>189</v>
      </c>
      <c r="C49" s="212"/>
      <c r="D49" s="231">
        <v>41</v>
      </c>
      <c r="E49" s="51">
        <v>354531</v>
      </c>
      <c r="F49" s="51">
        <v>388057</v>
      </c>
      <c r="G49" s="51">
        <v>1724</v>
      </c>
      <c r="H49" s="51">
        <v>293703</v>
      </c>
      <c r="I49" s="51">
        <v>48826</v>
      </c>
      <c r="J49" s="51">
        <v>43803</v>
      </c>
    </row>
    <row r="50" spans="1:9" s="136" customFormat="1" ht="7.5" customHeight="1">
      <c r="A50" s="237"/>
      <c r="B50" s="152"/>
      <c r="C50" s="236"/>
      <c r="D50" s="238"/>
      <c r="E50" s="75"/>
      <c r="F50" s="51"/>
      <c r="G50" s="76"/>
      <c r="H50" s="76"/>
      <c r="I50" s="76"/>
    </row>
    <row r="51" spans="1:9" s="136" customFormat="1" ht="11.25" customHeight="1">
      <c r="A51" s="237">
        <v>17</v>
      </c>
      <c r="B51" s="28" t="s">
        <v>182</v>
      </c>
      <c r="C51" s="28"/>
      <c r="D51" s="238"/>
      <c r="E51" s="75"/>
      <c r="F51" s="51"/>
      <c r="G51" s="51"/>
      <c r="H51" s="51"/>
      <c r="I51" s="79"/>
    </row>
    <row r="52" spans="1:10" s="136" customFormat="1" ht="11.25" customHeight="1">
      <c r="A52" s="237"/>
      <c r="B52" s="212" t="s">
        <v>183</v>
      </c>
      <c r="C52" s="212"/>
      <c r="D52" s="231">
        <v>96</v>
      </c>
      <c r="E52" s="51">
        <v>1603015</v>
      </c>
      <c r="F52" s="51">
        <v>1534528</v>
      </c>
      <c r="G52" s="51">
        <v>72881</v>
      </c>
      <c r="H52" s="51">
        <v>1352120</v>
      </c>
      <c r="I52" s="51">
        <v>104701</v>
      </c>
      <c r="J52" s="51">
        <v>4826</v>
      </c>
    </row>
    <row r="53" spans="1:9" s="136" customFormat="1" ht="7.5" customHeight="1">
      <c r="A53" s="237"/>
      <c r="B53" s="212"/>
      <c r="C53" s="212"/>
      <c r="D53" s="238"/>
      <c r="E53" s="75"/>
      <c r="F53" s="51"/>
      <c r="G53" s="76"/>
      <c r="H53" s="76"/>
      <c r="I53" s="76"/>
    </row>
    <row r="54" spans="1:9" s="136" customFormat="1" ht="11.25" customHeight="1">
      <c r="A54" s="230">
        <v>19</v>
      </c>
      <c r="B54" s="28" t="s">
        <v>48</v>
      </c>
      <c r="C54" s="212"/>
      <c r="D54" s="238"/>
      <c r="E54" s="75"/>
      <c r="F54" s="51"/>
      <c r="G54" s="76"/>
      <c r="H54" s="76"/>
      <c r="I54" s="76"/>
    </row>
    <row r="55" spans="1:9" s="136" customFormat="1" ht="11.25" customHeight="1">
      <c r="A55" s="230"/>
      <c r="B55" s="28" t="s">
        <v>184</v>
      </c>
      <c r="C55" s="212"/>
      <c r="D55" s="238"/>
      <c r="E55" s="75"/>
      <c r="F55" s="51"/>
      <c r="G55" s="76"/>
      <c r="H55" s="76"/>
      <c r="I55" s="76"/>
    </row>
    <row r="56" spans="1:9" s="136" customFormat="1" ht="11.25" customHeight="1">
      <c r="A56" s="230"/>
      <c r="B56" s="28" t="s">
        <v>186</v>
      </c>
      <c r="C56" s="212"/>
      <c r="D56" s="238"/>
      <c r="E56" s="75"/>
      <c r="F56" s="51"/>
      <c r="G56" s="76"/>
      <c r="H56" s="76"/>
      <c r="I56" s="76"/>
    </row>
    <row r="57" spans="1:10" s="136" customFormat="1" ht="11.25" customHeight="1">
      <c r="A57" s="230"/>
      <c r="B57" s="212" t="s">
        <v>185</v>
      </c>
      <c r="C57" s="212"/>
      <c r="D57" s="231">
        <v>17</v>
      </c>
      <c r="E57" s="51">
        <v>105563</v>
      </c>
      <c r="F57" s="51">
        <v>79846</v>
      </c>
      <c r="G57" s="75">
        <v>975</v>
      </c>
      <c r="H57" s="75">
        <v>64274</v>
      </c>
      <c r="I57" s="75">
        <v>10916</v>
      </c>
      <c r="J57" s="75">
        <v>3681</v>
      </c>
    </row>
    <row r="58" spans="1:9" s="136" customFormat="1" ht="7.5" customHeight="1">
      <c r="A58" s="237"/>
      <c r="B58" s="28"/>
      <c r="C58" s="28"/>
      <c r="D58" s="238"/>
      <c r="E58" s="75"/>
      <c r="F58" s="51"/>
      <c r="G58" s="76"/>
      <c r="H58" s="76"/>
      <c r="I58" s="76"/>
    </row>
    <row r="59" spans="1:9" s="136" customFormat="1" ht="11.25" customHeight="1">
      <c r="A59" s="237">
        <v>20</v>
      </c>
      <c r="B59" s="28" t="s">
        <v>187</v>
      </c>
      <c r="C59" s="28"/>
      <c r="D59" s="238"/>
      <c r="E59" s="75"/>
      <c r="F59" s="51"/>
      <c r="G59" s="76"/>
      <c r="H59" s="76"/>
      <c r="I59" s="76"/>
    </row>
    <row r="60" spans="1:9" s="136" customFormat="1" ht="11.25" customHeight="1">
      <c r="A60" s="237"/>
      <c r="B60" s="28" t="s">
        <v>308</v>
      </c>
      <c r="C60" s="28"/>
      <c r="D60" s="238"/>
      <c r="E60" s="75"/>
      <c r="F60" s="51"/>
      <c r="G60" s="76"/>
      <c r="H60" s="76"/>
      <c r="I60" s="76"/>
    </row>
    <row r="61" spans="1:9" s="136" customFormat="1" ht="11.25" customHeight="1">
      <c r="A61" s="237"/>
      <c r="B61" s="28" t="s">
        <v>188</v>
      </c>
      <c r="C61" s="28"/>
      <c r="D61" s="238"/>
      <c r="E61" s="75"/>
      <c r="F61" s="51"/>
      <c r="G61" s="51"/>
      <c r="H61" s="51"/>
      <c r="I61" s="79"/>
    </row>
    <row r="62" spans="1:10" s="136" customFormat="1" ht="11.25" customHeight="1">
      <c r="A62" s="237"/>
      <c r="B62" s="212" t="s">
        <v>76</v>
      </c>
      <c r="C62" s="212"/>
      <c r="D62" s="231">
        <v>60</v>
      </c>
      <c r="E62" s="75">
        <v>441011</v>
      </c>
      <c r="F62" s="51">
        <v>400617</v>
      </c>
      <c r="G62" s="75">
        <v>36440</v>
      </c>
      <c r="H62" s="75">
        <v>348988</v>
      </c>
      <c r="I62" s="75">
        <v>14571</v>
      </c>
      <c r="J62" s="75">
        <v>619</v>
      </c>
    </row>
    <row r="63" spans="1:9" s="136" customFormat="1" ht="7.5" customHeight="1">
      <c r="A63" s="152"/>
      <c r="B63" s="212"/>
      <c r="C63" s="212"/>
      <c r="D63" s="238"/>
      <c r="E63" s="75"/>
      <c r="F63" s="51"/>
      <c r="G63" s="76"/>
      <c r="H63" s="76"/>
      <c r="I63" s="79"/>
    </row>
    <row r="64" spans="1:10" s="239" customFormat="1" ht="11.25" customHeight="1">
      <c r="A64" s="174"/>
      <c r="B64" s="141" t="s">
        <v>19</v>
      </c>
      <c r="C64" s="223"/>
      <c r="D64" s="234">
        <v>182</v>
      </c>
      <c r="E64" s="77">
        <v>2996242</v>
      </c>
      <c r="F64" s="52">
        <v>2922009</v>
      </c>
      <c r="G64" s="77">
        <v>118540</v>
      </c>
      <c r="H64" s="77">
        <v>2330993</v>
      </c>
      <c r="I64" s="77">
        <v>409689</v>
      </c>
      <c r="J64" s="77">
        <v>62788</v>
      </c>
    </row>
    <row r="65" spans="1:3" ht="11.25" customHeight="1">
      <c r="A65" s="169" t="s">
        <v>7</v>
      </c>
      <c r="B65" s="171"/>
      <c r="C65" s="171"/>
    </row>
    <row r="66" spans="1:11" ht="14.25" customHeight="1">
      <c r="A66" s="944" t="s">
        <v>458</v>
      </c>
      <c r="B66" s="944"/>
      <c r="C66" s="944"/>
      <c r="D66" s="944"/>
      <c r="E66" s="944"/>
      <c r="F66" s="944"/>
      <c r="G66" s="944"/>
      <c r="H66" s="944"/>
      <c r="I66" s="944"/>
      <c r="J66" s="944"/>
      <c r="K66" s="95"/>
    </row>
    <row r="67" spans="1:11" ht="12" customHeight="1">
      <c r="A67" s="944"/>
      <c r="B67" s="944"/>
      <c r="C67" s="944"/>
      <c r="D67" s="944"/>
      <c r="E67" s="944"/>
      <c r="F67" s="944"/>
      <c r="G67" s="944"/>
      <c r="H67" s="944"/>
      <c r="I67" s="944"/>
      <c r="J67" s="944"/>
      <c r="K67" s="240"/>
    </row>
    <row r="68" spans="1:10" ht="11.25">
      <c r="A68" s="944"/>
      <c r="B68" s="944"/>
      <c r="C68" s="944"/>
      <c r="D68" s="944"/>
      <c r="E68" s="944"/>
      <c r="F68" s="944"/>
      <c r="G68" s="944"/>
      <c r="H68" s="944"/>
      <c r="I68" s="944"/>
      <c r="J68" s="944"/>
    </row>
    <row r="69" ht="11.25">
      <c r="F69" s="11"/>
    </row>
  </sheetData>
  <sheetProtection/>
  <mergeCells count="17">
    <mergeCell ref="A1:J1"/>
    <mergeCell ref="A2:J2"/>
    <mergeCell ref="H6:H10"/>
    <mergeCell ref="I6:I10"/>
    <mergeCell ref="J6:J10"/>
    <mergeCell ref="A4:A11"/>
    <mergeCell ref="B4:C11"/>
    <mergeCell ref="F4:F10"/>
    <mergeCell ref="A66:J68"/>
    <mergeCell ref="D4:D10"/>
    <mergeCell ref="E4:E10"/>
    <mergeCell ref="G4:J4"/>
    <mergeCell ref="G5:G10"/>
    <mergeCell ref="H5:J5"/>
    <mergeCell ref="A13:J13"/>
    <mergeCell ref="E11:J11"/>
    <mergeCell ref="A47:J47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2" r:id="rId1"/>
  <headerFooter alignWithMargins="0">
    <oddHeader>&amp;L&amp;"Arial,Kursiv"&amp;9 &amp;U1 Abfallentsorgung&amp;R&amp;"Arial,Kursiv"&amp;9&amp;UAbfallwirtschaft in Bayern 2013</oddHeader>
    <oddFooter xml:space="preserve">&amp;C&amp;12 &amp;11 40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I63" sqref="I63"/>
    </sheetView>
  </sheetViews>
  <sheetFormatPr defaultColWidth="11.421875" defaultRowHeight="12.75"/>
  <cols>
    <col min="1" max="1" width="5.57421875" style="2" customWidth="1"/>
    <col min="2" max="2" width="39.28125" style="2" customWidth="1"/>
    <col min="3" max="3" width="0.71875" style="2" customWidth="1"/>
    <col min="4" max="4" width="7.28125" style="2" customWidth="1"/>
    <col min="5" max="7" width="9.421875" style="2" customWidth="1"/>
    <col min="8" max="8" width="8.7109375" style="2" customWidth="1"/>
    <col min="9" max="9" width="8.421875" style="2" customWidth="1"/>
    <col min="10" max="10" width="8.7109375" style="2" customWidth="1"/>
    <col min="11" max="16384" width="11.421875" style="2" customWidth="1"/>
  </cols>
  <sheetData>
    <row r="1" spans="1:10" s="15" customFormat="1" ht="12.75">
      <c r="A1" s="953" t="s">
        <v>459</v>
      </c>
      <c r="B1" s="953"/>
      <c r="C1" s="953"/>
      <c r="D1" s="953"/>
      <c r="E1" s="953"/>
      <c r="F1" s="953"/>
      <c r="G1" s="953"/>
      <c r="H1" s="953"/>
      <c r="I1" s="953"/>
      <c r="J1" s="953"/>
    </row>
    <row r="2" spans="1:10" s="15" customFormat="1" ht="12.75">
      <c r="A2" s="966" t="s">
        <v>293</v>
      </c>
      <c r="B2" s="966"/>
      <c r="C2" s="966"/>
      <c r="D2" s="966"/>
      <c r="E2" s="966"/>
      <c r="F2" s="966"/>
      <c r="G2" s="966"/>
      <c r="H2" s="966"/>
      <c r="I2" s="966"/>
      <c r="J2" s="966"/>
    </row>
    <row r="3" spans="1:10" s="15" customFormat="1" ht="11.2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1.25" customHeight="1">
      <c r="A4" s="919" t="s">
        <v>428</v>
      </c>
      <c r="B4" s="926" t="s">
        <v>38</v>
      </c>
      <c r="C4" s="927"/>
      <c r="D4" s="904" t="s">
        <v>457</v>
      </c>
      <c r="E4" s="904" t="s">
        <v>353</v>
      </c>
      <c r="F4" s="904" t="s">
        <v>451</v>
      </c>
      <c r="G4" s="967" t="s">
        <v>1</v>
      </c>
      <c r="H4" s="963"/>
      <c r="I4" s="963"/>
      <c r="J4" s="963"/>
    </row>
    <row r="5" spans="1:11" ht="11.25" customHeight="1">
      <c r="A5" s="919"/>
      <c r="B5" s="929"/>
      <c r="C5" s="930"/>
      <c r="D5" s="904"/>
      <c r="E5" s="904"/>
      <c r="F5" s="904"/>
      <c r="G5" s="913" t="s">
        <v>452</v>
      </c>
      <c r="H5" s="945" t="s">
        <v>249</v>
      </c>
      <c r="I5" s="946"/>
      <c r="J5" s="946"/>
      <c r="K5" s="9"/>
    </row>
    <row r="6" spans="1:11" ht="11.25" customHeight="1">
      <c r="A6" s="919"/>
      <c r="B6" s="929"/>
      <c r="C6" s="930"/>
      <c r="D6" s="904"/>
      <c r="E6" s="904"/>
      <c r="F6" s="904"/>
      <c r="G6" s="925"/>
      <c r="H6" s="903" t="s">
        <v>16</v>
      </c>
      <c r="I6" s="903" t="s">
        <v>17</v>
      </c>
      <c r="J6" s="917" t="s">
        <v>18</v>
      </c>
      <c r="K6" s="16"/>
    </row>
    <row r="7" spans="1:11" ht="12" customHeight="1">
      <c r="A7" s="919"/>
      <c r="B7" s="929"/>
      <c r="C7" s="930"/>
      <c r="D7" s="904"/>
      <c r="E7" s="904"/>
      <c r="F7" s="904"/>
      <c r="G7" s="925"/>
      <c r="H7" s="904"/>
      <c r="I7" s="904"/>
      <c r="J7" s="919"/>
      <c r="K7" s="16"/>
    </row>
    <row r="8" spans="1:11" ht="11.25">
      <c r="A8" s="919"/>
      <c r="B8" s="929"/>
      <c r="C8" s="930"/>
      <c r="D8" s="904"/>
      <c r="E8" s="904"/>
      <c r="F8" s="904"/>
      <c r="G8" s="925"/>
      <c r="H8" s="904"/>
      <c r="I8" s="904"/>
      <c r="J8" s="919"/>
      <c r="K8" s="16"/>
    </row>
    <row r="9" spans="1:11" ht="11.25">
      <c r="A9" s="919"/>
      <c r="B9" s="929"/>
      <c r="C9" s="930"/>
      <c r="D9" s="904"/>
      <c r="E9" s="904"/>
      <c r="F9" s="904"/>
      <c r="G9" s="925"/>
      <c r="H9" s="904"/>
      <c r="I9" s="904"/>
      <c r="J9" s="919"/>
      <c r="K9" s="9"/>
    </row>
    <row r="10" spans="1:11" ht="12" customHeight="1">
      <c r="A10" s="919"/>
      <c r="B10" s="929"/>
      <c r="C10" s="930"/>
      <c r="D10" s="904"/>
      <c r="E10" s="904"/>
      <c r="F10" s="904"/>
      <c r="G10" s="925"/>
      <c r="H10" s="904"/>
      <c r="I10" s="904"/>
      <c r="J10" s="919"/>
      <c r="K10" s="9"/>
    </row>
    <row r="11" spans="1:11" ht="16.5" customHeight="1">
      <c r="A11" s="921"/>
      <c r="B11" s="932"/>
      <c r="C11" s="933"/>
      <c r="D11" s="92" t="s">
        <v>453</v>
      </c>
      <c r="E11" s="910" t="s">
        <v>3</v>
      </c>
      <c r="F11" s="911"/>
      <c r="G11" s="911"/>
      <c r="H11" s="911"/>
      <c r="I11" s="911"/>
      <c r="J11" s="911"/>
      <c r="K11" s="9"/>
    </row>
    <row r="12" spans="1:11" ht="12.75" customHeight="1">
      <c r="A12" s="25"/>
      <c r="B12" s="53"/>
      <c r="C12" s="53"/>
      <c r="D12" s="120"/>
      <c r="E12" s="16"/>
      <c r="F12" s="16"/>
      <c r="G12" s="16"/>
      <c r="H12" s="16"/>
      <c r="I12" s="16"/>
      <c r="J12" s="16"/>
      <c r="K12" s="9"/>
    </row>
    <row r="13" spans="1:10" ht="11.25" customHeight="1">
      <c r="A13" s="964" t="s">
        <v>408</v>
      </c>
      <c r="B13" s="964"/>
      <c r="C13" s="964"/>
      <c r="D13" s="964"/>
      <c r="E13" s="964"/>
      <c r="F13" s="964"/>
      <c r="G13" s="964"/>
      <c r="H13" s="964"/>
      <c r="I13" s="964"/>
      <c r="J13" s="964"/>
    </row>
    <row r="14" spans="1:10" ht="11.25" customHeight="1">
      <c r="A14" s="229"/>
      <c r="B14" s="235"/>
      <c r="C14" s="228"/>
      <c r="D14" s="244"/>
      <c r="E14" s="244"/>
      <c r="F14" s="244"/>
      <c r="G14" s="244"/>
      <c r="H14" s="244"/>
      <c r="I14" s="244"/>
      <c r="J14" s="244"/>
    </row>
    <row r="15" spans="1:10" ht="11.25" customHeight="1">
      <c r="A15" s="230" t="s">
        <v>41</v>
      </c>
      <c r="B15" s="152" t="s">
        <v>213</v>
      </c>
      <c r="C15" s="28"/>
      <c r="D15" s="109"/>
      <c r="E15" s="51"/>
      <c r="F15" s="51"/>
      <c r="H15" s="95"/>
      <c r="I15" s="95"/>
      <c r="J15" s="95"/>
    </row>
    <row r="16" spans="1:10" ht="11.25" customHeight="1">
      <c r="A16" s="230"/>
      <c r="B16" s="212" t="s">
        <v>214</v>
      </c>
      <c r="C16" s="27"/>
      <c r="D16" s="231">
        <v>12</v>
      </c>
      <c r="E16" s="76">
        <v>409996</v>
      </c>
      <c r="F16" s="76">
        <v>368826</v>
      </c>
      <c r="G16" s="76" t="s">
        <v>8</v>
      </c>
      <c r="H16" s="76">
        <v>349281</v>
      </c>
      <c r="I16" s="76">
        <v>19545</v>
      </c>
      <c r="J16" s="76" t="s">
        <v>8</v>
      </c>
    </row>
    <row r="17" spans="1:10" ht="11.25" customHeight="1">
      <c r="A17" s="230"/>
      <c r="B17" s="212"/>
      <c r="C17" s="27"/>
      <c r="D17" s="245"/>
      <c r="E17" s="51"/>
      <c r="F17" s="76"/>
      <c r="G17" s="51"/>
      <c r="H17" s="51"/>
      <c r="I17" s="76"/>
      <c r="J17" s="76"/>
    </row>
    <row r="18" spans="1:10" ht="9.75" customHeight="1">
      <c r="A18" s="230" t="s">
        <v>47</v>
      </c>
      <c r="B18" s="28" t="s">
        <v>48</v>
      </c>
      <c r="C18" s="28"/>
      <c r="D18" s="245"/>
      <c r="E18" s="51"/>
      <c r="F18" s="76"/>
      <c r="G18" s="51"/>
      <c r="H18" s="51"/>
      <c r="I18" s="76"/>
      <c r="J18" s="76"/>
    </row>
    <row r="19" spans="1:10" ht="11.25" customHeight="1">
      <c r="A19" s="168"/>
      <c r="B19" s="209" t="s">
        <v>184</v>
      </c>
      <c r="C19" s="28"/>
      <c r="D19" s="245"/>
      <c r="E19" s="51"/>
      <c r="F19" s="76"/>
      <c r="G19" s="51"/>
      <c r="H19" s="51"/>
      <c r="I19" s="76"/>
      <c r="J19" s="76"/>
    </row>
    <row r="20" spans="1:10" ht="11.25" customHeight="1">
      <c r="A20" s="230"/>
      <c r="B20" s="28" t="s">
        <v>186</v>
      </c>
      <c r="C20" s="28"/>
      <c r="D20" s="245"/>
      <c r="E20" s="51"/>
      <c r="F20" s="76"/>
      <c r="G20" s="51"/>
      <c r="H20" s="51"/>
      <c r="I20" s="76"/>
      <c r="J20" s="76"/>
    </row>
    <row r="21" spans="1:10" ht="11.25" customHeight="1">
      <c r="A21" s="230"/>
      <c r="B21" s="212" t="s">
        <v>185</v>
      </c>
      <c r="C21" s="212"/>
      <c r="D21" s="231">
        <v>7</v>
      </c>
      <c r="E21" s="76">
        <v>19076</v>
      </c>
      <c r="F21" s="76">
        <v>12561</v>
      </c>
      <c r="G21" s="76" t="s">
        <v>8</v>
      </c>
      <c r="H21" s="51">
        <v>12240</v>
      </c>
      <c r="I21" s="76">
        <v>321</v>
      </c>
      <c r="J21" s="76" t="s">
        <v>8</v>
      </c>
    </row>
    <row r="22" spans="1:10" ht="11.25" customHeight="1">
      <c r="A22" s="230"/>
      <c r="B22" s="212"/>
      <c r="C22" s="139"/>
      <c r="D22" s="245"/>
      <c r="E22" s="51"/>
      <c r="F22" s="76"/>
      <c r="G22" s="51"/>
      <c r="H22" s="51"/>
      <c r="I22" s="76"/>
      <c r="J22" s="76"/>
    </row>
    <row r="23" spans="1:10" ht="11.25" customHeight="1">
      <c r="A23" s="230" t="s">
        <v>50</v>
      </c>
      <c r="B23" s="28" t="s">
        <v>187</v>
      </c>
      <c r="C23" s="28"/>
      <c r="D23" s="245"/>
      <c r="E23" s="51"/>
      <c r="F23" s="76"/>
      <c r="G23" s="51"/>
      <c r="H23" s="51"/>
      <c r="I23" s="76"/>
      <c r="J23" s="76"/>
    </row>
    <row r="24" spans="1:10" ht="11.25" customHeight="1">
      <c r="A24" s="246"/>
      <c r="B24" s="28" t="s">
        <v>308</v>
      </c>
      <c r="C24" s="28"/>
      <c r="D24" s="245"/>
      <c r="E24" s="51"/>
      <c r="F24" s="76"/>
      <c r="G24" s="51"/>
      <c r="H24" s="51"/>
      <c r="I24" s="76"/>
      <c r="J24" s="76"/>
    </row>
    <row r="25" spans="1:10" ht="11.25" customHeight="1">
      <c r="A25" s="246"/>
      <c r="B25" s="28" t="s">
        <v>188</v>
      </c>
      <c r="C25" s="28"/>
      <c r="D25" s="245"/>
      <c r="E25" s="51"/>
      <c r="F25" s="76"/>
      <c r="G25" s="51"/>
      <c r="H25" s="51"/>
      <c r="I25" s="76"/>
      <c r="J25" s="76"/>
    </row>
    <row r="26" spans="1:10" ht="11.25" customHeight="1">
      <c r="A26" s="246"/>
      <c r="B26" s="212" t="s">
        <v>76</v>
      </c>
      <c r="C26" s="212"/>
      <c r="D26" s="231">
        <v>8</v>
      </c>
      <c r="E26" s="76">
        <v>97386</v>
      </c>
      <c r="F26" s="76">
        <v>118957</v>
      </c>
      <c r="G26" s="76">
        <v>14624</v>
      </c>
      <c r="H26" s="51">
        <v>104333</v>
      </c>
      <c r="I26" s="76" t="s">
        <v>8</v>
      </c>
      <c r="J26" s="76" t="s">
        <v>8</v>
      </c>
    </row>
    <row r="27" spans="1:13" ht="11.25" customHeight="1">
      <c r="A27" s="229"/>
      <c r="B27" s="27"/>
      <c r="C27" s="27"/>
      <c r="D27" s="245"/>
      <c r="E27" s="51"/>
      <c r="F27" s="76"/>
      <c r="G27" s="51"/>
      <c r="H27" s="51"/>
      <c r="I27" s="76"/>
      <c r="J27" s="76"/>
      <c r="M27" s="51"/>
    </row>
    <row r="28" spans="1:11" s="11" customFormat="1" ht="11.25" customHeight="1">
      <c r="A28" s="232"/>
      <c r="B28" s="223" t="s">
        <v>19</v>
      </c>
      <c r="C28" s="223"/>
      <c r="D28" s="247">
        <v>19</v>
      </c>
      <c r="E28" s="77">
        <v>534521</v>
      </c>
      <c r="F28" s="77">
        <v>510827</v>
      </c>
      <c r="G28" s="77">
        <v>14624</v>
      </c>
      <c r="H28" s="77">
        <v>474500</v>
      </c>
      <c r="I28" s="77">
        <v>21669</v>
      </c>
      <c r="J28" s="77">
        <v>34</v>
      </c>
      <c r="K28" s="52"/>
    </row>
    <row r="29" spans="1:10" ht="30" customHeight="1">
      <c r="A29" s="229"/>
      <c r="B29" s="236"/>
      <c r="C29" s="236"/>
      <c r="D29" s="17"/>
      <c r="E29" s="17"/>
      <c r="F29" s="17"/>
      <c r="G29" s="17"/>
      <c r="H29" s="17"/>
      <c r="I29" s="17"/>
      <c r="J29" s="17"/>
    </row>
    <row r="30" spans="1:10" ht="12.75" customHeight="1">
      <c r="A30" s="964" t="s">
        <v>299</v>
      </c>
      <c r="B30" s="964"/>
      <c r="C30" s="964"/>
      <c r="D30" s="964"/>
      <c r="E30" s="964"/>
      <c r="F30" s="964"/>
      <c r="G30" s="964"/>
      <c r="H30" s="964"/>
      <c r="I30" s="964"/>
      <c r="J30" s="964"/>
    </row>
    <row r="31" spans="1:10" ht="11.25" customHeight="1">
      <c r="A31" s="229"/>
      <c r="B31" s="171"/>
      <c r="C31" s="9"/>
      <c r="D31" s="38"/>
      <c r="E31" s="38"/>
      <c r="F31" s="38"/>
      <c r="G31" s="38"/>
      <c r="H31" s="51"/>
      <c r="I31" s="76"/>
      <c r="J31" s="38"/>
    </row>
    <row r="32" spans="1:10" ht="11.25" customHeight="1">
      <c r="A32" s="248" t="s">
        <v>254</v>
      </c>
      <c r="B32" s="212" t="s">
        <v>255</v>
      </c>
      <c r="C32" s="9"/>
      <c r="D32" s="231">
        <v>183</v>
      </c>
      <c r="E32" s="51">
        <v>99864</v>
      </c>
      <c r="F32" s="51">
        <v>98922</v>
      </c>
      <c r="G32" s="164" t="s">
        <v>8</v>
      </c>
      <c r="H32" s="51">
        <v>94062</v>
      </c>
      <c r="I32" s="76">
        <v>4586</v>
      </c>
      <c r="J32" s="95">
        <v>274</v>
      </c>
    </row>
    <row r="33" spans="1:10" ht="11.25" customHeight="1">
      <c r="A33" s="208"/>
      <c r="B33" s="37"/>
      <c r="D33" s="108"/>
      <c r="E33" s="49"/>
      <c r="H33" s="95"/>
      <c r="I33" s="95"/>
      <c r="J33" s="95"/>
    </row>
    <row r="34" spans="1:11" ht="11.25" customHeight="1">
      <c r="A34" s="208"/>
      <c r="B34" s="223" t="s">
        <v>19</v>
      </c>
      <c r="C34" s="223"/>
      <c r="D34" s="249">
        <v>194</v>
      </c>
      <c r="E34" s="52">
        <v>102529</v>
      </c>
      <c r="F34" s="52">
        <v>98922</v>
      </c>
      <c r="G34" s="164" t="s">
        <v>8</v>
      </c>
      <c r="H34" s="52">
        <v>94062</v>
      </c>
      <c r="I34" s="77">
        <v>4586</v>
      </c>
      <c r="J34" s="250">
        <v>274</v>
      </c>
      <c r="K34" s="52"/>
    </row>
    <row r="35" spans="1:10" ht="30" customHeight="1">
      <c r="A35" s="208"/>
      <c r="B35" s="212"/>
      <c r="C35" s="139"/>
      <c r="D35" s="38"/>
      <c r="H35" s="95"/>
      <c r="I35" s="95"/>
      <c r="J35" s="95"/>
    </row>
    <row r="36" spans="1:10" ht="14.25" customHeight="1">
      <c r="A36" s="964" t="s">
        <v>460</v>
      </c>
      <c r="B36" s="964"/>
      <c r="C36" s="964"/>
      <c r="D36" s="964"/>
      <c r="E36" s="964"/>
      <c r="F36" s="964"/>
      <c r="G36" s="964"/>
      <c r="H36" s="964"/>
      <c r="I36" s="964"/>
      <c r="J36" s="964"/>
    </row>
    <row r="37" spans="1:10" ht="11.25" customHeight="1">
      <c r="A37" s="208"/>
      <c r="B37" s="37"/>
      <c r="C37" s="37"/>
      <c r="D37" s="38"/>
      <c r="H37" s="95"/>
      <c r="I37" s="95"/>
      <c r="J37" s="95"/>
    </row>
    <row r="38" spans="1:9" ht="11.25" customHeight="1">
      <c r="A38" s="230" t="s">
        <v>25</v>
      </c>
      <c r="B38" s="28" t="s">
        <v>167</v>
      </c>
      <c r="C38" s="28"/>
      <c r="D38" s="231"/>
      <c r="E38" s="76"/>
      <c r="F38" s="76"/>
      <c r="G38" s="76"/>
      <c r="H38" s="76"/>
      <c r="I38" s="76"/>
    </row>
    <row r="39" spans="1:10" ht="11.25" customHeight="1">
      <c r="A39" s="230"/>
      <c r="B39" s="28" t="s">
        <v>168</v>
      </c>
      <c r="C39" s="28"/>
      <c r="D39" s="231"/>
      <c r="E39" s="51"/>
      <c r="F39" s="51"/>
      <c r="G39" s="51"/>
      <c r="H39" s="51"/>
      <c r="I39" s="51"/>
      <c r="J39" s="51"/>
    </row>
    <row r="40" spans="1:12" ht="11.25" customHeight="1">
      <c r="A40" s="230"/>
      <c r="B40" s="212" t="s">
        <v>169</v>
      </c>
      <c r="C40" s="212"/>
      <c r="D40" s="231">
        <v>9</v>
      </c>
      <c r="E40" s="51">
        <v>268068</v>
      </c>
      <c r="F40" s="51">
        <v>274610</v>
      </c>
      <c r="G40" s="79" t="s">
        <v>8</v>
      </c>
      <c r="H40" s="51">
        <v>170143</v>
      </c>
      <c r="I40" s="51">
        <v>78602</v>
      </c>
      <c r="J40" s="51">
        <v>25866</v>
      </c>
      <c r="L40" s="51"/>
    </row>
    <row r="41" spans="1:10" ht="11.25" customHeight="1">
      <c r="A41" s="251"/>
      <c r="B41" s="209"/>
      <c r="C41" s="7"/>
      <c r="D41" s="252"/>
      <c r="E41" s="79"/>
      <c r="F41" s="51"/>
      <c r="H41" s="76"/>
      <c r="I41" s="76"/>
      <c r="J41" s="76"/>
    </row>
    <row r="42" spans="1:13" s="11" customFormat="1" ht="11.25" customHeight="1">
      <c r="A42" s="230" t="s">
        <v>35</v>
      </c>
      <c r="B42" s="212" t="s">
        <v>174</v>
      </c>
      <c r="C42" s="7"/>
      <c r="D42" s="231">
        <v>5</v>
      </c>
      <c r="E42" s="51">
        <v>260585</v>
      </c>
      <c r="F42" s="51">
        <v>236257</v>
      </c>
      <c r="G42" s="51">
        <v>233201</v>
      </c>
      <c r="H42" s="76">
        <v>2827</v>
      </c>
      <c r="I42" s="76">
        <v>226</v>
      </c>
      <c r="J42" s="241">
        <v>3</v>
      </c>
      <c r="L42" s="28"/>
      <c r="M42" s="28"/>
    </row>
    <row r="43" spans="1:13" s="11" customFormat="1" ht="11.25" customHeight="1">
      <c r="A43" s="251"/>
      <c r="B43" s="209"/>
      <c r="C43" s="127"/>
      <c r="D43" s="252"/>
      <c r="E43" s="51"/>
      <c r="F43" s="51"/>
      <c r="G43" s="51"/>
      <c r="H43" s="51"/>
      <c r="I43" s="51"/>
      <c r="J43" s="51"/>
      <c r="L43" s="28"/>
      <c r="M43" s="28"/>
    </row>
    <row r="44" spans="1:13" s="11" customFormat="1" ht="11.25" customHeight="1">
      <c r="A44" s="121" t="s">
        <v>37</v>
      </c>
      <c r="B44" s="28" t="s">
        <v>73</v>
      </c>
      <c r="C44" s="28"/>
      <c r="D44" s="231"/>
      <c r="E44" s="51"/>
      <c r="F44" s="51"/>
      <c r="G44" s="51"/>
      <c r="H44" s="76"/>
      <c r="I44" s="76"/>
      <c r="J44" s="76"/>
      <c r="L44" s="28"/>
      <c r="M44" s="28"/>
    </row>
    <row r="45" spans="1:13" s="11" customFormat="1" ht="11.25" customHeight="1">
      <c r="A45" s="131"/>
      <c r="B45" s="28" t="s">
        <v>178</v>
      </c>
      <c r="C45" s="28"/>
      <c r="D45" s="231"/>
      <c r="E45" s="51"/>
      <c r="F45" s="51"/>
      <c r="G45" s="51"/>
      <c r="H45" s="76"/>
      <c r="I45" s="76"/>
      <c r="J45" s="76"/>
      <c r="L45" s="28"/>
      <c r="M45" s="28"/>
    </row>
    <row r="46" spans="1:13" s="11" customFormat="1" ht="11.25" customHeight="1">
      <c r="A46" s="131"/>
      <c r="B46" s="212" t="s">
        <v>333</v>
      </c>
      <c r="C46" s="212"/>
      <c r="D46" s="231">
        <v>9</v>
      </c>
      <c r="E46" s="51">
        <v>74404</v>
      </c>
      <c r="F46" s="51">
        <v>42046</v>
      </c>
      <c r="G46" s="76">
        <v>326</v>
      </c>
      <c r="H46" s="51">
        <v>32396</v>
      </c>
      <c r="I46" s="51">
        <v>6322</v>
      </c>
      <c r="J46" s="51">
        <v>3002</v>
      </c>
      <c r="L46" s="28"/>
      <c r="M46" s="28"/>
    </row>
    <row r="47" spans="1:13" s="11" customFormat="1" ht="11.25" customHeight="1">
      <c r="A47" s="251"/>
      <c r="B47" s="253"/>
      <c r="C47" s="254"/>
      <c r="D47" s="252"/>
      <c r="E47" s="51"/>
      <c r="F47" s="51"/>
      <c r="G47" s="51"/>
      <c r="H47" s="51"/>
      <c r="I47" s="51"/>
      <c r="J47" s="51"/>
      <c r="L47" s="28"/>
      <c r="M47" s="28"/>
    </row>
    <row r="48" spans="1:13" s="11" customFormat="1" ht="11.25" customHeight="1">
      <c r="A48" s="121" t="s">
        <v>39</v>
      </c>
      <c r="B48" s="28" t="s">
        <v>180</v>
      </c>
      <c r="C48" s="28"/>
      <c r="D48" s="231"/>
      <c r="E48" s="51"/>
      <c r="F48" s="51"/>
      <c r="G48" s="51"/>
      <c r="H48" s="76"/>
      <c r="I48" s="76"/>
      <c r="J48" s="76"/>
      <c r="L48" s="28"/>
      <c r="M48" s="28"/>
    </row>
    <row r="49" spans="1:13" s="11" customFormat="1" ht="11.25" customHeight="1">
      <c r="A49" s="121"/>
      <c r="B49" s="212" t="s">
        <v>298</v>
      </c>
      <c r="C49" s="212"/>
      <c r="D49" s="231">
        <v>7</v>
      </c>
      <c r="E49" s="51">
        <v>3570</v>
      </c>
      <c r="F49" s="51">
        <v>3257</v>
      </c>
      <c r="G49" s="76">
        <v>276</v>
      </c>
      <c r="H49" s="51">
        <v>1357</v>
      </c>
      <c r="I49" s="51">
        <v>1483</v>
      </c>
      <c r="J49" s="51">
        <v>142</v>
      </c>
      <c r="L49" s="28"/>
      <c r="M49" s="28"/>
    </row>
    <row r="50" spans="1:13" s="11" customFormat="1" ht="11.25" customHeight="1">
      <c r="A50" s="251"/>
      <c r="B50" s="253"/>
      <c r="C50" s="7"/>
      <c r="D50" s="252"/>
      <c r="E50" s="51"/>
      <c r="F50" s="51"/>
      <c r="G50" s="2"/>
      <c r="H50" s="76"/>
      <c r="I50" s="76"/>
      <c r="J50" s="76"/>
      <c r="L50" s="28"/>
      <c r="M50" s="28"/>
    </row>
    <row r="51" spans="1:13" s="11" customFormat="1" ht="11.25" customHeight="1">
      <c r="A51" s="251" t="s">
        <v>40</v>
      </c>
      <c r="B51" s="253" t="s">
        <v>189</v>
      </c>
      <c r="C51" s="255"/>
      <c r="D51" s="231">
        <v>9</v>
      </c>
      <c r="E51" s="51">
        <v>5958</v>
      </c>
      <c r="F51" s="51">
        <v>6539</v>
      </c>
      <c r="G51" s="79">
        <v>47</v>
      </c>
      <c r="H51" s="76">
        <v>1288</v>
      </c>
      <c r="I51" s="76">
        <v>2219</v>
      </c>
      <c r="J51" s="76">
        <v>2984</v>
      </c>
      <c r="L51" s="28"/>
      <c r="M51" s="28"/>
    </row>
    <row r="52" spans="1:13" s="11" customFormat="1" ht="11.25" customHeight="1">
      <c r="A52" s="256"/>
      <c r="B52" s="257"/>
      <c r="C52" s="255"/>
      <c r="D52" s="258"/>
      <c r="E52" s="51"/>
      <c r="F52" s="51"/>
      <c r="H52" s="77"/>
      <c r="I52" s="77"/>
      <c r="J52" s="77"/>
      <c r="L52" s="28"/>
      <c r="M52" s="28"/>
    </row>
    <row r="53" spans="1:13" s="11" customFormat="1" ht="11.25" customHeight="1">
      <c r="A53" s="230" t="s">
        <v>41</v>
      </c>
      <c r="B53" s="152" t="s">
        <v>213</v>
      </c>
      <c r="C53" s="255"/>
      <c r="D53" s="252"/>
      <c r="E53" s="51"/>
      <c r="F53" s="51"/>
      <c r="H53" s="51"/>
      <c r="I53" s="51"/>
      <c r="J53" s="51"/>
      <c r="L53" s="28"/>
      <c r="M53" s="28"/>
    </row>
    <row r="54" spans="1:13" s="11" customFormat="1" ht="11.25" customHeight="1">
      <c r="A54" s="259"/>
      <c r="B54" s="212" t="s">
        <v>214</v>
      </c>
      <c r="C54" s="255"/>
      <c r="D54" s="231">
        <v>3</v>
      </c>
      <c r="E54" s="51">
        <v>118531</v>
      </c>
      <c r="F54" s="51">
        <v>94444</v>
      </c>
      <c r="G54" s="79" t="s">
        <v>8</v>
      </c>
      <c r="H54" s="76">
        <v>94444</v>
      </c>
      <c r="I54" s="79" t="s">
        <v>8</v>
      </c>
      <c r="J54" s="79" t="s">
        <v>8</v>
      </c>
      <c r="L54" s="28"/>
      <c r="M54" s="28"/>
    </row>
    <row r="55" spans="1:13" ht="11.25" customHeight="1">
      <c r="A55" s="169" t="s">
        <v>7</v>
      </c>
      <c r="B55" s="171"/>
      <c r="C55" s="171"/>
      <c r="K55" s="95"/>
      <c r="L55" s="29"/>
      <c r="M55" s="29"/>
    </row>
    <row r="56" spans="1:10" ht="14.25" customHeight="1">
      <c r="A56" s="944" t="s">
        <v>461</v>
      </c>
      <c r="B56" s="944"/>
      <c r="C56" s="944"/>
      <c r="D56" s="944"/>
      <c r="E56" s="944"/>
      <c r="F56" s="944"/>
      <c r="G56" s="944"/>
      <c r="H56" s="944"/>
      <c r="I56" s="944"/>
      <c r="J56" s="944"/>
    </row>
    <row r="57" spans="1:10" ht="12" customHeight="1">
      <c r="A57" s="944"/>
      <c r="B57" s="944"/>
      <c r="C57" s="944"/>
      <c r="D57" s="944"/>
      <c r="E57" s="944"/>
      <c r="F57" s="944"/>
      <c r="G57" s="944"/>
      <c r="H57" s="944"/>
      <c r="I57" s="944"/>
      <c r="J57" s="944"/>
    </row>
    <row r="58" spans="1:10" ht="13.5" customHeight="1">
      <c r="A58" s="944"/>
      <c r="B58" s="944"/>
      <c r="C58" s="944"/>
      <c r="D58" s="944"/>
      <c r="E58" s="944"/>
      <c r="F58" s="944"/>
      <c r="G58" s="944"/>
      <c r="H58" s="944"/>
      <c r="I58" s="944"/>
      <c r="J58" s="944"/>
    </row>
    <row r="59" ht="11.25">
      <c r="G59" s="11"/>
    </row>
    <row r="60" spans="2:3" ht="11.25">
      <c r="B60" s="226"/>
      <c r="C60" s="226"/>
    </row>
  </sheetData>
  <sheetProtection/>
  <mergeCells count="18">
    <mergeCell ref="A1:J1"/>
    <mergeCell ref="A2:J2"/>
    <mergeCell ref="A4:A11"/>
    <mergeCell ref="B4:C11"/>
    <mergeCell ref="D4:D10"/>
    <mergeCell ref="E4:E10"/>
    <mergeCell ref="G4:J4"/>
    <mergeCell ref="G5:G10"/>
    <mergeCell ref="H5:J5"/>
    <mergeCell ref="H6:H10"/>
    <mergeCell ref="A56:J58"/>
    <mergeCell ref="J6:J10"/>
    <mergeCell ref="E11:J11"/>
    <mergeCell ref="A13:J13"/>
    <mergeCell ref="A30:J30"/>
    <mergeCell ref="A36:J36"/>
    <mergeCell ref="I6:I10"/>
    <mergeCell ref="F4:F10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0" r:id="rId1"/>
  <headerFooter alignWithMargins="0">
    <oddHeader>&amp;L&amp;"Arial,Kursiv"&amp;9 &amp;U1 Abfallentsorgung&amp;R&amp;"Arial,Kursiv"&amp;9&amp;UAbfallwirtschaft in Bayern 2013</oddHeader>
    <oddFooter xml:space="preserve">&amp;C&amp;12 &amp;11 41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L15" sqref="L15"/>
    </sheetView>
  </sheetViews>
  <sheetFormatPr defaultColWidth="11.421875" defaultRowHeight="12.75"/>
  <cols>
    <col min="1" max="1" width="5.57421875" style="15" customWidth="1"/>
    <col min="2" max="2" width="37.421875" style="15" customWidth="1"/>
    <col min="3" max="3" width="0.71875" style="15" customWidth="1"/>
    <col min="4" max="4" width="6.7109375" style="15" customWidth="1"/>
    <col min="5" max="5" width="8.57421875" style="15" customWidth="1"/>
    <col min="6" max="6" width="9.00390625" style="15" customWidth="1"/>
    <col min="7" max="7" width="8.140625" style="15" customWidth="1"/>
    <col min="8" max="8" width="8.00390625" style="15" customWidth="1"/>
    <col min="9" max="10" width="7.57421875" style="15" customWidth="1"/>
    <col min="11" max="11" width="7.140625" style="15" customWidth="1"/>
    <col min="12" max="16384" width="11.421875" style="15" customWidth="1"/>
  </cols>
  <sheetData>
    <row r="1" spans="1:11" ht="12.75">
      <c r="A1" s="953" t="s">
        <v>459</v>
      </c>
      <c r="B1" s="953"/>
      <c r="C1" s="953"/>
      <c r="D1" s="953"/>
      <c r="E1" s="953"/>
      <c r="F1" s="953"/>
      <c r="G1" s="953"/>
      <c r="H1" s="953"/>
      <c r="I1" s="953"/>
      <c r="J1" s="953"/>
      <c r="K1" s="242"/>
    </row>
    <row r="2" spans="1:11" ht="12.75">
      <c r="A2" s="966" t="s">
        <v>293</v>
      </c>
      <c r="B2" s="966"/>
      <c r="C2" s="966"/>
      <c r="D2" s="966"/>
      <c r="E2" s="966"/>
      <c r="F2" s="966"/>
      <c r="G2" s="966"/>
      <c r="H2" s="966"/>
      <c r="I2" s="966"/>
      <c r="J2" s="966"/>
      <c r="K2" s="242"/>
    </row>
    <row r="3" spans="1:11" ht="11.2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9"/>
    </row>
    <row r="4" spans="1:11" ht="12.75" customHeight="1">
      <c r="A4" s="919" t="s">
        <v>428</v>
      </c>
      <c r="B4" s="926" t="s">
        <v>38</v>
      </c>
      <c r="C4" s="927"/>
      <c r="D4" s="904" t="s">
        <v>457</v>
      </c>
      <c r="E4" s="904" t="s">
        <v>353</v>
      </c>
      <c r="F4" s="904" t="s">
        <v>451</v>
      </c>
      <c r="G4" s="967" t="s">
        <v>1</v>
      </c>
      <c r="H4" s="963"/>
      <c r="I4" s="963"/>
      <c r="J4" s="963"/>
      <c r="K4" s="53"/>
    </row>
    <row r="5" spans="1:11" ht="12.75" customHeight="1">
      <c r="A5" s="919"/>
      <c r="B5" s="929"/>
      <c r="C5" s="930"/>
      <c r="D5" s="904"/>
      <c r="E5" s="904"/>
      <c r="F5" s="904"/>
      <c r="G5" s="913" t="s">
        <v>452</v>
      </c>
      <c r="H5" s="945" t="s">
        <v>249</v>
      </c>
      <c r="I5" s="946"/>
      <c r="J5" s="946"/>
      <c r="K5" s="25"/>
    </row>
    <row r="6" spans="1:11" ht="12.75" customHeight="1">
      <c r="A6" s="919"/>
      <c r="B6" s="929"/>
      <c r="C6" s="930"/>
      <c r="D6" s="904"/>
      <c r="E6" s="904"/>
      <c r="F6" s="904"/>
      <c r="G6" s="925"/>
      <c r="H6" s="903" t="s">
        <v>16</v>
      </c>
      <c r="I6" s="903" t="s">
        <v>17</v>
      </c>
      <c r="J6" s="917" t="s">
        <v>18</v>
      </c>
      <c r="K6" s="53"/>
    </row>
    <row r="7" spans="1:11" ht="12.75">
      <c r="A7" s="919"/>
      <c r="B7" s="929"/>
      <c r="C7" s="930"/>
      <c r="D7" s="904"/>
      <c r="E7" s="904"/>
      <c r="F7" s="904"/>
      <c r="G7" s="925"/>
      <c r="H7" s="904"/>
      <c r="I7" s="904"/>
      <c r="J7" s="919"/>
      <c r="K7" s="53"/>
    </row>
    <row r="8" spans="1:11" ht="12.75">
      <c r="A8" s="919"/>
      <c r="B8" s="929"/>
      <c r="C8" s="930"/>
      <c r="D8" s="904"/>
      <c r="E8" s="904"/>
      <c r="F8" s="904"/>
      <c r="G8" s="925"/>
      <c r="H8" s="904"/>
      <c r="I8" s="904"/>
      <c r="J8" s="919"/>
      <c r="K8" s="53"/>
    </row>
    <row r="9" spans="1:11" ht="12.75">
      <c r="A9" s="919"/>
      <c r="B9" s="929"/>
      <c r="C9" s="930"/>
      <c r="D9" s="904"/>
      <c r="E9" s="904"/>
      <c r="F9" s="904"/>
      <c r="G9" s="925"/>
      <c r="H9" s="904"/>
      <c r="I9" s="904"/>
      <c r="J9" s="919"/>
      <c r="K9" s="16"/>
    </row>
    <row r="10" spans="1:11" ht="12.75">
      <c r="A10" s="919"/>
      <c r="B10" s="929"/>
      <c r="C10" s="930"/>
      <c r="D10" s="904"/>
      <c r="E10" s="904"/>
      <c r="F10" s="904"/>
      <c r="G10" s="925"/>
      <c r="H10" s="904"/>
      <c r="I10" s="904"/>
      <c r="J10" s="919"/>
      <c r="K10" s="9"/>
    </row>
    <row r="11" spans="1:11" ht="12.75">
      <c r="A11" s="921"/>
      <c r="B11" s="932"/>
      <c r="C11" s="933"/>
      <c r="D11" s="119" t="s">
        <v>453</v>
      </c>
      <c r="E11" s="901" t="s">
        <v>3</v>
      </c>
      <c r="F11" s="902"/>
      <c r="G11" s="902"/>
      <c r="H11" s="902"/>
      <c r="I11" s="902"/>
      <c r="J11" s="902"/>
      <c r="K11" s="228"/>
    </row>
    <row r="12" spans="1:11" ht="12.75">
      <c r="A12" s="25"/>
      <c r="B12" s="53"/>
      <c r="C12" s="53"/>
      <c r="D12" s="120"/>
      <c r="E12" s="16"/>
      <c r="F12" s="16"/>
      <c r="G12" s="16"/>
      <c r="H12" s="16"/>
      <c r="I12" s="16"/>
      <c r="J12" s="16"/>
      <c r="K12" s="16"/>
    </row>
    <row r="13" spans="1:11" ht="12.75">
      <c r="A13" s="964" t="s">
        <v>462</v>
      </c>
      <c r="B13" s="964"/>
      <c r="C13" s="964"/>
      <c r="D13" s="964"/>
      <c r="E13" s="964"/>
      <c r="F13" s="964"/>
      <c r="G13" s="964"/>
      <c r="H13" s="964"/>
      <c r="I13" s="964"/>
      <c r="J13" s="964"/>
      <c r="K13" s="260"/>
    </row>
    <row r="14" spans="1:11" ht="12.75">
      <c r="A14" s="229"/>
      <c r="B14" s="228"/>
      <c r="C14" s="228"/>
      <c r="D14" s="9"/>
      <c r="E14" s="9"/>
      <c r="F14" s="9"/>
      <c r="G14" s="9"/>
      <c r="H14" s="9"/>
      <c r="I14" s="9"/>
      <c r="J14" s="9"/>
      <c r="K14" s="40"/>
    </row>
    <row r="15" spans="1:11" ht="12.75">
      <c r="A15" s="230">
        <v>19</v>
      </c>
      <c r="B15" s="28" t="s">
        <v>48</v>
      </c>
      <c r="C15" s="261"/>
      <c r="D15" s="9"/>
      <c r="E15" s="2"/>
      <c r="F15" s="2"/>
      <c r="G15" s="2"/>
      <c r="H15" s="2"/>
      <c r="I15" s="2"/>
      <c r="J15" s="2"/>
      <c r="K15" s="260"/>
    </row>
    <row r="16" spans="1:11" ht="12.75">
      <c r="A16" s="230"/>
      <c r="B16" s="28" t="s">
        <v>184</v>
      </c>
      <c r="C16" s="261"/>
      <c r="D16" s="9"/>
      <c r="E16" s="2"/>
      <c r="F16" s="2"/>
      <c r="G16" s="2"/>
      <c r="H16" s="2"/>
      <c r="I16" s="2"/>
      <c r="J16" s="2"/>
      <c r="K16" s="260"/>
    </row>
    <row r="17" spans="1:11" ht="12.75">
      <c r="A17" s="230"/>
      <c r="B17" s="28" t="s">
        <v>186</v>
      </c>
      <c r="C17" s="261"/>
      <c r="D17" s="9"/>
      <c r="E17" s="2"/>
      <c r="F17" s="2"/>
      <c r="G17" s="2"/>
      <c r="H17" s="166"/>
      <c r="I17" s="51"/>
      <c r="J17" s="51"/>
      <c r="K17" s="40"/>
    </row>
    <row r="18" spans="1:11" ht="12.75">
      <c r="A18" s="230"/>
      <c r="B18" s="212" t="s">
        <v>185</v>
      </c>
      <c r="C18" s="261"/>
      <c r="D18" s="109">
        <v>17</v>
      </c>
      <c r="E18" s="49">
        <v>571009</v>
      </c>
      <c r="F18" s="51">
        <v>487461</v>
      </c>
      <c r="G18" s="51">
        <v>72779</v>
      </c>
      <c r="H18" s="51">
        <v>309817</v>
      </c>
      <c r="I18" s="51">
        <v>90057</v>
      </c>
      <c r="J18" s="51">
        <v>14809</v>
      </c>
      <c r="K18" s="40"/>
    </row>
    <row r="19" spans="1:11" ht="12.75">
      <c r="A19" s="251"/>
      <c r="B19" s="262"/>
      <c r="C19" s="261"/>
      <c r="D19" s="109"/>
      <c r="E19" s="49"/>
      <c r="F19" s="51"/>
      <c r="G19" s="2"/>
      <c r="H19" s="2"/>
      <c r="I19" s="79"/>
      <c r="J19" s="79"/>
      <c r="K19" s="40"/>
    </row>
    <row r="20" spans="1:11" ht="12.75">
      <c r="A20" s="230" t="s">
        <v>50</v>
      </c>
      <c r="B20" s="28" t="s">
        <v>187</v>
      </c>
      <c r="C20" s="261"/>
      <c r="D20" s="109"/>
      <c r="E20" s="49"/>
      <c r="F20" s="51"/>
      <c r="G20" s="2"/>
      <c r="H20" s="77"/>
      <c r="I20" s="79"/>
      <c r="J20" s="79"/>
      <c r="K20" s="40"/>
    </row>
    <row r="21" spans="1:11" ht="12.75">
      <c r="A21" s="246"/>
      <c r="B21" s="28" t="s">
        <v>308</v>
      </c>
      <c r="C21" s="261"/>
      <c r="D21" s="109"/>
      <c r="E21" s="49"/>
      <c r="F21" s="51"/>
      <c r="G21" s="95"/>
      <c r="H21" s="95"/>
      <c r="I21" s="95"/>
      <c r="J21" s="95"/>
      <c r="K21" s="252"/>
    </row>
    <row r="22" spans="1:11" ht="12.75">
      <c r="A22" s="246"/>
      <c r="B22" s="28" t="s">
        <v>188</v>
      </c>
      <c r="C22" s="261"/>
      <c r="D22" s="109"/>
      <c r="E22" s="49"/>
      <c r="F22" s="51"/>
      <c r="G22" s="235"/>
      <c r="H22" s="235"/>
      <c r="I22" s="235"/>
      <c r="J22" s="235"/>
      <c r="K22" s="260"/>
    </row>
    <row r="23" spans="1:11" ht="12.75">
      <c r="A23" s="246"/>
      <c r="B23" s="212" t="s">
        <v>76</v>
      </c>
      <c r="C23" s="261"/>
      <c r="D23" s="109">
        <v>13</v>
      </c>
      <c r="E23" s="49">
        <v>89260</v>
      </c>
      <c r="F23" s="51">
        <v>137873</v>
      </c>
      <c r="G23" s="263">
        <v>74</v>
      </c>
      <c r="H23" s="51">
        <v>119539</v>
      </c>
      <c r="I23" s="51">
        <v>14908</v>
      </c>
      <c r="J23" s="76">
        <v>3352</v>
      </c>
      <c r="K23" s="260"/>
    </row>
    <row r="24" spans="1:11" ht="12.75">
      <c r="A24" s="208"/>
      <c r="B24" s="228"/>
      <c r="C24" s="261"/>
      <c r="D24" s="109"/>
      <c r="E24" s="49"/>
      <c r="F24" s="51"/>
      <c r="G24" s="51"/>
      <c r="H24" s="51"/>
      <c r="I24" s="51"/>
      <c r="J24" s="95"/>
      <c r="K24" s="260"/>
    </row>
    <row r="25" spans="1:12" ht="12.75">
      <c r="A25" s="208"/>
      <c r="B25" s="223" t="s">
        <v>19</v>
      </c>
      <c r="C25" s="261"/>
      <c r="D25" s="143">
        <v>59</v>
      </c>
      <c r="E25" s="50">
        <v>1449942</v>
      </c>
      <c r="F25" s="52">
        <v>1391955</v>
      </c>
      <c r="G25" s="52">
        <v>306722</v>
      </c>
      <c r="H25" s="52">
        <v>823886</v>
      </c>
      <c r="I25" s="52">
        <v>211148</v>
      </c>
      <c r="J25" s="52">
        <v>50200</v>
      </c>
      <c r="K25" s="52"/>
      <c r="L25" s="95"/>
    </row>
    <row r="26" spans="1:12" ht="12.75">
      <c r="A26" s="208"/>
      <c r="B26" s="228"/>
      <c r="C26" s="228"/>
      <c r="D26" s="17"/>
      <c r="E26" s="2"/>
      <c r="F26" s="2"/>
      <c r="G26" s="2"/>
      <c r="H26" s="51"/>
      <c r="I26" s="76"/>
      <c r="J26" s="76"/>
      <c r="K26" s="260"/>
      <c r="L26" s="95"/>
    </row>
    <row r="27" spans="1:11" ht="12.75">
      <c r="A27" s="229"/>
      <c r="B27" s="228"/>
      <c r="C27" s="228"/>
      <c r="D27" s="141"/>
      <c r="E27" s="9"/>
      <c r="F27" s="9"/>
      <c r="G27" s="20"/>
      <c r="H27" s="252"/>
      <c r="I27" s="17"/>
      <c r="J27" s="17"/>
      <c r="K27" s="260"/>
    </row>
    <row r="28" spans="1:11" ht="12.75">
      <c r="A28" s="9"/>
      <c r="B28" s="228"/>
      <c r="C28" s="228"/>
      <c r="D28" s="17"/>
      <c r="E28" s="9"/>
      <c r="F28" s="9"/>
      <c r="G28" s="9"/>
      <c r="H28" s="252"/>
      <c r="I28" s="17"/>
      <c r="J28" s="17"/>
      <c r="K28" s="9"/>
    </row>
    <row r="29" spans="1:11" ht="12.75">
      <c r="A29" s="229"/>
      <c r="B29" s="228"/>
      <c r="C29" s="228"/>
      <c r="D29" s="17"/>
      <c r="E29" s="9"/>
      <c r="F29" s="9"/>
      <c r="G29" s="9"/>
      <c r="H29" s="252"/>
      <c r="I29" s="17"/>
      <c r="J29" s="95"/>
      <c r="K29" s="9"/>
    </row>
    <row r="30" spans="1:11" ht="12.75">
      <c r="A30" s="229"/>
      <c r="B30" s="228"/>
      <c r="C30" s="228"/>
      <c r="D30" s="17"/>
      <c r="E30" s="252"/>
      <c r="F30" s="252"/>
      <c r="G30" s="9"/>
      <c r="H30" s="252"/>
      <c r="I30" s="40"/>
      <c r="J30" s="40"/>
      <c r="K30" s="40"/>
    </row>
    <row r="31" spans="1:11" ht="12.75">
      <c r="A31" s="208"/>
      <c r="B31" s="228"/>
      <c r="C31" s="228"/>
      <c r="D31" s="17"/>
      <c r="E31" s="252"/>
      <c r="F31" s="252"/>
      <c r="G31" s="9"/>
      <c r="H31" s="252"/>
      <c r="I31" s="17"/>
      <c r="J31" s="17"/>
      <c r="K31" s="260"/>
    </row>
    <row r="32" spans="1:11" ht="12.75">
      <c r="A32" s="229"/>
      <c r="B32" s="228"/>
      <c r="C32" s="228"/>
      <c r="D32" s="17"/>
      <c r="E32" s="252"/>
      <c r="F32" s="252"/>
      <c r="G32" s="9"/>
      <c r="H32" s="252"/>
      <c r="I32" s="17"/>
      <c r="J32" s="17"/>
      <c r="K32" s="264"/>
    </row>
    <row r="33" spans="1:11" ht="12.75">
      <c r="A33" s="229"/>
      <c r="B33" s="228"/>
      <c r="C33" s="228"/>
      <c r="D33" s="17"/>
      <c r="E33" s="252"/>
      <c r="F33" s="252"/>
      <c r="G33" s="9"/>
      <c r="H33" s="252"/>
      <c r="I33" s="17"/>
      <c r="J33" s="17"/>
      <c r="K33" s="9"/>
    </row>
    <row r="34" spans="1:11" ht="12.75">
      <c r="A34" s="229"/>
      <c r="B34" s="228"/>
      <c r="C34" s="228"/>
      <c r="D34" s="17"/>
      <c r="E34" s="252"/>
      <c r="F34" s="252"/>
      <c r="G34" s="9"/>
      <c r="H34" s="252"/>
      <c r="I34" s="17"/>
      <c r="J34" s="17"/>
      <c r="K34" s="252"/>
    </row>
    <row r="35" spans="1:11" ht="12.75">
      <c r="A35" s="229"/>
      <c r="B35" s="228"/>
      <c r="C35" s="228"/>
      <c r="D35" s="17"/>
      <c r="E35" s="252"/>
      <c r="F35" s="252"/>
      <c r="G35" s="9"/>
      <c r="H35" s="252"/>
      <c r="I35" s="260"/>
      <c r="J35" s="40"/>
      <c r="K35" s="9"/>
    </row>
    <row r="36" spans="1:11" ht="12.75">
      <c r="A36" s="208"/>
      <c r="B36" s="228"/>
      <c r="C36" s="228"/>
      <c r="D36" s="17"/>
      <c r="E36" s="252"/>
      <c r="F36" s="252"/>
      <c r="G36" s="9"/>
      <c r="H36" s="17"/>
      <c r="I36" s="17"/>
      <c r="J36" s="17"/>
      <c r="K36" s="9"/>
    </row>
    <row r="37" spans="1:11" ht="14.25" customHeight="1">
      <c r="A37" s="232"/>
      <c r="B37" s="228"/>
      <c r="C37" s="228"/>
      <c r="D37" s="141"/>
      <c r="E37" s="258"/>
      <c r="F37" s="258"/>
      <c r="G37" s="20"/>
      <c r="H37" s="264"/>
      <c r="I37" s="264"/>
      <c r="J37" s="40"/>
      <c r="K37" s="178"/>
    </row>
    <row r="38" spans="1:11" ht="12.75" customHeight="1">
      <c r="A38" s="229"/>
      <c r="B38" s="228"/>
      <c r="C38" s="228"/>
      <c r="D38" s="17"/>
      <c r="E38" s="17"/>
      <c r="F38" s="17"/>
      <c r="G38" s="17"/>
      <c r="H38" s="17"/>
      <c r="I38" s="17"/>
      <c r="J38" s="17"/>
      <c r="K38" s="178"/>
    </row>
    <row r="39" spans="1:11" ht="11.25" customHeight="1">
      <c r="A39" s="229"/>
      <c r="B39" s="228"/>
      <c r="C39" s="228"/>
      <c r="D39" s="228"/>
      <c r="E39" s="228"/>
      <c r="F39" s="228"/>
      <c r="G39" s="228"/>
      <c r="H39" s="228"/>
      <c r="I39" s="228"/>
      <c r="J39" s="228"/>
      <c r="K39" s="178"/>
    </row>
    <row r="40" spans="1:10" ht="12.75">
      <c r="A40" s="229"/>
      <c r="B40" s="228"/>
      <c r="C40" s="228"/>
      <c r="D40" s="38"/>
      <c r="E40" s="38"/>
      <c r="F40" s="38"/>
      <c r="G40" s="38"/>
      <c r="H40" s="38"/>
      <c r="I40" s="38"/>
      <c r="J40" s="38"/>
    </row>
    <row r="41" spans="1:10" ht="12.75">
      <c r="A41" s="208"/>
      <c r="B41" s="228"/>
      <c r="C41" s="228"/>
      <c r="D41" s="38"/>
      <c r="E41" s="9"/>
      <c r="F41" s="9"/>
      <c r="G41" s="9"/>
      <c r="H41" s="17"/>
      <c r="I41" s="17"/>
      <c r="J41" s="17"/>
    </row>
    <row r="42" spans="1:10" ht="12.75">
      <c r="A42" s="208"/>
      <c r="B42" s="228"/>
      <c r="C42" s="228"/>
      <c r="D42" s="38"/>
      <c r="E42" s="9"/>
      <c r="F42" s="9"/>
      <c r="G42" s="9"/>
      <c r="H42" s="17"/>
      <c r="I42" s="17"/>
      <c r="J42" s="17"/>
    </row>
    <row r="43" spans="1:10" ht="12.75">
      <c r="A43" s="208"/>
      <c r="B43" s="228"/>
      <c r="C43" s="228"/>
      <c r="D43" s="38"/>
      <c r="E43" s="252"/>
      <c r="F43" s="252"/>
      <c r="G43" s="9"/>
      <c r="H43" s="252"/>
      <c r="I43" s="252"/>
      <c r="J43" s="252"/>
    </row>
    <row r="44" spans="1:10" ht="12.75">
      <c r="A44" s="208"/>
      <c r="B44" s="228"/>
      <c r="C44" s="228"/>
      <c r="D44" s="38"/>
      <c r="E44" s="9"/>
      <c r="F44" s="9"/>
      <c r="G44" s="9"/>
      <c r="H44" s="17"/>
      <c r="I44" s="17"/>
      <c r="J44" s="17"/>
    </row>
    <row r="45" spans="1:10" ht="12.75">
      <c r="A45" s="208"/>
      <c r="B45" s="228"/>
      <c r="C45" s="228"/>
      <c r="D45" s="38"/>
      <c r="E45" s="9"/>
      <c r="F45" s="9"/>
      <c r="G45" s="9"/>
      <c r="H45" s="17"/>
      <c r="I45" s="17"/>
      <c r="J45" s="17"/>
    </row>
    <row r="46" spans="1:10" ht="12.75">
      <c r="A46" s="208"/>
      <c r="B46" s="228"/>
      <c r="C46" s="228"/>
      <c r="D46" s="38"/>
      <c r="E46" s="9"/>
      <c r="F46" s="9"/>
      <c r="G46" s="9"/>
      <c r="H46" s="17"/>
      <c r="I46" s="17"/>
      <c r="J46" s="17"/>
    </row>
    <row r="47" spans="1:10" ht="12.75">
      <c r="A47" s="208"/>
      <c r="B47" s="228"/>
      <c r="C47" s="228"/>
      <c r="D47" s="38"/>
      <c r="E47" s="252"/>
      <c r="F47" s="252"/>
      <c r="G47" s="9"/>
      <c r="H47" s="252"/>
      <c r="I47" s="252"/>
      <c r="J47" s="252"/>
    </row>
    <row r="48" spans="1:10" ht="12.75">
      <c r="A48" s="208"/>
      <c r="B48" s="228"/>
      <c r="C48" s="228"/>
      <c r="D48" s="38"/>
      <c r="E48" s="9"/>
      <c r="F48" s="9"/>
      <c r="G48" s="9"/>
      <c r="H48" s="17"/>
      <c r="I48" s="17"/>
      <c r="J48" s="17"/>
    </row>
    <row r="49" spans="1:10" ht="12.75">
      <c r="A49" s="208"/>
      <c r="B49" s="228"/>
      <c r="C49" s="228"/>
      <c r="D49" s="38"/>
      <c r="E49" s="252"/>
      <c r="F49" s="252"/>
      <c r="G49" s="9"/>
      <c r="H49" s="252"/>
      <c r="I49" s="252"/>
      <c r="J49" s="252"/>
    </row>
    <row r="50" spans="1:10" ht="12.75">
      <c r="A50" s="208"/>
      <c r="B50" s="228"/>
      <c r="C50" s="228"/>
      <c r="D50" s="38"/>
      <c r="E50" s="9"/>
      <c r="F50" s="9"/>
      <c r="G50" s="9"/>
      <c r="H50" s="17"/>
      <c r="I50" s="17"/>
      <c r="J50" s="17"/>
    </row>
    <row r="51" spans="1:10" ht="12.75">
      <c r="A51" s="265"/>
      <c r="B51" s="228"/>
      <c r="C51" s="228"/>
      <c r="D51" s="48"/>
      <c r="E51" s="20"/>
      <c r="F51" s="20"/>
      <c r="G51" s="20"/>
      <c r="H51" s="20"/>
      <c r="I51" s="141"/>
      <c r="J51" s="141"/>
    </row>
    <row r="52" spans="1:10" ht="12.75">
      <c r="A52" s="266"/>
      <c r="B52" s="228"/>
      <c r="C52" s="228"/>
      <c r="D52" s="48"/>
      <c r="E52" s="20"/>
      <c r="F52" s="20"/>
      <c r="G52" s="20"/>
      <c r="H52" s="141"/>
      <c r="I52" s="141"/>
      <c r="J52" s="141"/>
    </row>
    <row r="53" spans="1:10" ht="12.75">
      <c r="A53" s="266"/>
      <c r="B53" s="228"/>
      <c r="C53" s="228"/>
      <c r="D53" s="38"/>
      <c r="E53" s="252"/>
      <c r="F53" s="252"/>
      <c r="G53" s="20"/>
      <c r="H53" s="252"/>
      <c r="I53" s="252"/>
      <c r="J53" s="252"/>
    </row>
    <row r="54" spans="1:10" ht="12.75">
      <c r="A54" s="267"/>
      <c r="B54" s="212"/>
      <c r="C54" s="223"/>
      <c r="D54" s="38"/>
      <c r="E54" s="95"/>
      <c r="F54" s="95"/>
      <c r="G54" s="95"/>
      <c r="H54" s="95"/>
      <c r="I54" s="95"/>
      <c r="J54" s="95"/>
    </row>
    <row r="55" spans="1:10" ht="12.75">
      <c r="A55" s="169" t="s">
        <v>7</v>
      </c>
      <c r="B55" s="171"/>
      <c r="C55" s="171"/>
      <c r="D55" s="2"/>
      <c r="E55" s="2"/>
      <c r="F55" s="2"/>
      <c r="G55" s="2"/>
      <c r="H55" s="2"/>
      <c r="I55" s="2"/>
      <c r="J55" s="2"/>
    </row>
    <row r="56" spans="1:10" ht="12.75" customHeight="1">
      <c r="A56" s="944" t="s">
        <v>461</v>
      </c>
      <c r="B56" s="944"/>
      <c r="C56" s="944"/>
      <c r="D56" s="944"/>
      <c r="E56" s="944"/>
      <c r="F56" s="944"/>
      <c r="G56" s="944"/>
      <c r="H56" s="944"/>
      <c r="I56" s="944"/>
      <c r="J56" s="944"/>
    </row>
    <row r="57" spans="1:10" ht="12.75">
      <c r="A57" s="944"/>
      <c r="B57" s="944"/>
      <c r="C57" s="944"/>
      <c r="D57" s="944"/>
      <c r="E57" s="944"/>
      <c r="F57" s="944"/>
      <c r="G57" s="944"/>
      <c r="H57" s="944"/>
      <c r="I57" s="944"/>
      <c r="J57" s="944"/>
    </row>
    <row r="58" spans="1:10" ht="12.75">
      <c r="A58" s="944"/>
      <c r="B58" s="944"/>
      <c r="C58" s="944"/>
      <c r="D58" s="944"/>
      <c r="E58" s="944"/>
      <c r="F58" s="944"/>
      <c r="G58" s="944"/>
      <c r="H58" s="944"/>
      <c r="I58" s="944"/>
      <c r="J58" s="944"/>
    </row>
  </sheetData>
  <sheetProtection/>
  <mergeCells count="16">
    <mergeCell ref="A56:J58"/>
    <mergeCell ref="E11:J11"/>
    <mergeCell ref="A1:J1"/>
    <mergeCell ref="A2:J2"/>
    <mergeCell ref="A4:A11"/>
    <mergeCell ref="B4:C11"/>
    <mergeCell ref="D4:D10"/>
    <mergeCell ref="E4:E10"/>
    <mergeCell ref="G4:J4"/>
    <mergeCell ref="A13:J13"/>
    <mergeCell ref="F4:F10"/>
    <mergeCell ref="H6:H10"/>
    <mergeCell ref="I6:I10"/>
    <mergeCell ref="J6:J10"/>
    <mergeCell ref="G5:G10"/>
    <mergeCell ref="H5:J5"/>
  </mergeCells>
  <printOptions/>
  <pageMargins left="0.4724409448818898" right="0.3937007874015748" top="0.984251968503937" bottom="0.984251968503937" header="0.5905511811023623" footer="0.7874015748031497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2013</oddHeader>
    <oddFooter xml:space="preserve">&amp;C &amp;12 &amp;11 42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1">
      <selection activeCell="I76" sqref="I76:I78"/>
    </sheetView>
  </sheetViews>
  <sheetFormatPr defaultColWidth="11.421875" defaultRowHeight="12.75"/>
  <cols>
    <col min="1" max="1" width="5.7109375" style="2" customWidth="1"/>
    <col min="2" max="2" width="37.00390625" style="2" customWidth="1"/>
    <col min="3" max="3" width="1.1484375" style="2" customWidth="1"/>
    <col min="4" max="4" width="6.421875" style="2" customWidth="1"/>
    <col min="5" max="5" width="10.7109375" style="2" customWidth="1"/>
    <col min="6" max="6" width="10.00390625" style="2" customWidth="1"/>
    <col min="7" max="7" width="10.7109375" style="2" customWidth="1"/>
    <col min="8" max="8" width="9.57421875" style="2" customWidth="1"/>
    <col min="9" max="10" width="8.7109375" style="2" customWidth="1"/>
    <col min="11" max="11" width="7.7109375" style="2" customWidth="1"/>
    <col min="12" max="16384" width="11.421875" style="2" customWidth="1"/>
  </cols>
  <sheetData>
    <row r="3" spans="1:11" s="15" customFormat="1" ht="12.75">
      <c r="A3" s="906" t="s">
        <v>463</v>
      </c>
      <c r="B3" s="906"/>
      <c r="C3" s="906"/>
      <c r="D3" s="906"/>
      <c r="E3" s="906"/>
      <c r="F3" s="906"/>
      <c r="G3" s="906"/>
      <c r="H3" s="906"/>
      <c r="I3" s="906"/>
      <c r="J3" s="906"/>
      <c r="K3" s="26"/>
    </row>
    <row r="4" spans="1:11" s="15" customFormat="1" ht="12.75">
      <c r="A4" s="906" t="s">
        <v>292</v>
      </c>
      <c r="B4" s="906"/>
      <c r="C4" s="906"/>
      <c r="D4" s="906"/>
      <c r="E4" s="906"/>
      <c r="F4" s="906"/>
      <c r="G4" s="906"/>
      <c r="H4" s="906"/>
      <c r="I4" s="906"/>
      <c r="J4" s="906"/>
      <c r="K4" s="26"/>
    </row>
    <row r="5" ht="11.25" customHeight="1"/>
    <row r="6" spans="1:11" ht="11.25" customHeight="1">
      <c r="A6" s="918" t="s">
        <v>428</v>
      </c>
      <c r="B6" s="926" t="s">
        <v>38</v>
      </c>
      <c r="C6" s="927"/>
      <c r="D6" s="903" t="s">
        <v>429</v>
      </c>
      <c r="E6" s="903" t="s">
        <v>464</v>
      </c>
      <c r="F6" s="903" t="s">
        <v>465</v>
      </c>
      <c r="G6" s="942" t="s">
        <v>1</v>
      </c>
      <c r="H6" s="943"/>
      <c r="I6" s="943"/>
      <c r="J6" s="943"/>
      <c r="K6" s="53"/>
    </row>
    <row r="7" spans="1:12" ht="11.25" customHeight="1">
      <c r="A7" s="920"/>
      <c r="B7" s="929"/>
      <c r="C7" s="930"/>
      <c r="D7" s="904"/>
      <c r="E7" s="904"/>
      <c r="F7" s="904"/>
      <c r="G7" s="913" t="s">
        <v>424</v>
      </c>
      <c r="H7" s="945" t="s">
        <v>249</v>
      </c>
      <c r="I7" s="946"/>
      <c r="J7" s="946"/>
      <c r="K7" s="25"/>
      <c r="L7" s="168"/>
    </row>
    <row r="8" spans="1:12" ht="14.25" customHeight="1">
      <c r="A8" s="920"/>
      <c r="B8" s="929"/>
      <c r="C8" s="930"/>
      <c r="D8" s="904"/>
      <c r="E8" s="904"/>
      <c r="F8" s="904"/>
      <c r="G8" s="925"/>
      <c r="H8" s="903" t="s">
        <v>16</v>
      </c>
      <c r="I8" s="903" t="s">
        <v>17</v>
      </c>
      <c r="J8" s="917" t="s">
        <v>18</v>
      </c>
      <c r="K8" s="53"/>
      <c r="L8" s="168"/>
    </row>
    <row r="9" spans="1:16" ht="11.25">
      <c r="A9" s="920"/>
      <c r="B9" s="929"/>
      <c r="C9" s="930"/>
      <c r="D9" s="904"/>
      <c r="E9" s="904"/>
      <c r="F9" s="904"/>
      <c r="G9" s="925"/>
      <c r="H9" s="904"/>
      <c r="I9" s="904"/>
      <c r="J9" s="919"/>
      <c r="K9" s="53"/>
      <c r="L9" s="168"/>
      <c r="N9" s="53"/>
      <c r="O9" s="53"/>
      <c r="P9" s="53"/>
    </row>
    <row r="10" spans="1:16" ht="11.25">
      <c r="A10" s="920"/>
      <c r="B10" s="929"/>
      <c r="C10" s="930"/>
      <c r="D10" s="904"/>
      <c r="E10" s="904"/>
      <c r="F10" s="904"/>
      <c r="G10" s="925"/>
      <c r="H10" s="904"/>
      <c r="I10" s="904"/>
      <c r="J10" s="919"/>
      <c r="K10" s="16"/>
      <c r="N10" s="53"/>
      <c r="O10" s="53"/>
      <c r="P10" s="53"/>
    </row>
    <row r="11" spans="1:16" ht="10.5" customHeight="1">
      <c r="A11" s="920"/>
      <c r="B11" s="929"/>
      <c r="C11" s="930"/>
      <c r="D11" s="904"/>
      <c r="E11" s="904"/>
      <c r="F11" s="904"/>
      <c r="G11" s="925"/>
      <c r="H11" s="904"/>
      <c r="I11" s="904"/>
      <c r="J11" s="919"/>
      <c r="K11" s="268"/>
      <c r="N11" s="53"/>
      <c r="O11" s="53"/>
      <c r="P11" s="53"/>
    </row>
    <row r="12" spans="1:11" ht="10.5" customHeight="1">
      <c r="A12" s="920"/>
      <c r="B12" s="929"/>
      <c r="C12" s="930"/>
      <c r="D12" s="904"/>
      <c r="E12" s="904"/>
      <c r="F12" s="904"/>
      <c r="G12" s="925"/>
      <c r="H12" s="904"/>
      <c r="I12" s="904"/>
      <c r="J12" s="919"/>
      <c r="K12" s="17"/>
    </row>
    <row r="13" spans="1:11" ht="10.5" customHeight="1">
      <c r="A13" s="922"/>
      <c r="B13" s="932"/>
      <c r="C13" s="933"/>
      <c r="D13" s="92" t="s">
        <v>453</v>
      </c>
      <c r="E13" s="901" t="s">
        <v>3</v>
      </c>
      <c r="F13" s="902"/>
      <c r="G13" s="902"/>
      <c r="H13" s="902"/>
      <c r="I13" s="902"/>
      <c r="J13" s="902"/>
      <c r="K13" s="17"/>
    </row>
    <row r="14" spans="1:11" ht="10.5" customHeight="1">
      <c r="A14" s="208"/>
      <c r="B14" s="37"/>
      <c r="C14" s="37"/>
      <c r="D14" s="269"/>
      <c r="E14" s="269"/>
      <c r="F14" s="269"/>
      <c r="G14" s="9"/>
      <c r="H14" s="269"/>
      <c r="I14" s="269"/>
      <c r="J14" s="17"/>
      <c r="K14" s="17"/>
    </row>
    <row r="15" spans="1:11" ht="12.75" customHeight="1">
      <c r="A15" s="964" t="s">
        <v>466</v>
      </c>
      <c r="B15" s="964"/>
      <c r="C15" s="964"/>
      <c r="D15" s="964"/>
      <c r="E15" s="964"/>
      <c r="F15" s="964"/>
      <c r="G15" s="964"/>
      <c r="H15" s="964"/>
      <c r="I15" s="964"/>
      <c r="J15" s="964"/>
      <c r="K15" s="17"/>
    </row>
    <row r="16" spans="1:11" ht="6" customHeight="1">
      <c r="A16" s="229"/>
      <c r="B16" s="16"/>
      <c r="C16" s="16"/>
      <c r="D16" s="168"/>
      <c r="E16" s="168"/>
      <c r="F16" s="168"/>
      <c r="G16" s="168"/>
      <c r="H16" s="168"/>
      <c r="I16" s="168"/>
      <c r="K16" s="17"/>
    </row>
    <row r="17" spans="1:11" ht="10.5" customHeight="1">
      <c r="A17" s="121" t="s">
        <v>31</v>
      </c>
      <c r="B17" s="29" t="s">
        <v>32</v>
      </c>
      <c r="C17" s="29" t="s">
        <v>467</v>
      </c>
      <c r="D17" s="109">
        <v>16</v>
      </c>
      <c r="E17" s="17">
        <v>180849</v>
      </c>
      <c r="F17" s="17">
        <v>142189</v>
      </c>
      <c r="G17" s="17">
        <v>103164</v>
      </c>
      <c r="H17" s="17">
        <v>27981</v>
      </c>
      <c r="I17" s="17">
        <v>6640</v>
      </c>
      <c r="J17" s="17">
        <v>4404</v>
      </c>
      <c r="K17" s="17"/>
    </row>
    <row r="18" spans="1:11" ht="7.5" customHeight="1">
      <c r="A18" s="259"/>
      <c r="B18" s="28"/>
      <c r="C18" s="28"/>
      <c r="D18" s="108"/>
      <c r="E18" s="163"/>
      <c r="F18" s="17"/>
      <c r="G18" s="8"/>
      <c r="H18" s="95"/>
      <c r="I18" s="95"/>
      <c r="J18" s="8"/>
      <c r="K18" s="17"/>
    </row>
    <row r="19" spans="1:11" ht="10.5" customHeight="1">
      <c r="A19" s="121" t="s">
        <v>33</v>
      </c>
      <c r="B19" s="28" t="s">
        <v>352</v>
      </c>
      <c r="C19" s="28" t="s">
        <v>467</v>
      </c>
      <c r="D19" s="108"/>
      <c r="E19" s="163"/>
      <c r="F19" s="17"/>
      <c r="G19" s="8"/>
      <c r="H19" s="95"/>
      <c r="I19" s="95"/>
      <c r="J19" s="95"/>
      <c r="K19" s="17"/>
    </row>
    <row r="20" spans="1:11" ht="10.5" customHeight="1">
      <c r="A20" s="121"/>
      <c r="B20" s="28" t="s">
        <v>302</v>
      </c>
      <c r="C20" s="28" t="s">
        <v>467</v>
      </c>
      <c r="D20" s="108"/>
      <c r="E20" s="163"/>
      <c r="F20" s="17"/>
      <c r="G20" s="95"/>
      <c r="H20" s="95"/>
      <c r="I20" s="95"/>
      <c r="J20" s="8"/>
      <c r="K20" s="17"/>
    </row>
    <row r="21" spans="1:11" ht="10.5" customHeight="1">
      <c r="A21" s="121"/>
      <c r="B21" s="29" t="s">
        <v>287</v>
      </c>
      <c r="C21" s="29" t="s">
        <v>467</v>
      </c>
      <c r="D21" s="109">
        <v>7</v>
      </c>
      <c r="E21" s="17">
        <v>10555</v>
      </c>
      <c r="F21" s="17">
        <v>11009</v>
      </c>
      <c r="G21" s="17">
        <v>1450</v>
      </c>
      <c r="H21" s="17">
        <v>8677</v>
      </c>
      <c r="I21" s="17">
        <v>870</v>
      </c>
      <c r="J21" s="100">
        <v>12</v>
      </c>
      <c r="K21" s="17"/>
    </row>
    <row r="22" spans="1:11" ht="7.5" customHeight="1">
      <c r="A22" s="259"/>
      <c r="B22" s="212"/>
      <c r="C22" s="212"/>
      <c r="D22" s="108"/>
      <c r="E22" s="163"/>
      <c r="F22" s="17"/>
      <c r="G22" s="8"/>
      <c r="H22" s="8"/>
      <c r="I22" s="95"/>
      <c r="J22" s="95"/>
      <c r="K22" s="17"/>
    </row>
    <row r="23" spans="1:11" ht="10.5" customHeight="1">
      <c r="A23" s="131">
        <v>14</v>
      </c>
      <c r="B23" s="28" t="s">
        <v>233</v>
      </c>
      <c r="C23" s="29"/>
      <c r="D23" s="108"/>
      <c r="E23" s="163"/>
      <c r="F23" s="17"/>
      <c r="G23" s="95"/>
      <c r="H23" s="95"/>
      <c r="I23" s="95"/>
      <c r="J23" s="8"/>
      <c r="K23" s="17"/>
    </row>
    <row r="24" spans="1:11" ht="10.5" customHeight="1">
      <c r="A24" s="131"/>
      <c r="B24" s="29" t="s">
        <v>288</v>
      </c>
      <c r="C24" s="29" t="s">
        <v>467</v>
      </c>
      <c r="D24" s="109">
        <v>3</v>
      </c>
      <c r="E24" s="17">
        <v>4231</v>
      </c>
      <c r="F24" s="17">
        <v>3859</v>
      </c>
      <c r="G24" s="17">
        <v>448</v>
      </c>
      <c r="H24" s="17">
        <v>2871</v>
      </c>
      <c r="I24" s="17">
        <v>134</v>
      </c>
      <c r="J24" s="17">
        <v>406</v>
      </c>
      <c r="K24" s="17"/>
    </row>
    <row r="25" spans="1:11" ht="7.5" customHeight="1">
      <c r="A25" s="259"/>
      <c r="B25" s="212"/>
      <c r="C25" s="139"/>
      <c r="D25" s="108"/>
      <c r="E25" s="17"/>
      <c r="F25" s="17"/>
      <c r="G25" s="8"/>
      <c r="H25" s="8"/>
      <c r="I25" s="8"/>
      <c r="J25" s="8"/>
      <c r="K25" s="17"/>
    </row>
    <row r="26" spans="1:11" ht="10.5" customHeight="1">
      <c r="A26" s="121" t="s">
        <v>39</v>
      </c>
      <c r="B26" s="28" t="s">
        <v>180</v>
      </c>
      <c r="C26" s="28"/>
      <c r="D26" s="108"/>
      <c r="E26" s="17"/>
      <c r="F26" s="17"/>
      <c r="G26" s="95"/>
      <c r="H26" s="95"/>
      <c r="I26" s="95"/>
      <c r="J26" s="8"/>
      <c r="K26" s="17"/>
    </row>
    <row r="27" spans="1:11" ht="12.75" customHeight="1">
      <c r="A27" s="121"/>
      <c r="B27" s="29" t="s">
        <v>296</v>
      </c>
      <c r="C27" s="29" t="s">
        <v>467</v>
      </c>
      <c r="D27" s="109">
        <v>14</v>
      </c>
      <c r="E27" s="17">
        <v>53539</v>
      </c>
      <c r="F27" s="17">
        <v>54839</v>
      </c>
      <c r="G27" s="17">
        <v>1620</v>
      </c>
      <c r="H27" s="17">
        <v>46526</v>
      </c>
      <c r="I27" s="17">
        <v>6024</v>
      </c>
      <c r="J27" s="17">
        <v>670</v>
      </c>
      <c r="K27" s="17"/>
    </row>
    <row r="28" spans="1:11" ht="7.5" customHeight="1">
      <c r="A28" s="121"/>
      <c r="B28" s="29"/>
      <c r="C28" s="29"/>
      <c r="D28" s="108"/>
      <c r="E28" s="17"/>
      <c r="F28" s="17"/>
      <c r="G28" s="95"/>
      <c r="H28" s="95"/>
      <c r="I28" s="95"/>
      <c r="J28" s="95"/>
      <c r="K28" s="17"/>
    </row>
    <row r="29" spans="1:11" ht="12.75" customHeight="1">
      <c r="A29" s="121" t="s">
        <v>41</v>
      </c>
      <c r="B29" s="28" t="s">
        <v>182</v>
      </c>
      <c r="C29" s="28"/>
      <c r="D29" s="108"/>
      <c r="E29" s="17"/>
      <c r="F29" s="17"/>
      <c r="G29" s="95"/>
      <c r="H29" s="95"/>
      <c r="I29" s="95"/>
      <c r="J29" s="95"/>
      <c r="K29" s="17"/>
    </row>
    <row r="30" spans="1:11" ht="12.75" customHeight="1">
      <c r="A30" s="123"/>
      <c r="B30" s="94" t="s">
        <v>274</v>
      </c>
      <c r="C30" s="29" t="s">
        <v>467</v>
      </c>
      <c r="D30" s="108">
        <v>12</v>
      </c>
      <c r="E30" s="17">
        <v>29817</v>
      </c>
      <c r="F30" s="17">
        <v>32424</v>
      </c>
      <c r="G30" s="95">
        <v>21</v>
      </c>
      <c r="H30" s="95">
        <v>32353</v>
      </c>
      <c r="I30" s="17">
        <v>50</v>
      </c>
      <c r="J30" s="79" t="s">
        <v>8</v>
      </c>
      <c r="K30" s="17"/>
    </row>
    <row r="31" spans="1:11" ht="7.5" customHeight="1">
      <c r="A31" s="259"/>
      <c r="B31" s="212"/>
      <c r="C31" s="139"/>
      <c r="D31" s="108"/>
      <c r="E31" s="17"/>
      <c r="F31" s="17"/>
      <c r="G31" s="95"/>
      <c r="H31" s="95"/>
      <c r="I31" s="95"/>
      <c r="J31" s="8"/>
      <c r="K31" s="9"/>
    </row>
    <row r="32" spans="1:11" ht="10.5" customHeight="1">
      <c r="A32" s="121" t="s">
        <v>47</v>
      </c>
      <c r="B32" s="28" t="s">
        <v>48</v>
      </c>
      <c r="C32" s="28"/>
      <c r="D32" s="108"/>
      <c r="E32" s="17"/>
      <c r="F32" s="17"/>
      <c r="G32" s="95"/>
      <c r="H32" s="95"/>
      <c r="I32" s="95"/>
      <c r="J32" s="8"/>
      <c r="K32" s="17"/>
    </row>
    <row r="33" spans="1:11" ht="10.5" customHeight="1">
      <c r="A33" s="121"/>
      <c r="B33" s="28" t="s">
        <v>278</v>
      </c>
      <c r="C33" s="28"/>
      <c r="D33" s="108"/>
      <c r="E33" s="17"/>
      <c r="F33" s="17"/>
      <c r="G33" s="95"/>
      <c r="H33" s="95"/>
      <c r="I33" s="95"/>
      <c r="J33" s="95"/>
      <c r="K33" s="17"/>
    </row>
    <row r="34" spans="1:11" ht="10.5" customHeight="1">
      <c r="A34" s="121"/>
      <c r="B34" s="28" t="s">
        <v>279</v>
      </c>
      <c r="C34" s="28"/>
      <c r="D34" s="108"/>
      <c r="E34" s="17"/>
      <c r="F34" s="17"/>
      <c r="G34" s="95"/>
      <c r="H34" s="95"/>
      <c r="I34" s="95"/>
      <c r="J34" s="95"/>
      <c r="K34" s="17"/>
    </row>
    <row r="35" spans="1:11" ht="10.5" customHeight="1">
      <c r="A35" s="121"/>
      <c r="B35" s="29" t="s">
        <v>280</v>
      </c>
      <c r="C35" s="29" t="s">
        <v>467</v>
      </c>
      <c r="D35" s="108">
        <v>20</v>
      </c>
      <c r="E35" s="17">
        <v>446995</v>
      </c>
      <c r="F35" s="17">
        <v>456809</v>
      </c>
      <c r="G35" s="95">
        <v>52226</v>
      </c>
      <c r="H35" s="95">
        <v>326816</v>
      </c>
      <c r="I35" s="95">
        <v>32859</v>
      </c>
      <c r="J35" s="17">
        <v>44908</v>
      </c>
      <c r="K35" s="17"/>
    </row>
    <row r="36" spans="1:11" ht="7.5" customHeight="1">
      <c r="A36" s="121"/>
      <c r="B36" s="28"/>
      <c r="C36" s="27"/>
      <c r="D36" s="108"/>
      <c r="E36" s="17"/>
      <c r="F36" s="17"/>
      <c r="G36" s="95"/>
      <c r="H36" s="95"/>
      <c r="I36" s="95"/>
      <c r="J36" s="17"/>
      <c r="K36" s="17"/>
    </row>
    <row r="37" spans="1:11" ht="10.5" customHeight="1">
      <c r="A37" s="121" t="s">
        <v>50</v>
      </c>
      <c r="B37" s="28" t="s">
        <v>187</v>
      </c>
      <c r="C37" s="28"/>
      <c r="D37" s="108"/>
      <c r="E37" s="17"/>
      <c r="F37" s="17"/>
      <c r="G37" s="95"/>
      <c r="H37" s="95"/>
      <c r="I37" s="95"/>
      <c r="J37" s="17"/>
      <c r="K37" s="17"/>
    </row>
    <row r="38" spans="1:11" ht="10.5" customHeight="1">
      <c r="A38" s="121"/>
      <c r="B38" s="28" t="s">
        <v>310</v>
      </c>
      <c r="C38" s="28"/>
      <c r="D38" s="108"/>
      <c r="E38" s="17"/>
      <c r="F38" s="17"/>
      <c r="G38" s="95"/>
      <c r="H38" s="8"/>
      <c r="I38" s="8"/>
      <c r="J38" s="17"/>
      <c r="K38" s="17"/>
    </row>
    <row r="39" spans="1:11" ht="10.5" customHeight="1">
      <c r="A39" s="121"/>
      <c r="B39" s="28" t="s">
        <v>281</v>
      </c>
      <c r="C39" s="28"/>
      <c r="D39" s="108"/>
      <c r="E39" s="17"/>
      <c r="F39" s="17"/>
      <c r="G39" s="95"/>
      <c r="H39" s="95"/>
      <c r="I39" s="95"/>
      <c r="J39" s="17"/>
      <c r="K39" s="17"/>
    </row>
    <row r="40" spans="1:11" ht="10.5" customHeight="1">
      <c r="A40" s="131"/>
      <c r="B40" s="29" t="s">
        <v>282</v>
      </c>
      <c r="C40" s="29" t="s">
        <v>467</v>
      </c>
      <c r="D40" s="108">
        <v>17</v>
      </c>
      <c r="E40" s="17">
        <v>2565940</v>
      </c>
      <c r="F40" s="17">
        <v>2742659</v>
      </c>
      <c r="G40" s="95">
        <v>18192</v>
      </c>
      <c r="H40" s="95">
        <v>2635187</v>
      </c>
      <c r="I40" s="95">
        <v>78890</v>
      </c>
      <c r="J40" s="17">
        <v>10390</v>
      </c>
      <c r="K40" s="17"/>
    </row>
    <row r="41" spans="1:11" ht="7.5" customHeight="1">
      <c r="A41" s="208"/>
      <c r="B41" s="37"/>
      <c r="C41" s="28"/>
      <c r="D41" s="108"/>
      <c r="E41" s="17"/>
      <c r="F41" s="17"/>
      <c r="G41" s="8"/>
      <c r="H41" s="95"/>
      <c r="I41" s="95"/>
      <c r="J41" s="8"/>
      <c r="K41" s="17"/>
    </row>
    <row r="42" spans="1:11" ht="10.5" customHeight="1">
      <c r="A42" s="232"/>
      <c r="B42" s="141" t="s">
        <v>19</v>
      </c>
      <c r="C42" s="233"/>
      <c r="D42" s="147">
        <v>36</v>
      </c>
      <c r="E42" s="141">
        <v>3333119</v>
      </c>
      <c r="F42" s="141">
        <v>3495482</v>
      </c>
      <c r="G42" s="250">
        <v>189069</v>
      </c>
      <c r="H42" s="250">
        <v>3115417</v>
      </c>
      <c r="I42" s="250">
        <v>128819</v>
      </c>
      <c r="J42" s="250">
        <v>62177</v>
      </c>
      <c r="K42" s="17"/>
    </row>
    <row r="43" spans="1:11" ht="11.25" customHeight="1">
      <c r="A43" s="171"/>
      <c r="B43" s="171"/>
      <c r="C43" s="9"/>
      <c r="D43" s="8"/>
      <c r="E43" s="8"/>
      <c r="F43" s="8"/>
      <c r="G43" s="8"/>
      <c r="H43" s="8"/>
      <c r="I43" s="8"/>
      <c r="K43" s="17"/>
    </row>
    <row r="44" spans="1:11" ht="10.5" customHeight="1">
      <c r="A44" s="965" t="s">
        <v>220</v>
      </c>
      <c r="B44" s="965"/>
      <c r="C44" s="965"/>
      <c r="D44" s="965"/>
      <c r="E44" s="965"/>
      <c r="F44" s="965"/>
      <c r="G44" s="965"/>
      <c r="H44" s="965"/>
      <c r="I44" s="965"/>
      <c r="J44" s="965"/>
      <c r="K44" s="17"/>
    </row>
    <row r="45" spans="1:11" ht="7.5" customHeight="1">
      <c r="A45" s="208"/>
      <c r="B45" s="212"/>
      <c r="C45" s="137"/>
      <c r="D45" s="269"/>
      <c r="E45" s="269"/>
      <c r="F45" s="269"/>
      <c r="G45" s="9"/>
      <c r="H45" s="269"/>
      <c r="I45" s="269"/>
      <c r="J45" s="17"/>
      <c r="K45" s="17"/>
    </row>
    <row r="46" spans="1:11" ht="10.5" customHeight="1">
      <c r="A46" s="121" t="s">
        <v>25</v>
      </c>
      <c r="B46" s="28" t="s">
        <v>167</v>
      </c>
      <c r="C46" s="28"/>
      <c r="D46" s="270"/>
      <c r="E46" s="269"/>
      <c r="F46" s="269"/>
      <c r="G46" s="9"/>
      <c r="H46" s="269"/>
      <c r="I46" s="269"/>
      <c r="J46" s="17"/>
      <c r="K46" s="17"/>
    </row>
    <row r="47" spans="1:11" ht="10.5" customHeight="1">
      <c r="A47" s="121"/>
      <c r="B47" s="28" t="s">
        <v>468</v>
      </c>
      <c r="C47" s="28"/>
      <c r="D47" s="270"/>
      <c r="E47" s="269"/>
      <c r="F47" s="269"/>
      <c r="G47" s="9"/>
      <c r="H47" s="269"/>
      <c r="I47" s="269"/>
      <c r="J47" s="17"/>
      <c r="K47" s="17"/>
    </row>
    <row r="48" spans="1:11" ht="10.5" customHeight="1">
      <c r="A48" s="121"/>
      <c r="B48" s="29" t="s">
        <v>469</v>
      </c>
      <c r="C48" s="29" t="s">
        <v>467</v>
      </c>
      <c r="D48" s="271">
        <v>7</v>
      </c>
      <c r="E48" s="100">
        <v>434126</v>
      </c>
      <c r="F48" s="100">
        <v>50884</v>
      </c>
      <c r="G48" s="100">
        <v>42</v>
      </c>
      <c r="H48" s="100">
        <v>31576</v>
      </c>
      <c r="I48" s="100">
        <v>18862</v>
      </c>
      <c r="J48" s="150">
        <v>404</v>
      </c>
      <c r="K48" s="17"/>
    </row>
    <row r="49" spans="1:11" ht="10.5" customHeight="1">
      <c r="A49" s="208"/>
      <c r="B49" s="253"/>
      <c r="C49" s="137"/>
      <c r="D49" s="270"/>
      <c r="E49" s="17"/>
      <c r="F49" s="17"/>
      <c r="G49" s="9"/>
      <c r="H49" s="269"/>
      <c r="I49" s="269"/>
      <c r="J49" s="17"/>
      <c r="K49" s="17"/>
    </row>
    <row r="50" spans="1:11" ht="10.5" customHeight="1">
      <c r="A50" s="121" t="s">
        <v>26</v>
      </c>
      <c r="B50" s="28" t="s">
        <v>170</v>
      </c>
      <c r="C50" s="28"/>
      <c r="D50" s="231"/>
      <c r="E50" s="17"/>
      <c r="F50" s="17"/>
      <c r="G50" s="76"/>
      <c r="H50" s="76"/>
      <c r="I50" s="76"/>
      <c r="K50" s="17"/>
    </row>
    <row r="51" spans="1:11" ht="10.5" customHeight="1">
      <c r="A51" s="121"/>
      <c r="B51" s="29" t="s">
        <v>265</v>
      </c>
      <c r="C51" s="29" t="s">
        <v>467</v>
      </c>
      <c r="D51" s="109">
        <v>184</v>
      </c>
      <c r="E51" s="17">
        <v>1265389</v>
      </c>
      <c r="F51" s="17">
        <v>1447885</v>
      </c>
      <c r="G51" s="17">
        <v>830321</v>
      </c>
      <c r="H51" s="17">
        <v>523214</v>
      </c>
      <c r="I51" s="17">
        <v>89031</v>
      </c>
      <c r="J51" s="17">
        <v>5320</v>
      </c>
      <c r="K51" s="17"/>
    </row>
    <row r="52" spans="1:11" ht="10.5" customHeight="1">
      <c r="A52" s="121"/>
      <c r="B52" s="29"/>
      <c r="C52" s="29"/>
      <c r="D52" s="231"/>
      <c r="E52" s="17"/>
      <c r="F52" s="17"/>
      <c r="G52" s="76"/>
      <c r="H52" s="76"/>
      <c r="I52" s="79"/>
      <c r="J52" s="79"/>
      <c r="K52" s="17"/>
    </row>
    <row r="53" spans="1:11" ht="10.5" customHeight="1">
      <c r="A53" s="121" t="s">
        <v>35</v>
      </c>
      <c r="B53" s="29" t="s">
        <v>174</v>
      </c>
      <c r="C53" s="29" t="s">
        <v>467</v>
      </c>
      <c r="D53" s="109">
        <v>4</v>
      </c>
      <c r="E53" s="17">
        <v>265016</v>
      </c>
      <c r="F53" s="17">
        <v>232901</v>
      </c>
      <c r="G53" s="95" t="s">
        <v>8</v>
      </c>
      <c r="H53" s="17">
        <v>69933</v>
      </c>
      <c r="I53" s="17">
        <v>30820</v>
      </c>
      <c r="J53" s="100">
        <v>132148</v>
      </c>
      <c r="K53" s="17"/>
    </row>
    <row r="54" spans="1:11" ht="10.5" customHeight="1">
      <c r="A54" s="272"/>
      <c r="B54" s="209"/>
      <c r="C54" s="28"/>
      <c r="D54" s="231"/>
      <c r="E54" s="17"/>
      <c r="F54" s="17"/>
      <c r="G54" s="76"/>
      <c r="H54" s="76"/>
      <c r="I54" s="79"/>
      <c r="J54" s="79"/>
      <c r="K54" s="17"/>
    </row>
    <row r="55" spans="1:11" ht="10.5" customHeight="1">
      <c r="A55" s="121" t="s">
        <v>39</v>
      </c>
      <c r="B55" s="28" t="s">
        <v>180</v>
      </c>
      <c r="C55" s="28"/>
      <c r="D55" s="231"/>
      <c r="E55" s="17"/>
      <c r="F55" s="17"/>
      <c r="G55" s="76"/>
      <c r="H55" s="76"/>
      <c r="I55" s="79"/>
      <c r="J55" s="79"/>
      <c r="K55" s="17"/>
    </row>
    <row r="56" spans="1:12" ht="10.5" customHeight="1">
      <c r="A56" s="121"/>
      <c r="B56" s="29" t="s">
        <v>296</v>
      </c>
      <c r="C56" s="29" t="s">
        <v>467</v>
      </c>
      <c r="D56" s="109">
        <v>15</v>
      </c>
      <c r="E56" s="17">
        <v>148590</v>
      </c>
      <c r="F56" s="17">
        <v>156335</v>
      </c>
      <c r="G56" s="17">
        <v>2402</v>
      </c>
      <c r="H56" s="17">
        <v>140783</v>
      </c>
      <c r="I56" s="17">
        <v>11346</v>
      </c>
      <c r="J56" s="17">
        <v>1804</v>
      </c>
      <c r="K56" s="17"/>
      <c r="L56" s="17"/>
    </row>
    <row r="57" spans="1:11" ht="10.5" customHeight="1">
      <c r="A57" s="259"/>
      <c r="B57" s="212"/>
      <c r="C57" s="139"/>
      <c r="D57" s="231"/>
      <c r="E57" s="17"/>
      <c r="F57" s="17"/>
      <c r="G57" s="76"/>
      <c r="H57" s="76"/>
      <c r="I57" s="76"/>
      <c r="K57" s="17"/>
    </row>
    <row r="58" spans="1:11" ht="10.5" customHeight="1">
      <c r="A58" s="272" t="s">
        <v>40</v>
      </c>
      <c r="B58" s="94" t="s">
        <v>189</v>
      </c>
      <c r="C58" s="139" t="s">
        <v>467</v>
      </c>
      <c r="D58" s="109">
        <v>6</v>
      </c>
      <c r="E58" s="17">
        <v>59266</v>
      </c>
      <c r="F58" s="17">
        <v>54019</v>
      </c>
      <c r="G58" s="241">
        <v>1772</v>
      </c>
      <c r="H58" s="76">
        <v>31668</v>
      </c>
      <c r="I58" s="76">
        <v>17505</v>
      </c>
      <c r="J58" s="17">
        <v>3074</v>
      </c>
      <c r="K58" s="17"/>
    </row>
    <row r="59" spans="1:11" ht="10.5" customHeight="1">
      <c r="A59" s="259"/>
      <c r="B59" s="212"/>
      <c r="C59" s="139"/>
      <c r="D59" s="231"/>
      <c r="E59" s="17"/>
      <c r="F59" s="17"/>
      <c r="G59" s="76"/>
      <c r="H59" s="76"/>
      <c r="I59" s="76"/>
      <c r="K59" s="17"/>
    </row>
    <row r="60" spans="1:11" ht="10.5" customHeight="1">
      <c r="A60" s="121" t="s">
        <v>41</v>
      </c>
      <c r="B60" s="28" t="s">
        <v>182</v>
      </c>
      <c r="C60" s="28"/>
      <c r="D60" s="231"/>
      <c r="E60" s="17"/>
      <c r="F60" s="17"/>
      <c r="G60" s="76"/>
      <c r="H60" s="76"/>
      <c r="I60" s="76"/>
      <c r="K60" s="17"/>
    </row>
    <row r="61" spans="1:11" ht="10.5" customHeight="1">
      <c r="A61" s="123"/>
      <c r="B61" s="94" t="s">
        <v>274</v>
      </c>
      <c r="C61" s="29" t="s">
        <v>467</v>
      </c>
      <c r="D61" s="109">
        <v>9</v>
      </c>
      <c r="E61" s="17">
        <v>78996</v>
      </c>
      <c r="F61" s="17">
        <v>78302</v>
      </c>
      <c r="G61" s="17">
        <v>17</v>
      </c>
      <c r="H61" s="17">
        <v>44803</v>
      </c>
      <c r="I61" s="17">
        <v>9339</v>
      </c>
      <c r="J61" s="17">
        <v>24143</v>
      </c>
      <c r="K61" s="17"/>
    </row>
    <row r="62" spans="1:11" ht="10.5" customHeight="1">
      <c r="A62" s="121"/>
      <c r="B62" s="28"/>
      <c r="C62" s="28"/>
      <c r="D62" s="231"/>
      <c r="E62" s="17"/>
      <c r="F62" s="17"/>
      <c r="G62" s="76"/>
      <c r="H62" s="76"/>
      <c r="I62" s="76"/>
      <c r="J62" s="79"/>
      <c r="K62" s="17"/>
    </row>
    <row r="63" spans="1:11" ht="10.5" customHeight="1">
      <c r="A63" s="121" t="s">
        <v>47</v>
      </c>
      <c r="B63" s="28" t="s">
        <v>48</v>
      </c>
      <c r="C63" s="29"/>
      <c r="D63" s="231"/>
      <c r="E63" s="17"/>
      <c r="F63" s="17"/>
      <c r="G63" s="76"/>
      <c r="H63" s="76"/>
      <c r="I63" s="76"/>
      <c r="J63" s="17"/>
      <c r="K63" s="17"/>
    </row>
    <row r="64" spans="1:11" ht="10.5" customHeight="1">
      <c r="A64" s="121"/>
      <c r="B64" s="28" t="s">
        <v>278</v>
      </c>
      <c r="C64" s="27"/>
      <c r="D64" s="231"/>
      <c r="E64" s="17"/>
      <c r="F64" s="17"/>
      <c r="G64" s="76"/>
      <c r="H64" s="76"/>
      <c r="I64" s="76"/>
      <c r="J64" s="17"/>
      <c r="K64" s="17"/>
    </row>
    <row r="65" spans="1:11" ht="10.5" customHeight="1">
      <c r="A65" s="121"/>
      <c r="B65" s="28" t="s">
        <v>279</v>
      </c>
      <c r="C65" s="28"/>
      <c r="D65" s="231"/>
      <c r="E65" s="17"/>
      <c r="F65" s="17"/>
      <c r="G65" s="76"/>
      <c r="H65" s="76"/>
      <c r="I65" s="76"/>
      <c r="J65" s="17"/>
      <c r="K65" s="17"/>
    </row>
    <row r="66" spans="1:11" ht="10.5" customHeight="1">
      <c r="A66" s="121"/>
      <c r="B66" s="29" t="s">
        <v>280</v>
      </c>
      <c r="C66" s="28" t="s">
        <v>467</v>
      </c>
      <c r="D66" s="231">
        <v>18</v>
      </c>
      <c r="E66" s="17">
        <v>965017</v>
      </c>
      <c r="F66" s="17">
        <v>1020958</v>
      </c>
      <c r="G66" s="17">
        <v>97412</v>
      </c>
      <c r="H66" s="17">
        <v>664416</v>
      </c>
      <c r="I66" s="17">
        <v>245038</v>
      </c>
      <c r="J66" s="17">
        <v>14092</v>
      </c>
      <c r="K66" s="17"/>
    </row>
    <row r="67" spans="1:11" ht="10.5" customHeight="1">
      <c r="A67" s="121"/>
      <c r="B67" s="28"/>
      <c r="C67" s="28"/>
      <c r="D67" s="231"/>
      <c r="E67" s="17"/>
      <c r="F67" s="17"/>
      <c r="G67" s="76"/>
      <c r="H67" s="79"/>
      <c r="I67" s="79"/>
      <c r="J67" s="17"/>
      <c r="K67" s="17"/>
    </row>
    <row r="68" spans="1:11" ht="10.5" customHeight="1">
      <c r="A68" s="121" t="s">
        <v>50</v>
      </c>
      <c r="B68" s="28" t="s">
        <v>187</v>
      </c>
      <c r="C68" s="29"/>
      <c r="D68" s="231"/>
      <c r="E68" s="17"/>
      <c r="F68" s="17"/>
      <c r="G68" s="76"/>
      <c r="H68" s="76"/>
      <c r="I68" s="76"/>
      <c r="J68" s="17"/>
      <c r="K68" s="17"/>
    </row>
    <row r="69" spans="1:11" ht="10.5" customHeight="1">
      <c r="A69" s="121"/>
      <c r="B69" s="28" t="s">
        <v>310</v>
      </c>
      <c r="C69" s="29"/>
      <c r="D69" s="231"/>
      <c r="E69" s="17"/>
      <c r="F69" s="17"/>
      <c r="G69" s="76"/>
      <c r="H69" s="76"/>
      <c r="I69" s="76"/>
      <c r="J69" s="17"/>
      <c r="K69" s="17"/>
    </row>
    <row r="70" spans="1:11" ht="10.5" customHeight="1">
      <c r="A70" s="121"/>
      <c r="B70" s="28" t="s">
        <v>281</v>
      </c>
      <c r="C70" s="29"/>
      <c r="D70" s="231"/>
      <c r="E70" s="17"/>
      <c r="F70" s="17"/>
      <c r="G70" s="76"/>
      <c r="H70" s="76"/>
      <c r="I70" s="76"/>
      <c r="J70" s="17"/>
      <c r="K70" s="17"/>
    </row>
    <row r="71" spans="1:11" ht="10.5" customHeight="1">
      <c r="A71" s="131"/>
      <c r="B71" s="29" t="s">
        <v>282</v>
      </c>
      <c r="C71" s="29" t="s">
        <v>467</v>
      </c>
      <c r="D71" s="231">
        <v>9</v>
      </c>
      <c r="E71" s="17">
        <v>76640</v>
      </c>
      <c r="F71" s="17">
        <v>88450</v>
      </c>
      <c r="G71" s="76">
        <v>852</v>
      </c>
      <c r="H71" s="76">
        <v>70095</v>
      </c>
      <c r="I71" s="17">
        <v>17503</v>
      </c>
      <c r="J71" s="17" t="s">
        <v>8</v>
      </c>
      <c r="K71" s="17"/>
    </row>
    <row r="72" spans="1:11" ht="10.5" customHeight="1">
      <c r="A72" s="208"/>
      <c r="B72" s="37"/>
      <c r="C72" s="28"/>
      <c r="D72" s="167"/>
      <c r="E72" s="17"/>
      <c r="G72" s="51"/>
      <c r="H72" s="76"/>
      <c r="I72" s="76"/>
      <c r="K72" s="17"/>
    </row>
    <row r="73" spans="1:11" ht="10.5" customHeight="1">
      <c r="A73" s="232"/>
      <c r="B73" s="141" t="s">
        <v>19</v>
      </c>
      <c r="C73" s="233"/>
      <c r="D73" s="273">
        <v>257</v>
      </c>
      <c r="E73" s="141">
        <v>3368797</v>
      </c>
      <c r="F73" s="77">
        <v>3201587</v>
      </c>
      <c r="G73" s="77">
        <v>936596</v>
      </c>
      <c r="H73" s="77">
        <v>1636245</v>
      </c>
      <c r="I73" s="77">
        <v>447760</v>
      </c>
      <c r="J73" s="77">
        <v>180985</v>
      </c>
      <c r="K73" s="17"/>
    </row>
    <row r="74" spans="1:10" ht="11.25" customHeight="1">
      <c r="A74" s="171" t="s">
        <v>7</v>
      </c>
      <c r="C74" s="171"/>
      <c r="D74" s="8"/>
      <c r="E74" s="8"/>
      <c r="F74" s="8"/>
      <c r="G74" s="8"/>
      <c r="H74" s="8"/>
      <c r="I74" s="8"/>
      <c r="J74" s="8"/>
    </row>
    <row r="75" spans="1:11" ht="25.5" customHeight="1">
      <c r="A75" s="944" t="s">
        <v>470</v>
      </c>
      <c r="B75" s="944"/>
      <c r="C75" s="944"/>
      <c r="D75" s="944"/>
      <c r="E75" s="944"/>
      <c r="F75" s="944"/>
      <c r="G75" s="944"/>
      <c r="H75" s="944"/>
      <c r="I75" s="944"/>
      <c r="J75" s="944"/>
      <c r="K75" s="274"/>
    </row>
    <row r="76" spans="1:10" ht="12" customHeight="1">
      <c r="A76" s="240"/>
      <c r="B76" s="240"/>
      <c r="C76" s="240"/>
      <c r="D76" s="240"/>
      <c r="E76" s="240"/>
      <c r="F76" s="240"/>
      <c r="G76" s="240"/>
      <c r="H76" s="240"/>
      <c r="I76" s="240"/>
      <c r="J76" s="240"/>
    </row>
    <row r="77" spans="1:10" ht="18.75">
      <c r="A77" s="240"/>
      <c r="B77" s="240"/>
      <c r="C77" s="240"/>
      <c r="D77" s="240"/>
      <c r="E77" s="240"/>
      <c r="G77" s="275"/>
      <c r="H77" s="240"/>
      <c r="I77" s="240"/>
      <c r="J77" s="240"/>
    </row>
    <row r="79" spans="2:3" ht="11.25">
      <c r="B79" s="226"/>
      <c r="C79" s="226"/>
    </row>
  </sheetData>
  <sheetProtection/>
  <mergeCells count="17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75:J75"/>
    <mergeCell ref="H8:H12"/>
    <mergeCell ref="I8:I12"/>
    <mergeCell ref="J8:J12"/>
    <mergeCell ref="E13:J13"/>
    <mergeCell ref="A15:J15"/>
    <mergeCell ref="A44:J44"/>
  </mergeCells>
  <printOptions/>
  <pageMargins left="0.5118110236220472" right="0.31496062992125984" top="0.5905511811023623" bottom="0.7874015748031497" header="0.5905511811023623" footer="0.7874015748031497"/>
  <pageSetup horizontalDpi="600" verticalDpi="600" orientation="portrait" paperSize="9" scale="88" r:id="rId1"/>
  <headerFooter alignWithMargins="0">
    <oddHeader>&amp;L&amp;"Arial,Kursiv"&amp;9 &amp;U1 Abfallentsorgung&amp;R&amp;"Arial,Kursiv"&amp;9&amp;UAbfallwirtschaft in Bayern 2013</oddHeader>
    <oddFooter>&amp;C&amp;12 &amp;11 43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H67" sqref="H67"/>
    </sheetView>
  </sheetViews>
  <sheetFormatPr defaultColWidth="11.421875" defaultRowHeight="12.75"/>
  <cols>
    <col min="1" max="1" width="5.8515625" style="2" customWidth="1"/>
    <col min="2" max="2" width="38.8515625" style="2" customWidth="1"/>
    <col min="3" max="3" width="0.85546875" style="2" customWidth="1"/>
    <col min="4" max="4" width="7.7109375" style="2" customWidth="1"/>
    <col min="5" max="6" width="9.7109375" style="2" customWidth="1"/>
    <col min="7" max="7" width="8.8515625" style="2" customWidth="1"/>
    <col min="8" max="8" width="9.140625" style="2" customWidth="1"/>
    <col min="9" max="9" width="8.28125" style="2" customWidth="1"/>
    <col min="10" max="10" width="8.7109375" style="2" customWidth="1"/>
    <col min="11" max="11" width="7.28125" style="2" customWidth="1"/>
    <col min="12" max="16384" width="11.421875" style="2" customWidth="1"/>
  </cols>
  <sheetData>
    <row r="1" spans="2:11" s="15" customFormat="1" ht="17.25" customHeight="1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5" customFormat="1" ht="17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5" customFormat="1" ht="12.75">
      <c r="A3" s="906" t="s">
        <v>471</v>
      </c>
      <c r="B3" s="906"/>
      <c r="C3" s="906"/>
      <c r="D3" s="906"/>
      <c r="E3" s="906"/>
      <c r="F3" s="906"/>
      <c r="G3" s="906"/>
      <c r="H3" s="906"/>
      <c r="I3" s="906"/>
      <c r="J3" s="906"/>
      <c r="K3" s="26"/>
    </row>
    <row r="4" spans="1:11" s="15" customFormat="1" ht="12.75">
      <c r="A4" s="906" t="s">
        <v>472</v>
      </c>
      <c r="B4" s="906"/>
      <c r="C4" s="906"/>
      <c r="D4" s="906"/>
      <c r="E4" s="906"/>
      <c r="F4" s="906"/>
      <c r="G4" s="906"/>
      <c r="H4" s="906"/>
      <c r="I4" s="906"/>
      <c r="J4" s="906"/>
      <c r="K4" s="26"/>
    </row>
    <row r="5" ht="11.25" customHeight="1"/>
    <row r="6" spans="1:12" ht="11.25" customHeight="1">
      <c r="A6" s="918" t="s">
        <v>428</v>
      </c>
      <c r="B6" s="926" t="s">
        <v>473</v>
      </c>
      <c r="C6" s="927"/>
      <c r="D6" s="903" t="s">
        <v>457</v>
      </c>
      <c r="E6" s="903" t="s">
        <v>474</v>
      </c>
      <c r="F6" s="903" t="s">
        <v>465</v>
      </c>
      <c r="G6" s="942" t="s">
        <v>1</v>
      </c>
      <c r="H6" s="943"/>
      <c r="I6" s="943"/>
      <c r="J6" s="943"/>
      <c r="K6" s="53"/>
      <c r="L6" s="168"/>
    </row>
    <row r="7" spans="1:11" ht="11.25" customHeight="1">
      <c r="A7" s="920"/>
      <c r="B7" s="929"/>
      <c r="C7" s="930"/>
      <c r="D7" s="904"/>
      <c r="E7" s="904"/>
      <c r="F7" s="904"/>
      <c r="G7" s="913" t="s">
        <v>424</v>
      </c>
      <c r="H7" s="945" t="s">
        <v>249</v>
      </c>
      <c r="I7" s="946"/>
      <c r="J7" s="946"/>
      <c r="K7" s="16"/>
    </row>
    <row r="8" spans="1:11" ht="11.25" customHeight="1">
      <c r="A8" s="920"/>
      <c r="B8" s="929"/>
      <c r="C8" s="930"/>
      <c r="D8" s="904"/>
      <c r="E8" s="904"/>
      <c r="F8" s="904"/>
      <c r="G8" s="925"/>
      <c r="H8" s="903" t="s">
        <v>16</v>
      </c>
      <c r="I8" s="903" t="s">
        <v>17</v>
      </c>
      <c r="J8" s="917" t="s">
        <v>18</v>
      </c>
      <c r="K8" s="16"/>
    </row>
    <row r="9" spans="1:12" ht="11.25" customHeight="1">
      <c r="A9" s="920"/>
      <c r="B9" s="929"/>
      <c r="C9" s="930"/>
      <c r="D9" s="904"/>
      <c r="E9" s="904"/>
      <c r="F9" s="904"/>
      <c r="G9" s="925"/>
      <c r="H9" s="904"/>
      <c r="I9" s="904"/>
      <c r="J9" s="919"/>
      <c r="K9" s="17"/>
      <c r="L9" s="2" t="s">
        <v>475</v>
      </c>
    </row>
    <row r="10" spans="1:11" ht="11.25" customHeight="1">
      <c r="A10" s="920"/>
      <c r="B10" s="929"/>
      <c r="C10" s="930"/>
      <c r="D10" s="904"/>
      <c r="E10" s="904"/>
      <c r="F10" s="904"/>
      <c r="G10" s="925"/>
      <c r="H10" s="904"/>
      <c r="I10" s="904"/>
      <c r="J10" s="919"/>
      <c r="K10" s="17"/>
    </row>
    <row r="11" spans="1:13" ht="11.25" customHeight="1">
      <c r="A11" s="920"/>
      <c r="B11" s="929"/>
      <c r="C11" s="930"/>
      <c r="D11" s="904"/>
      <c r="E11" s="904"/>
      <c r="F11" s="904"/>
      <c r="G11" s="925"/>
      <c r="H11" s="904"/>
      <c r="I11" s="904"/>
      <c r="J11" s="919"/>
      <c r="K11" s="17"/>
      <c r="M11" s="13"/>
    </row>
    <row r="12" spans="1:13" ht="11.25" customHeight="1">
      <c r="A12" s="920"/>
      <c r="B12" s="929"/>
      <c r="C12" s="930"/>
      <c r="D12" s="904"/>
      <c r="E12" s="904"/>
      <c r="F12" s="904"/>
      <c r="G12" s="925"/>
      <c r="H12" s="904"/>
      <c r="I12" s="904"/>
      <c r="J12" s="919"/>
      <c r="K12" s="17"/>
      <c r="M12" s="13"/>
    </row>
    <row r="13" spans="1:13" ht="11.25" customHeight="1">
      <c r="A13" s="922"/>
      <c r="B13" s="932"/>
      <c r="C13" s="933"/>
      <c r="D13" s="119" t="s">
        <v>453</v>
      </c>
      <c r="E13" s="901" t="s">
        <v>3</v>
      </c>
      <c r="F13" s="902"/>
      <c r="G13" s="902"/>
      <c r="H13" s="902"/>
      <c r="I13" s="902"/>
      <c r="J13" s="902"/>
      <c r="K13" s="17"/>
      <c r="M13" s="13"/>
    </row>
    <row r="14" spans="1:13" ht="11.25" customHeight="1">
      <c r="A14" s="208"/>
      <c r="B14" s="276"/>
      <c r="C14" s="5"/>
      <c r="D14" s="277"/>
      <c r="E14" s="38"/>
      <c r="F14" s="38"/>
      <c r="G14" s="9"/>
      <c r="H14" s="38"/>
      <c r="I14" s="17"/>
      <c r="J14" s="17"/>
      <c r="K14" s="17"/>
      <c r="M14" s="13"/>
    </row>
    <row r="15" spans="1:13" ht="11.25" customHeight="1">
      <c r="A15" s="272" t="s">
        <v>59</v>
      </c>
      <c r="B15" s="278" t="s">
        <v>166</v>
      </c>
      <c r="C15" s="21"/>
      <c r="D15" s="38"/>
      <c r="E15" s="38"/>
      <c r="F15" s="38"/>
      <c r="G15" s="9"/>
      <c r="H15" s="38"/>
      <c r="I15" s="17"/>
      <c r="J15" s="17"/>
      <c r="K15" s="17"/>
      <c r="M15" s="13"/>
    </row>
    <row r="16" spans="1:13" ht="11.25" customHeight="1">
      <c r="A16" s="272"/>
      <c r="B16" s="278" t="s">
        <v>300</v>
      </c>
      <c r="C16" s="7"/>
      <c r="D16" s="38"/>
      <c r="E16" s="38"/>
      <c r="F16" s="38"/>
      <c r="G16" s="9"/>
      <c r="H16" s="38"/>
      <c r="I16" s="17"/>
      <c r="J16" s="17"/>
      <c r="K16" s="17"/>
      <c r="M16" s="13"/>
    </row>
    <row r="17" spans="1:13" ht="11.25" customHeight="1">
      <c r="A17" s="272"/>
      <c r="B17" s="94" t="s">
        <v>301</v>
      </c>
      <c r="C17" s="7"/>
      <c r="D17" s="109">
        <v>23</v>
      </c>
      <c r="E17" s="17">
        <v>47777</v>
      </c>
      <c r="F17" s="17">
        <v>54399</v>
      </c>
      <c r="G17" s="17">
        <v>47971</v>
      </c>
      <c r="H17" s="17">
        <v>6429</v>
      </c>
      <c r="I17" s="17" t="s">
        <v>8</v>
      </c>
      <c r="J17" s="17" t="s">
        <v>8</v>
      </c>
      <c r="K17" s="17"/>
      <c r="M17" s="13"/>
    </row>
    <row r="18" spans="1:13" ht="9" customHeight="1">
      <c r="A18" s="272"/>
      <c r="B18" s="94"/>
      <c r="C18" s="7"/>
      <c r="D18" s="38"/>
      <c r="E18" s="279"/>
      <c r="F18" s="17"/>
      <c r="G18" s="9"/>
      <c r="H18" s="38"/>
      <c r="I18" s="17"/>
      <c r="J18" s="17"/>
      <c r="K18" s="17"/>
      <c r="M18" s="13"/>
    </row>
    <row r="19" spans="1:13" ht="11.25" customHeight="1">
      <c r="A19" s="121" t="s">
        <v>26</v>
      </c>
      <c r="B19" s="28" t="s">
        <v>170</v>
      </c>
      <c r="C19" s="28"/>
      <c r="D19" s="108"/>
      <c r="E19" s="279"/>
      <c r="F19" s="17"/>
      <c r="G19" s="9"/>
      <c r="H19" s="38"/>
      <c r="I19" s="17"/>
      <c r="J19" s="17"/>
      <c r="K19" s="17"/>
      <c r="L19" s="2" t="s">
        <v>476</v>
      </c>
      <c r="M19" s="13"/>
    </row>
    <row r="20" spans="1:13" ht="11.25" customHeight="1">
      <c r="A20" s="121"/>
      <c r="B20" s="94" t="s">
        <v>265</v>
      </c>
      <c r="C20" s="29"/>
      <c r="D20" s="109">
        <v>2</v>
      </c>
      <c r="E20" s="154" t="s">
        <v>414</v>
      </c>
      <c r="F20" s="154" t="s">
        <v>414</v>
      </c>
      <c r="G20" s="154" t="s">
        <v>414</v>
      </c>
      <c r="H20" s="154" t="s">
        <v>414</v>
      </c>
      <c r="I20" s="100" t="s">
        <v>8</v>
      </c>
      <c r="J20" s="100" t="s">
        <v>8</v>
      </c>
      <c r="K20" s="17"/>
      <c r="M20" s="13"/>
    </row>
    <row r="21" spans="1:13" ht="9" customHeight="1">
      <c r="A21" s="208"/>
      <c r="B21" s="94"/>
      <c r="C21" s="36"/>
      <c r="D21" s="109"/>
      <c r="E21" s="279"/>
      <c r="F21" s="17"/>
      <c r="G21" s="9"/>
      <c r="H21" s="38"/>
      <c r="I21" s="17"/>
      <c r="J21" s="17"/>
      <c r="K21" s="17"/>
      <c r="M21" s="13"/>
    </row>
    <row r="22" spans="1:13" ht="11.25" customHeight="1">
      <c r="A22" s="272" t="s">
        <v>29</v>
      </c>
      <c r="B22" s="94" t="s">
        <v>30</v>
      </c>
      <c r="C22" s="36"/>
      <c r="D22" s="109">
        <v>7</v>
      </c>
      <c r="E22" s="17">
        <v>473</v>
      </c>
      <c r="F22" s="17">
        <v>602</v>
      </c>
      <c r="G22" s="17">
        <v>106</v>
      </c>
      <c r="H22" s="17">
        <v>472</v>
      </c>
      <c r="I22" s="17">
        <v>25</v>
      </c>
      <c r="J22" s="17" t="s">
        <v>8</v>
      </c>
      <c r="K22" s="17"/>
      <c r="M22" s="13"/>
    </row>
    <row r="23" spans="1:13" ht="9" customHeight="1">
      <c r="A23" s="208"/>
      <c r="B23" s="94"/>
      <c r="C23" s="36"/>
      <c r="D23" s="38"/>
      <c r="E23" s="17"/>
      <c r="F23" s="17"/>
      <c r="G23" s="9"/>
      <c r="H23" s="38"/>
      <c r="I23" s="17"/>
      <c r="J23" s="17"/>
      <c r="K23" s="17"/>
      <c r="M23" s="13"/>
    </row>
    <row r="24" spans="1:13" ht="11.25" customHeight="1">
      <c r="A24" s="121" t="s">
        <v>31</v>
      </c>
      <c r="B24" s="94" t="s">
        <v>32</v>
      </c>
      <c r="C24" s="29"/>
      <c r="D24" s="109">
        <v>3</v>
      </c>
      <c r="E24" s="17">
        <v>79</v>
      </c>
      <c r="F24" s="17">
        <v>179</v>
      </c>
      <c r="G24" s="100">
        <v>3</v>
      </c>
      <c r="H24" s="17">
        <v>176</v>
      </c>
      <c r="I24" s="17" t="s">
        <v>8</v>
      </c>
      <c r="J24" s="17" t="s">
        <v>8</v>
      </c>
      <c r="K24" s="17"/>
      <c r="M24" s="13"/>
    </row>
    <row r="25" spans="1:13" ht="9" customHeight="1">
      <c r="A25" s="208"/>
      <c r="B25" s="94"/>
      <c r="C25" s="36"/>
      <c r="D25" s="38"/>
      <c r="E25" s="17"/>
      <c r="F25" s="17"/>
      <c r="G25" s="9"/>
      <c r="H25" s="38"/>
      <c r="I25" s="17"/>
      <c r="J25" s="17"/>
      <c r="K25" s="17"/>
      <c r="M25" s="13"/>
    </row>
    <row r="26" spans="1:14" ht="11.25" customHeight="1">
      <c r="A26" s="272" t="s">
        <v>33</v>
      </c>
      <c r="B26" s="209" t="s">
        <v>352</v>
      </c>
      <c r="C26" s="34"/>
      <c r="D26" s="38"/>
      <c r="E26" s="17"/>
      <c r="F26" s="17"/>
      <c r="G26" s="9"/>
      <c r="H26" s="38"/>
      <c r="I26" s="17"/>
      <c r="J26" s="17"/>
      <c r="K26" s="17"/>
      <c r="L26" s="17"/>
      <c r="M26" s="17"/>
      <c r="N26" s="17"/>
    </row>
    <row r="27" spans="1:13" ht="11.25" customHeight="1">
      <c r="A27" s="272"/>
      <c r="B27" s="209" t="s">
        <v>302</v>
      </c>
      <c r="C27" s="34"/>
      <c r="D27" s="38"/>
      <c r="E27" s="17"/>
      <c r="F27" s="17"/>
      <c r="G27" s="9"/>
      <c r="H27" s="38"/>
      <c r="I27" s="17"/>
      <c r="J27" s="17"/>
      <c r="K27" s="17"/>
      <c r="M27" s="13"/>
    </row>
    <row r="28" spans="1:13" ht="11.25" customHeight="1">
      <c r="A28" s="272"/>
      <c r="B28" s="94" t="s">
        <v>287</v>
      </c>
      <c r="C28" s="36"/>
      <c r="D28" s="38">
        <v>3</v>
      </c>
      <c r="E28" s="17">
        <v>607</v>
      </c>
      <c r="F28" s="17">
        <v>572</v>
      </c>
      <c r="G28" s="17" t="s">
        <v>8</v>
      </c>
      <c r="H28" s="38">
        <v>390</v>
      </c>
      <c r="I28" s="100">
        <v>182</v>
      </c>
      <c r="J28" s="17" t="s">
        <v>8</v>
      </c>
      <c r="K28" s="17"/>
      <c r="M28" s="13"/>
    </row>
    <row r="29" spans="1:13" ht="9" customHeight="1">
      <c r="A29" s="208"/>
      <c r="B29" s="209"/>
      <c r="C29" s="34"/>
      <c r="D29" s="38"/>
      <c r="E29" s="17"/>
      <c r="F29" s="17"/>
      <c r="G29" s="9"/>
      <c r="H29" s="38"/>
      <c r="I29" s="17"/>
      <c r="J29" s="17"/>
      <c r="K29" s="17"/>
      <c r="M29" s="13"/>
    </row>
    <row r="30" spans="1:13" ht="11.25" customHeight="1">
      <c r="A30" s="272" t="s">
        <v>35</v>
      </c>
      <c r="B30" s="94" t="s">
        <v>174</v>
      </c>
      <c r="C30" s="36"/>
      <c r="D30" s="38">
        <v>41</v>
      </c>
      <c r="E30" s="17">
        <v>105025</v>
      </c>
      <c r="F30" s="17">
        <v>80586</v>
      </c>
      <c r="G30" s="17">
        <v>20529</v>
      </c>
      <c r="H30" s="38">
        <v>59273</v>
      </c>
      <c r="I30" s="17">
        <v>784</v>
      </c>
      <c r="J30" s="17" t="s">
        <v>8</v>
      </c>
      <c r="K30" s="17"/>
      <c r="M30" s="13"/>
    </row>
    <row r="31" spans="1:13" ht="9" customHeight="1">
      <c r="A31" s="208"/>
      <c r="B31" s="94"/>
      <c r="C31" s="36"/>
      <c r="D31" s="38"/>
      <c r="E31" s="279"/>
      <c r="F31" s="17"/>
      <c r="G31" s="9"/>
      <c r="H31" s="38"/>
      <c r="I31" s="17"/>
      <c r="J31" s="17"/>
      <c r="K31" s="17"/>
      <c r="M31" s="13"/>
    </row>
    <row r="32" spans="1:13" ht="11.25" customHeight="1">
      <c r="A32" s="272" t="s">
        <v>36</v>
      </c>
      <c r="B32" s="209" t="s">
        <v>175</v>
      </c>
      <c r="C32" s="34"/>
      <c r="D32" s="38"/>
      <c r="E32" s="279"/>
      <c r="F32" s="17"/>
      <c r="G32" s="9"/>
      <c r="H32" s="38"/>
      <c r="I32" s="38"/>
      <c r="J32" s="17"/>
      <c r="K32" s="17"/>
      <c r="M32" s="13"/>
    </row>
    <row r="33" spans="1:13" ht="11.25" customHeight="1">
      <c r="A33" s="272"/>
      <c r="B33" s="209" t="s">
        <v>268</v>
      </c>
      <c r="C33" s="128"/>
      <c r="D33" s="38"/>
      <c r="E33" s="279"/>
      <c r="F33" s="17"/>
      <c r="G33" s="9"/>
      <c r="H33" s="38"/>
      <c r="I33" s="17"/>
      <c r="J33" s="17"/>
      <c r="K33" s="17"/>
      <c r="M33" s="13"/>
    </row>
    <row r="34" spans="1:13" ht="11.25" customHeight="1">
      <c r="A34" s="272"/>
      <c r="B34" s="94" t="s">
        <v>269</v>
      </c>
      <c r="C34" s="36"/>
      <c r="D34" s="38">
        <v>3</v>
      </c>
      <c r="E34" s="154" t="s">
        <v>414</v>
      </c>
      <c r="F34" s="17">
        <v>5102</v>
      </c>
      <c r="G34" s="100" t="s">
        <v>8</v>
      </c>
      <c r="H34" s="17">
        <v>5102</v>
      </c>
      <c r="I34" s="100" t="s">
        <v>8</v>
      </c>
      <c r="J34" s="100" t="s">
        <v>8</v>
      </c>
      <c r="K34" s="17"/>
      <c r="M34" s="13"/>
    </row>
    <row r="35" spans="1:13" ht="9" customHeight="1">
      <c r="A35" s="208"/>
      <c r="B35" s="209"/>
      <c r="C35" s="34"/>
      <c r="D35" s="38"/>
      <c r="E35" s="279"/>
      <c r="F35" s="17"/>
      <c r="G35" s="9"/>
      <c r="H35" s="38"/>
      <c r="I35" s="38"/>
      <c r="J35" s="17"/>
      <c r="K35" s="17"/>
      <c r="M35" s="13"/>
    </row>
    <row r="36" spans="1:13" ht="11.25" customHeight="1">
      <c r="A36" s="272" t="s">
        <v>37</v>
      </c>
      <c r="B36" s="209" t="s">
        <v>73</v>
      </c>
      <c r="C36" s="34"/>
      <c r="D36" s="38"/>
      <c r="E36" s="279"/>
      <c r="F36" s="17"/>
      <c r="G36" s="9"/>
      <c r="H36" s="38"/>
      <c r="I36" s="38"/>
      <c r="J36" s="17"/>
      <c r="K36" s="17"/>
      <c r="M36" s="13"/>
    </row>
    <row r="37" spans="1:13" ht="11.25" customHeight="1">
      <c r="A37" s="133"/>
      <c r="B37" s="209" t="s">
        <v>270</v>
      </c>
      <c r="C37" s="34"/>
      <c r="D37" s="38"/>
      <c r="E37" s="279"/>
      <c r="F37" s="17"/>
      <c r="G37" s="9"/>
      <c r="H37" s="38"/>
      <c r="I37" s="17"/>
      <c r="J37" s="17"/>
      <c r="K37" s="17"/>
      <c r="M37" s="13"/>
    </row>
    <row r="38" spans="1:13" ht="11.25" customHeight="1">
      <c r="A38" s="133"/>
      <c r="B38" s="94" t="s">
        <v>179</v>
      </c>
      <c r="C38" s="36"/>
      <c r="D38" s="38">
        <v>27</v>
      </c>
      <c r="E38" s="17">
        <v>4428</v>
      </c>
      <c r="F38" s="17">
        <v>5882</v>
      </c>
      <c r="G38" s="17">
        <v>149</v>
      </c>
      <c r="H38" s="17">
        <v>5207</v>
      </c>
      <c r="I38" s="17">
        <v>526</v>
      </c>
      <c r="J38" s="17" t="s">
        <v>8</v>
      </c>
      <c r="K38" s="38"/>
      <c r="M38" s="13"/>
    </row>
    <row r="39" spans="1:13" ht="9" customHeight="1">
      <c r="A39" s="208"/>
      <c r="B39" s="209"/>
      <c r="C39" s="34"/>
      <c r="D39" s="38"/>
      <c r="E39" s="17"/>
      <c r="F39" s="17"/>
      <c r="G39" s="9"/>
      <c r="H39" s="38"/>
      <c r="I39" s="17"/>
      <c r="J39" s="17"/>
      <c r="K39" s="17"/>
      <c r="M39" s="13"/>
    </row>
    <row r="40" spans="1:13" ht="11.25" customHeight="1">
      <c r="A40" s="272" t="s">
        <v>39</v>
      </c>
      <c r="B40" s="209" t="s">
        <v>180</v>
      </c>
      <c r="C40" s="34"/>
      <c r="D40" s="38"/>
      <c r="E40" s="17"/>
      <c r="F40" s="17"/>
      <c r="G40" s="9"/>
      <c r="H40" s="38"/>
      <c r="I40" s="17"/>
      <c r="J40" s="17"/>
      <c r="K40" s="17"/>
      <c r="M40" s="13"/>
    </row>
    <row r="41" spans="1:13" ht="11.25" customHeight="1">
      <c r="A41" s="272"/>
      <c r="B41" s="94" t="s">
        <v>296</v>
      </c>
      <c r="C41" s="36"/>
      <c r="D41" s="38">
        <v>4</v>
      </c>
      <c r="E41" s="17">
        <v>28</v>
      </c>
      <c r="F41" s="17">
        <v>55</v>
      </c>
      <c r="G41" s="100">
        <v>0</v>
      </c>
      <c r="H41" s="17">
        <v>55</v>
      </c>
      <c r="I41" s="17" t="s">
        <v>8</v>
      </c>
      <c r="J41" s="17" t="s">
        <v>8</v>
      </c>
      <c r="K41" s="17"/>
      <c r="M41" s="13"/>
    </row>
    <row r="42" spans="1:13" ht="9" customHeight="1">
      <c r="A42" s="208"/>
      <c r="B42" s="257"/>
      <c r="C42" s="7"/>
      <c r="D42" s="38"/>
      <c r="E42" s="17"/>
      <c r="F42" s="17"/>
      <c r="G42" s="9"/>
      <c r="H42" s="38"/>
      <c r="I42" s="17"/>
      <c r="J42" s="17"/>
      <c r="K42" s="17"/>
      <c r="M42" s="13"/>
    </row>
    <row r="43" spans="1:13" ht="11.25" customHeight="1">
      <c r="A43" s="272" t="s">
        <v>40</v>
      </c>
      <c r="B43" s="94" t="s">
        <v>189</v>
      </c>
      <c r="C43" s="36"/>
      <c r="D43" s="38">
        <v>15</v>
      </c>
      <c r="E43" s="17">
        <v>3913</v>
      </c>
      <c r="F43" s="17">
        <v>1549</v>
      </c>
      <c r="G43" s="17">
        <v>3</v>
      </c>
      <c r="H43" s="17">
        <v>1546</v>
      </c>
      <c r="I43" s="17" t="s">
        <v>8</v>
      </c>
      <c r="J43" s="17" t="s">
        <v>8</v>
      </c>
      <c r="K43" s="17"/>
      <c r="M43" s="13"/>
    </row>
    <row r="44" spans="1:13" ht="9" customHeight="1">
      <c r="A44" s="208"/>
      <c r="B44" s="253"/>
      <c r="C44" s="7"/>
      <c r="D44" s="38"/>
      <c r="E44" s="17"/>
      <c r="F44" s="17"/>
      <c r="G44" s="17"/>
      <c r="H44" s="17"/>
      <c r="I44" s="17"/>
      <c r="J44" s="17"/>
      <c r="K44" s="17"/>
      <c r="M44" s="13"/>
    </row>
    <row r="45" spans="1:13" ht="11.25" customHeight="1">
      <c r="A45" s="272" t="s">
        <v>41</v>
      </c>
      <c r="B45" s="209" t="s">
        <v>182</v>
      </c>
      <c r="C45" s="34"/>
      <c r="D45" s="38"/>
      <c r="E45" s="17"/>
      <c r="F45" s="17"/>
      <c r="G45" s="17"/>
      <c r="H45" s="17"/>
      <c r="I45" s="17"/>
      <c r="J45" s="17"/>
      <c r="K45" s="38"/>
      <c r="M45" s="13"/>
    </row>
    <row r="46" spans="1:13" ht="11.25" customHeight="1">
      <c r="A46" s="123"/>
      <c r="B46" s="94" t="s">
        <v>274</v>
      </c>
      <c r="C46" s="36"/>
      <c r="D46" s="38">
        <v>325</v>
      </c>
      <c r="E46" s="17">
        <v>4090393</v>
      </c>
      <c r="F46" s="17">
        <v>5085870</v>
      </c>
      <c r="G46" s="17">
        <v>74671</v>
      </c>
      <c r="H46" s="17">
        <v>4954176</v>
      </c>
      <c r="I46" s="17">
        <v>15866</v>
      </c>
      <c r="J46" s="17">
        <v>41157</v>
      </c>
      <c r="K46" s="17"/>
      <c r="M46" s="13"/>
    </row>
    <row r="47" spans="1:13" ht="9" customHeight="1">
      <c r="A47" s="272"/>
      <c r="B47" s="209"/>
      <c r="C47" s="34"/>
      <c r="D47" s="38"/>
      <c r="E47" s="17"/>
      <c r="F47" s="17"/>
      <c r="G47" s="9"/>
      <c r="H47" s="38"/>
      <c r="I47" s="17"/>
      <c r="J47" s="17"/>
      <c r="K47" s="17"/>
      <c r="M47" s="13"/>
    </row>
    <row r="48" spans="1:13" ht="11.25" customHeight="1">
      <c r="A48" s="272" t="s">
        <v>47</v>
      </c>
      <c r="B48" s="209" t="s">
        <v>48</v>
      </c>
      <c r="C48" s="34"/>
      <c r="D48" s="38"/>
      <c r="E48" s="17"/>
      <c r="F48" s="17"/>
      <c r="G48" s="9"/>
      <c r="H48" s="38"/>
      <c r="I48" s="17"/>
      <c r="J48" s="17"/>
      <c r="K48" s="17"/>
      <c r="M48" s="13"/>
    </row>
    <row r="49" spans="1:13" ht="11.25" customHeight="1">
      <c r="A49" s="272"/>
      <c r="B49" s="209" t="s">
        <v>278</v>
      </c>
      <c r="C49" s="34"/>
      <c r="D49" s="38"/>
      <c r="E49" s="17"/>
      <c r="F49" s="17"/>
      <c r="G49" s="9"/>
      <c r="H49" s="38"/>
      <c r="I49" s="17"/>
      <c r="J49" s="17"/>
      <c r="K49" s="17"/>
      <c r="M49" s="13"/>
    </row>
    <row r="50" spans="1:13" ht="11.25" customHeight="1">
      <c r="A50" s="272"/>
      <c r="B50" s="209" t="s">
        <v>279</v>
      </c>
      <c r="C50" s="34"/>
      <c r="D50" s="38"/>
      <c r="E50" s="17"/>
      <c r="F50" s="17"/>
      <c r="G50" s="9"/>
      <c r="H50" s="38"/>
      <c r="I50" s="17"/>
      <c r="J50" s="17"/>
      <c r="K50" s="17"/>
      <c r="M50" s="13"/>
    </row>
    <row r="51" spans="1:13" ht="11.25" customHeight="1">
      <c r="A51" s="272"/>
      <c r="B51" s="94" t="s">
        <v>280</v>
      </c>
      <c r="C51" s="36"/>
      <c r="D51" s="38">
        <v>38</v>
      </c>
      <c r="E51" s="17">
        <v>361687</v>
      </c>
      <c r="F51" s="17">
        <v>362991</v>
      </c>
      <c r="G51" s="17">
        <v>65146</v>
      </c>
      <c r="H51" s="17">
        <v>282878</v>
      </c>
      <c r="I51" s="17">
        <v>14967</v>
      </c>
      <c r="J51" s="17" t="s">
        <v>8</v>
      </c>
      <c r="K51" s="17"/>
      <c r="M51" s="13"/>
    </row>
    <row r="52" spans="1:13" ht="9" customHeight="1">
      <c r="A52" s="272"/>
      <c r="B52" s="209"/>
      <c r="C52" s="127"/>
      <c r="D52" s="38"/>
      <c r="E52" s="17"/>
      <c r="F52" s="17"/>
      <c r="G52" s="9"/>
      <c r="H52" s="38"/>
      <c r="I52" s="38"/>
      <c r="J52" s="17"/>
      <c r="K52" s="17"/>
      <c r="M52" s="13"/>
    </row>
    <row r="53" spans="1:13" ht="11.25" customHeight="1">
      <c r="A53" s="272" t="s">
        <v>50</v>
      </c>
      <c r="B53" s="209" t="s">
        <v>187</v>
      </c>
      <c r="C53" s="34"/>
      <c r="D53" s="38"/>
      <c r="E53" s="17"/>
      <c r="F53" s="17"/>
      <c r="G53" s="9"/>
      <c r="H53" s="38"/>
      <c r="I53" s="17"/>
      <c r="J53" s="17"/>
      <c r="K53" s="17"/>
      <c r="M53" s="13"/>
    </row>
    <row r="54" spans="1:13" ht="11.25" customHeight="1">
      <c r="A54" s="272"/>
      <c r="B54" s="209" t="s">
        <v>310</v>
      </c>
      <c r="C54" s="34"/>
      <c r="D54" s="38"/>
      <c r="E54" s="17"/>
      <c r="F54" s="17"/>
      <c r="G54" s="9"/>
      <c r="H54" s="38"/>
      <c r="I54" s="17"/>
      <c r="J54" s="17"/>
      <c r="K54" s="17"/>
      <c r="M54" s="13"/>
    </row>
    <row r="55" spans="1:13" ht="11.25" customHeight="1">
      <c r="A55" s="272"/>
      <c r="B55" s="209" t="s">
        <v>281</v>
      </c>
      <c r="C55" s="34"/>
      <c r="D55" s="38"/>
      <c r="E55" s="17"/>
      <c r="F55" s="17"/>
      <c r="G55" s="9"/>
      <c r="H55" s="38"/>
      <c r="I55" s="17"/>
      <c r="J55" s="17"/>
      <c r="K55" s="17"/>
      <c r="M55" s="13"/>
    </row>
    <row r="56" spans="1:13" ht="11.25" customHeight="1">
      <c r="A56" s="133"/>
      <c r="B56" s="94" t="s">
        <v>282</v>
      </c>
      <c r="C56" s="36"/>
      <c r="D56" s="38">
        <v>17</v>
      </c>
      <c r="E56" s="17">
        <v>20573</v>
      </c>
      <c r="F56" s="17">
        <v>14270</v>
      </c>
      <c r="G56" s="17">
        <v>24</v>
      </c>
      <c r="H56" s="17">
        <v>14246</v>
      </c>
      <c r="I56" s="17" t="s">
        <v>8</v>
      </c>
      <c r="J56" s="17" t="s">
        <v>8</v>
      </c>
      <c r="K56" s="38"/>
      <c r="M56" s="13"/>
    </row>
    <row r="57" spans="2:13" ht="11.25" customHeight="1">
      <c r="B57" s="94"/>
      <c r="C57" s="36"/>
      <c r="D57" s="38"/>
      <c r="E57" s="279"/>
      <c r="F57" s="17"/>
      <c r="G57" s="17"/>
      <c r="H57" s="17"/>
      <c r="I57" s="17"/>
      <c r="J57" s="17"/>
      <c r="K57" s="38"/>
      <c r="M57" s="13"/>
    </row>
    <row r="58" spans="1:13" ht="11.25" customHeight="1">
      <c r="A58" s="133">
        <v>200301</v>
      </c>
      <c r="B58" s="94" t="s">
        <v>477</v>
      </c>
      <c r="C58" s="36"/>
      <c r="D58" s="38">
        <v>4</v>
      </c>
      <c r="E58" s="154" t="s">
        <v>414</v>
      </c>
      <c r="F58" s="17">
        <v>668</v>
      </c>
      <c r="G58" s="17">
        <v>9</v>
      </c>
      <c r="H58" s="17">
        <v>659</v>
      </c>
      <c r="I58" s="100" t="s">
        <v>8</v>
      </c>
      <c r="J58" s="100" t="s">
        <v>8</v>
      </c>
      <c r="K58" s="38"/>
      <c r="M58" s="13"/>
    </row>
    <row r="59" spans="1:13" ht="11.25" customHeight="1">
      <c r="A59" s="133"/>
      <c r="B59" s="29"/>
      <c r="C59" s="36"/>
      <c r="D59" s="38"/>
      <c r="E59" s="279"/>
      <c r="F59" s="17"/>
      <c r="G59" s="17"/>
      <c r="H59" s="17"/>
      <c r="I59" s="17"/>
      <c r="J59" s="17"/>
      <c r="K59" s="38"/>
      <c r="M59" s="13"/>
    </row>
    <row r="60" spans="1:13" ht="11.25" customHeight="1">
      <c r="A60" s="229"/>
      <c r="B60" s="37"/>
      <c r="C60" s="34"/>
      <c r="D60" s="38"/>
      <c r="E60" s="279"/>
      <c r="F60" s="17"/>
      <c r="G60" s="9"/>
      <c r="H60" s="38"/>
      <c r="I60" s="17"/>
      <c r="J60" s="17"/>
      <c r="K60" s="38"/>
      <c r="M60" s="13"/>
    </row>
    <row r="61" spans="1:13" s="11" customFormat="1" ht="11.25" customHeight="1">
      <c r="A61" s="232"/>
      <c r="B61" s="141" t="s">
        <v>19</v>
      </c>
      <c r="C61" s="280"/>
      <c r="D61" s="20">
        <v>385</v>
      </c>
      <c r="E61" s="77">
        <v>4638793</v>
      </c>
      <c r="F61" s="141">
        <v>5614640</v>
      </c>
      <c r="G61" s="77">
        <v>208616</v>
      </c>
      <c r="H61" s="77">
        <v>5332517</v>
      </c>
      <c r="I61" s="77">
        <v>32350</v>
      </c>
      <c r="J61" s="77">
        <v>41157</v>
      </c>
      <c r="K61" s="17"/>
      <c r="M61" s="13"/>
    </row>
    <row r="62" spans="1:11" ht="11.25" customHeight="1">
      <c r="A62" s="171" t="s">
        <v>7</v>
      </c>
      <c r="C62" s="171"/>
      <c r="D62" s="8"/>
      <c r="E62" s="8"/>
      <c r="F62" s="8"/>
      <c r="G62" s="8"/>
      <c r="H62" s="8"/>
      <c r="I62" s="8"/>
      <c r="J62" s="8"/>
      <c r="K62" s="38"/>
    </row>
    <row r="63" spans="1:11" ht="11.25" customHeight="1">
      <c r="A63" s="968" t="s">
        <v>470</v>
      </c>
      <c r="B63" s="968"/>
      <c r="C63" s="968"/>
      <c r="D63" s="968"/>
      <c r="E63" s="968"/>
      <c r="F63" s="968"/>
      <c r="G63" s="968"/>
      <c r="H63" s="968"/>
      <c r="I63" s="968"/>
      <c r="J63" s="968"/>
      <c r="K63" s="274"/>
    </row>
    <row r="64" spans="1:11" ht="11.25" customHeight="1">
      <c r="A64" s="281"/>
      <c r="B64" s="281"/>
      <c r="C64" s="281"/>
      <c r="D64" s="281"/>
      <c r="E64" s="281"/>
      <c r="F64" s="281"/>
      <c r="G64" s="281"/>
      <c r="H64" s="281"/>
      <c r="I64" s="281"/>
      <c r="J64" s="281"/>
      <c r="K64" s="281"/>
    </row>
    <row r="65" spans="2:5" ht="11.25" customHeight="1">
      <c r="B65" s="226"/>
      <c r="C65" s="226"/>
      <c r="E65" s="8"/>
    </row>
    <row r="66" spans="4:11" ht="11.25" customHeight="1">
      <c r="D66" s="8"/>
      <c r="E66" s="8"/>
      <c r="F66" s="8"/>
      <c r="G66" s="8"/>
      <c r="H66" s="8"/>
      <c r="I66" s="8"/>
      <c r="J66" s="8"/>
      <c r="K66" s="8"/>
    </row>
    <row r="67" ht="11.25" customHeight="1">
      <c r="G67" s="1"/>
    </row>
    <row r="68" ht="11.25" customHeight="1"/>
    <row r="69" ht="11.25" customHeight="1"/>
    <row r="70" ht="11.25" customHeight="1"/>
    <row r="71" ht="11.25" customHeight="1"/>
    <row r="72" ht="11.25" customHeight="1"/>
  </sheetData>
  <sheetProtection/>
  <mergeCells count="15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H8:H12"/>
    <mergeCell ref="I8:I12"/>
    <mergeCell ref="J8:J12"/>
    <mergeCell ref="E13:J13"/>
    <mergeCell ref="A63:J63"/>
  </mergeCells>
  <printOptions/>
  <pageMargins left="0.5118110236220472" right="0.31496062992125984" top="0.5905511811023623" bottom="0.7874015748031497" header="0.5905511811023623" footer="0.7874015748031497"/>
  <pageSetup horizontalDpi="600" verticalDpi="600" orientation="portrait" paperSize="9" scale="88" r:id="rId1"/>
  <headerFooter alignWithMargins="0">
    <oddHeader>&amp;L&amp;"Arial,Kursiv"&amp;9 &amp;U1 Abfallentsorgung&amp;R&amp;"Arial,Kursiv"&amp;9&amp;UAbfallwirtschaft in Bayern 2013</oddHeader>
    <oddFooter>&amp;C&amp;12 &amp;11 44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1">
      <selection activeCell="C19" sqref="C19:D19"/>
    </sheetView>
  </sheetViews>
  <sheetFormatPr defaultColWidth="11.421875" defaultRowHeight="12.75"/>
  <cols>
    <col min="1" max="1" width="30.8515625" style="2" customWidth="1"/>
    <col min="2" max="2" width="0.85546875" style="2" customWidth="1"/>
    <col min="3" max="3" width="15.8515625" style="2" customWidth="1"/>
    <col min="4" max="4" width="14.57421875" style="2" customWidth="1"/>
    <col min="5" max="5" width="15.57421875" style="2" customWidth="1"/>
    <col min="6" max="6" width="17.00390625" style="2" customWidth="1"/>
    <col min="7" max="10" width="12.8515625" style="2" customWidth="1"/>
    <col min="11" max="13" width="14.7109375" style="2" customWidth="1"/>
    <col min="14" max="16384" width="11.421875" style="2" customWidth="1"/>
  </cols>
  <sheetData>
    <row r="1" spans="2:6" s="15" customFormat="1" ht="17.25" customHeight="1">
      <c r="B1" s="26"/>
      <c r="C1" s="26"/>
      <c r="D1" s="26"/>
      <c r="E1" s="26"/>
      <c r="F1" s="26"/>
    </row>
    <row r="2" spans="1:6" s="15" customFormat="1" ht="19.5" customHeight="1">
      <c r="A2" s="26"/>
      <c r="B2" s="26"/>
      <c r="C2" s="26"/>
      <c r="D2" s="26"/>
      <c r="E2" s="26"/>
      <c r="F2" s="26"/>
    </row>
    <row r="3" spans="1:6" s="15" customFormat="1" ht="12.75">
      <c r="A3" s="906" t="s">
        <v>478</v>
      </c>
      <c r="B3" s="906"/>
      <c r="C3" s="906"/>
      <c r="D3" s="906"/>
      <c r="E3" s="906"/>
      <c r="F3" s="906"/>
    </row>
    <row r="4" spans="1:6" s="15" customFormat="1" ht="12.75">
      <c r="A4" s="973" t="s">
        <v>479</v>
      </c>
      <c r="B4" s="973"/>
      <c r="C4" s="973"/>
      <c r="D4" s="973"/>
      <c r="E4" s="973"/>
      <c r="F4" s="973"/>
    </row>
    <row r="5" ht="11.25" customHeight="1"/>
    <row r="6" spans="1:6" ht="11.25" customHeight="1">
      <c r="A6" s="917" t="s">
        <v>480</v>
      </c>
      <c r="B6" s="918"/>
      <c r="C6" s="974" t="s">
        <v>481</v>
      </c>
      <c r="D6" s="975"/>
      <c r="E6" s="903" t="s">
        <v>482</v>
      </c>
      <c r="F6" s="913" t="s">
        <v>483</v>
      </c>
    </row>
    <row r="7" spans="1:7" ht="11.25" customHeight="1">
      <c r="A7" s="919"/>
      <c r="B7" s="920"/>
      <c r="C7" s="976"/>
      <c r="D7" s="977"/>
      <c r="E7" s="908"/>
      <c r="F7" s="925"/>
      <c r="G7" s="168"/>
    </row>
    <row r="8" spans="1:7" ht="39.75" customHeight="1">
      <c r="A8" s="919"/>
      <c r="B8" s="920"/>
      <c r="C8" s="976"/>
      <c r="D8" s="977"/>
      <c r="E8" s="908"/>
      <c r="F8" s="925"/>
      <c r="G8" s="168"/>
    </row>
    <row r="9" spans="1:7" ht="11.25">
      <c r="A9" s="919"/>
      <c r="B9" s="920"/>
      <c r="C9" s="978"/>
      <c r="D9" s="979"/>
      <c r="E9" s="909"/>
      <c r="F9" s="914"/>
      <c r="G9" s="168"/>
    </row>
    <row r="10" spans="1:6" ht="12" customHeight="1">
      <c r="A10" s="921"/>
      <c r="B10" s="922"/>
      <c r="C10" s="901" t="s">
        <v>2</v>
      </c>
      <c r="D10" s="902"/>
      <c r="E10" s="3" t="s">
        <v>3</v>
      </c>
      <c r="F10" s="93" t="s">
        <v>484</v>
      </c>
    </row>
    <row r="11" spans="1:6" ht="11.25" customHeight="1">
      <c r="A11" s="235"/>
      <c r="B11" s="283"/>
      <c r="C11" s="235"/>
      <c r="D11" s="235"/>
      <c r="E11" s="235"/>
      <c r="F11" s="235"/>
    </row>
    <row r="12" spans="1:6" ht="19.5" customHeight="1">
      <c r="A12" s="212" t="s">
        <v>485</v>
      </c>
      <c r="B12" s="212"/>
      <c r="C12" s="969">
        <v>316</v>
      </c>
      <c r="D12" s="970"/>
      <c r="E12" s="22">
        <v>3862292</v>
      </c>
      <c r="F12" s="22">
        <v>57961000</v>
      </c>
    </row>
    <row r="13" spans="1:6" ht="19.5" customHeight="1">
      <c r="A13" s="212" t="s">
        <v>486</v>
      </c>
      <c r="B13" s="212"/>
      <c r="C13" s="969">
        <v>25</v>
      </c>
      <c r="D13" s="970"/>
      <c r="E13" s="22">
        <v>295227</v>
      </c>
      <c r="F13" s="22">
        <v>2186000</v>
      </c>
    </row>
    <row r="14" spans="1:6" ht="19.5" customHeight="1">
      <c r="A14" s="212" t="s">
        <v>487</v>
      </c>
      <c r="B14" s="212"/>
      <c r="C14" s="969">
        <v>30</v>
      </c>
      <c r="D14" s="970"/>
      <c r="E14" s="22">
        <v>396489</v>
      </c>
      <c r="F14" s="22">
        <v>8602000</v>
      </c>
    </row>
    <row r="15" spans="1:6" ht="19.5" customHeight="1">
      <c r="A15" s="212" t="s">
        <v>488</v>
      </c>
      <c r="B15" s="212"/>
      <c r="C15" s="969">
        <v>5</v>
      </c>
      <c r="D15" s="970"/>
      <c r="E15" s="22">
        <v>84785</v>
      </c>
      <c r="F15" s="22">
        <v>988000</v>
      </c>
    </row>
    <row r="16" spans="1:6" ht="19.5" customHeight="1">
      <c r="A16" s="212" t="s">
        <v>489</v>
      </c>
      <c r="B16" s="212"/>
      <c r="C16" s="969" t="s">
        <v>8</v>
      </c>
      <c r="D16" s="970"/>
      <c r="E16" s="17" t="s">
        <v>8</v>
      </c>
      <c r="F16" s="17" t="s">
        <v>8</v>
      </c>
    </row>
    <row r="17" spans="1:6" ht="11.25" customHeight="1">
      <c r="A17" s="212"/>
      <c r="B17" s="212"/>
      <c r="C17" s="271"/>
      <c r="D17" s="100"/>
      <c r="E17" s="22"/>
      <c r="F17" s="22"/>
    </row>
    <row r="18" spans="1:8" s="11" customFormat="1" ht="19.5" customHeight="1">
      <c r="A18" s="284" t="s">
        <v>490</v>
      </c>
      <c r="B18" s="285"/>
      <c r="C18" s="971">
        <v>376</v>
      </c>
      <c r="D18" s="972"/>
      <c r="E18" s="287">
        <v>4638793</v>
      </c>
      <c r="F18" s="24">
        <v>69737000</v>
      </c>
      <c r="G18" s="13"/>
      <c r="H18" s="13"/>
    </row>
    <row r="19" spans="1:7" ht="19.5" customHeight="1">
      <c r="A19" s="212" t="s">
        <v>491</v>
      </c>
      <c r="B19" s="69"/>
      <c r="C19" s="969">
        <v>53</v>
      </c>
      <c r="D19" s="970"/>
      <c r="E19" s="22">
        <v>705261</v>
      </c>
      <c r="F19" s="22">
        <v>4659000</v>
      </c>
      <c r="G19" s="152"/>
    </row>
    <row r="20" ht="11.25" customHeight="1">
      <c r="A20" s="2" t="s">
        <v>7</v>
      </c>
    </row>
    <row r="21" ht="15" customHeight="1">
      <c r="A21" s="2" t="s">
        <v>784</v>
      </c>
    </row>
    <row r="22" ht="15" customHeight="1">
      <c r="A22" s="2" t="s">
        <v>785</v>
      </c>
    </row>
    <row r="23" ht="45" customHeight="1">
      <c r="H23" s="84"/>
    </row>
    <row r="24" spans="1:13" ht="12.75">
      <c r="A24" s="906" t="s">
        <v>492</v>
      </c>
      <c r="B24" s="906"/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</row>
    <row r="25" spans="7:13" ht="11.25" customHeight="1">
      <c r="G25" s="906"/>
      <c r="H25" s="906"/>
      <c r="I25" s="906"/>
      <c r="J25" s="906"/>
      <c r="K25" s="906"/>
      <c r="L25" s="906"/>
      <c r="M25" s="906"/>
    </row>
    <row r="26" spans="1:15" ht="11.25" customHeight="1">
      <c r="A26" s="917" t="s">
        <v>74</v>
      </c>
      <c r="B26" s="918"/>
      <c r="C26" s="903" t="s">
        <v>493</v>
      </c>
      <c r="D26" s="903" t="s">
        <v>494</v>
      </c>
      <c r="E26" s="903" t="s">
        <v>495</v>
      </c>
      <c r="F26" s="913" t="s">
        <v>496</v>
      </c>
      <c r="J26" s="288"/>
      <c r="K26" s="288"/>
      <c r="L26" s="288"/>
      <c r="M26" s="288"/>
      <c r="N26" s="288"/>
      <c r="O26" s="288"/>
    </row>
    <row r="27" spans="1:15" ht="11.25">
      <c r="A27" s="919"/>
      <c r="B27" s="920"/>
      <c r="C27" s="904"/>
      <c r="D27" s="904"/>
      <c r="E27" s="904"/>
      <c r="F27" s="925"/>
      <c r="J27" s="288"/>
      <c r="K27" s="288"/>
      <c r="L27" s="288"/>
      <c r="M27" s="288"/>
      <c r="N27" s="288"/>
      <c r="O27" s="288"/>
    </row>
    <row r="28" spans="1:15" ht="11.25">
      <c r="A28" s="919"/>
      <c r="B28" s="920"/>
      <c r="C28" s="904"/>
      <c r="D28" s="904"/>
      <c r="E28" s="904"/>
      <c r="F28" s="925"/>
      <c r="J28" s="288"/>
      <c r="K28" s="288"/>
      <c r="L28" s="288"/>
      <c r="M28" s="288"/>
      <c r="N28" s="288"/>
      <c r="O28" s="288"/>
    </row>
    <row r="29" spans="1:15" ht="11.25">
      <c r="A29" s="919"/>
      <c r="B29" s="920"/>
      <c r="C29" s="904"/>
      <c r="D29" s="904"/>
      <c r="E29" s="904"/>
      <c r="F29" s="925"/>
      <c r="J29" s="288"/>
      <c r="K29" s="288"/>
      <c r="L29" s="288"/>
      <c r="M29" s="288"/>
      <c r="N29" s="288"/>
      <c r="O29" s="288"/>
    </row>
    <row r="30" spans="1:15" ht="11.25">
      <c r="A30" s="919"/>
      <c r="B30" s="920"/>
      <c r="C30" s="904"/>
      <c r="D30" s="904"/>
      <c r="E30" s="904"/>
      <c r="F30" s="925"/>
      <c r="J30" s="288"/>
      <c r="K30" s="288"/>
      <c r="L30" s="288"/>
      <c r="M30" s="288"/>
      <c r="N30" s="288"/>
      <c r="O30" s="288"/>
    </row>
    <row r="31" spans="1:25" ht="11.25">
      <c r="A31" s="919"/>
      <c r="B31" s="920"/>
      <c r="C31" s="904"/>
      <c r="D31" s="904"/>
      <c r="E31" s="904"/>
      <c r="F31" s="925"/>
      <c r="G31" s="9"/>
      <c r="H31" s="9"/>
      <c r="I31" s="9"/>
      <c r="J31" s="288"/>
      <c r="K31" s="288"/>
      <c r="L31" s="288"/>
      <c r="M31" s="288"/>
      <c r="N31" s="288"/>
      <c r="O31" s="288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1.25">
      <c r="A32" s="919"/>
      <c r="B32" s="920"/>
      <c r="C32" s="904"/>
      <c r="D32" s="904"/>
      <c r="E32" s="904"/>
      <c r="F32" s="925"/>
      <c r="G32" s="53"/>
      <c r="H32" s="53"/>
      <c r="I32" s="53"/>
      <c r="J32" s="288"/>
      <c r="K32" s="288"/>
      <c r="L32" s="288"/>
      <c r="M32" s="288"/>
      <c r="N32" s="288"/>
      <c r="O32" s="288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 customHeight="1">
      <c r="A33" s="919"/>
      <c r="B33" s="920"/>
      <c r="C33" s="905"/>
      <c r="D33" s="905"/>
      <c r="E33" s="905"/>
      <c r="F33" s="914"/>
      <c r="G33" s="53"/>
      <c r="H33" s="53"/>
      <c r="I33" s="53"/>
      <c r="J33" s="288"/>
      <c r="K33" s="288"/>
      <c r="L33" s="288"/>
      <c r="M33" s="288"/>
      <c r="N33" s="288"/>
      <c r="O33" s="288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1.25">
      <c r="A34" s="921"/>
      <c r="B34" s="922"/>
      <c r="C34" s="901" t="s">
        <v>3</v>
      </c>
      <c r="D34" s="902"/>
      <c r="E34" s="902"/>
      <c r="F34" s="902"/>
      <c r="G34" s="53"/>
      <c r="H34" s="53"/>
      <c r="I34" s="53"/>
      <c r="J34" s="288"/>
      <c r="K34" s="288"/>
      <c r="L34" s="171"/>
      <c r="M34" s="171"/>
      <c r="N34" s="171"/>
      <c r="O34" s="171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>
      <c r="A35" s="15"/>
      <c r="B35" s="15"/>
      <c r="C35" s="289"/>
      <c r="D35" s="15"/>
      <c r="E35" s="15"/>
      <c r="F35" s="15"/>
      <c r="G35" s="53"/>
      <c r="H35" s="53"/>
      <c r="I35" s="53"/>
      <c r="J35" s="53"/>
      <c r="K35" s="53"/>
      <c r="L35" s="53"/>
      <c r="M35" s="5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2">
      <c r="A36" s="290" t="s">
        <v>16</v>
      </c>
      <c r="B36" s="212"/>
      <c r="C36" s="115">
        <v>668</v>
      </c>
      <c r="D36" s="13">
        <v>11281</v>
      </c>
      <c r="E36" s="17" t="s">
        <v>8</v>
      </c>
      <c r="F36" s="13">
        <v>1769</v>
      </c>
      <c r="G36" s="9"/>
      <c r="H36" s="9"/>
      <c r="I36" s="222"/>
      <c r="J36" s="222"/>
      <c r="K36" s="100"/>
      <c r="L36" s="100"/>
      <c r="M36" s="100"/>
      <c r="N36" s="100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7:25" ht="12.75">
      <c r="G37" s="9"/>
      <c r="H37" s="9"/>
      <c r="I37" s="291"/>
      <c r="J37" s="222"/>
      <c r="K37" s="292"/>
      <c r="L37" s="292"/>
      <c r="M37" s="100"/>
      <c r="N37" s="100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7:25" ht="11.25">
      <c r="G38" s="9"/>
      <c r="H38" s="9"/>
      <c r="I38" s="222"/>
      <c r="J38" s="222"/>
      <c r="K38" s="100"/>
      <c r="L38" s="293"/>
      <c r="M38" s="100"/>
      <c r="N38" s="10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9:14" ht="11.25">
      <c r="I39" s="222"/>
      <c r="J39" s="222"/>
      <c r="K39" s="294"/>
      <c r="L39" s="54"/>
      <c r="M39" s="100"/>
      <c r="N39" s="294"/>
    </row>
    <row r="40" spans="5:14" ht="12.75">
      <c r="E40" s="1"/>
      <c r="I40" s="222"/>
      <c r="J40" s="222"/>
      <c r="K40" s="100"/>
      <c r="L40" s="100"/>
      <c r="M40" s="100"/>
      <c r="N40" s="100"/>
    </row>
    <row r="41" spans="9:14" ht="11.25">
      <c r="I41" s="295"/>
      <c r="J41" s="295"/>
      <c r="K41" s="294"/>
      <c r="L41" s="54"/>
      <c r="M41" s="100"/>
      <c r="N41" s="100"/>
    </row>
    <row r="42" spans="9:14" ht="11.25">
      <c r="I42" s="222"/>
      <c r="J42" s="296"/>
      <c r="K42" s="100"/>
      <c r="L42" s="54"/>
      <c r="M42" s="100"/>
      <c r="N42" s="100"/>
    </row>
    <row r="43" spans="9:14" ht="12.75">
      <c r="I43" s="291"/>
      <c r="J43" s="297"/>
      <c r="K43" s="294"/>
      <c r="L43" s="54"/>
      <c r="M43" s="100"/>
      <c r="N43" s="54"/>
    </row>
    <row r="44" spans="9:14" ht="11.25">
      <c r="I44" s="222"/>
      <c r="J44" s="84"/>
      <c r="K44" s="100"/>
      <c r="L44" s="100"/>
      <c r="M44" s="100"/>
      <c r="N44" s="100"/>
    </row>
    <row r="45" spans="9:14" ht="12.75">
      <c r="I45" s="222"/>
      <c r="J45" s="222"/>
      <c r="K45" s="292"/>
      <c r="L45" s="298"/>
      <c r="M45" s="298"/>
      <c r="N45" s="298"/>
    </row>
    <row r="46" spans="9:14" ht="12">
      <c r="I46" s="299"/>
      <c r="J46" s="222"/>
      <c r="K46" s="59"/>
      <c r="L46" s="59"/>
      <c r="M46" s="100"/>
      <c r="N46" s="59"/>
    </row>
  </sheetData>
  <sheetProtection/>
  <mergeCells count="23">
    <mergeCell ref="A3:F3"/>
    <mergeCell ref="A4:F4"/>
    <mergeCell ref="A6:B10"/>
    <mergeCell ref="C6:D9"/>
    <mergeCell ref="E6:E9"/>
    <mergeCell ref="F6:F9"/>
    <mergeCell ref="C10:D10"/>
    <mergeCell ref="A24:F24"/>
    <mergeCell ref="G24:M24"/>
    <mergeCell ref="G25:M25"/>
    <mergeCell ref="A26:B34"/>
    <mergeCell ref="C26:C33"/>
    <mergeCell ref="D26:D33"/>
    <mergeCell ref="E26:E33"/>
    <mergeCell ref="F26:F33"/>
    <mergeCell ref="C34:F34"/>
    <mergeCell ref="C19:D19"/>
    <mergeCell ref="C12:D12"/>
    <mergeCell ref="C13:D13"/>
    <mergeCell ref="C14:D14"/>
    <mergeCell ref="C15:D15"/>
    <mergeCell ref="C16:D16"/>
    <mergeCell ref="C18:D18"/>
  </mergeCells>
  <printOptions/>
  <pageMargins left="0.7874015748031497" right="0.31496062992125984" top="0.5905511811023623" bottom="0.5905511811023623" header="0.5905511811023623" footer="0.7874015748031497"/>
  <pageSetup horizontalDpi="600" verticalDpi="600" orientation="portrait" paperSize="9" scale="88" r:id="rId1"/>
  <headerFooter alignWithMargins="0">
    <oddHeader>&amp;L&amp;"Arial,Kursiv"&amp;9 &amp;U1 Abfallentsorgung&amp;R&amp;"Arial,Kursiv"&amp;9&amp;UAbfallwirtschaft in Bayern 2013</oddHeader>
    <oddFooter>&amp;C&amp;12 &amp;11 45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N44" sqref="N44"/>
    </sheetView>
  </sheetViews>
  <sheetFormatPr defaultColWidth="11.421875" defaultRowHeight="12.75"/>
  <cols>
    <col min="1" max="1" width="6.00390625" style="15" customWidth="1"/>
    <col min="2" max="2" width="40.7109375" style="15" customWidth="1"/>
    <col min="3" max="3" width="0.85546875" style="15" customWidth="1"/>
    <col min="4" max="4" width="6.140625" style="15" customWidth="1"/>
    <col min="5" max="6" width="8.8515625" style="15" customWidth="1"/>
    <col min="7" max="7" width="6.57421875" style="15" customWidth="1"/>
    <col min="8" max="8" width="8.421875" style="15" customWidth="1"/>
    <col min="9" max="9" width="8.00390625" style="15" customWidth="1"/>
    <col min="10" max="10" width="6.8515625" style="15" customWidth="1"/>
    <col min="11" max="11" width="9.421875" style="15" customWidth="1"/>
    <col min="12" max="12" width="9.28125" style="15" customWidth="1"/>
    <col min="13" max="16384" width="11.421875" style="15" customWidth="1"/>
  </cols>
  <sheetData>
    <row r="1" spans="2:12" ht="12.7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906" t="s">
        <v>497</v>
      </c>
      <c r="B3" s="906"/>
      <c r="C3" s="906"/>
      <c r="D3" s="906"/>
      <c r="E3" s="906"/>
      <c r="F3" s="906"/>
      <c r="G3" s="906"/>
      <c r="H3" s="906"/>
      <c r="I3" s="906"/>
      <c r="J3" s="906"/>
      <c r="K3" s="26"/>
      <c r="L3" s="26"/>
    </row>
    <row r="4" spans="1:12" ht="12.75">
      <c r="A4" s="906" t="s">
        <v>292</v>
      </c>
      <c r="B4" s="906"/>
      <c r="C4" s="906"/>
      <c r="D4" s="906"/>
      <c r="E4" s="906"/>
      <c r="F4" s="906"/>
      <c r="G4" s="906"/>
      <c r="H4" s="906"/>
      <c r="I4" s="906"/>
      <c r="J4" s="906"/>
      <c r="K4" s="26"/>
      <c r="L4" s="26"/>
    </row>
    <row r="5" spans="1:12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 customHeight="1">
      <c r="A6" s="918" t="s">
        <v>428</v>
      </c>
      <c r="B6" s="926" t="s">
        <v>38</v>
      </c>
      <c r="C6" s="927"/>
      <c r="D6" s="903" t="s">
        <v>457</v>
      </c>
      <c r="E6" s="903" t="s">
        <v>498</v>
      </c>
      <c r="F6" s="903" t="s">
        <v>499</v>
      </c>
      <c r="G6" s="942" t="s">
        <v>1</v>
      </c>
      <c r="H6" s="943"/>
      <c r="I6" s="943"/>
      <c r="J6" s="943"/>
      <c r="K6" s="53"/>
      <c r="L6" s="53"/>
    </row>
    <row r="7" spans="1:12" ht="12.75" customHeight="1">
      <c r="A7" s="920"/>
      <c r="B7" s="929"/>
      <c r="C7" s="930"/>
      <c r="D7" s="904"/>
      <c r="E7" s="904"/>
      <c r="F7" s="904"/>
      <c r="G7" s="913" t="s">
        <v>424</v>
      </c>
      <c r="H7" s="945" t="s">
        <v>249</v>
      </c>
      <c r="I7" s="946"/>
      <c r="J7" s="946"/>
      <c r="K7" s="25"/>
      <c r="L7" s="25"/>
    </row>
    <row r="8" spans="1:12" ht="12.75" customHeight="1">
      <c r="A8" s="920"/>
      <c r="B8" s="929"/>
      <c r="C8" s="930"/>
      <c r="D8" s="904"/>
      <c r="E8" s="904"/>
      <c r="F8" s="904"/>
      <c r="G8" s="925"/>
      <c r="H8" s="903" t="s">
        <v>16</v>
      </c>
      <c r="I8" s="903" t="s">
        <v>17</v>
      </c>
      <c r="J8" s="917" t="s">
        <v>18</v>
      </c>
      <c r="K8" s="25"/>
      <c r="L8" s="53"/>
    </row>
    <row r="9" spans="1:12" ht="12.75">
      <c r="A9" s="920"/>
      <c r="B9" s="929"/>
      <c r="C9" s="930"/>
      <c r="D9" s="904"/>
      <c r="E9" s="904"/>
      <c r="F9" s="904"/>
      <c r="G9" s="925"/>
      <c r="H9" s="904"/>
      <c r="I9" s="904"/>
      <c r="J9" s="919"/>
      <c r="K9" s="25"/>
      <c r="L9" s="53"/>
    </row>
    <row r="10" spans="1:12" ht="12.75">
      <c r="A10" s="920"/>
      <c r="B10" s="929"/>
      <c r="C10" s="930"/>
      <c r="D10" s="904"/>
      <c r="E10" s="904"/>
      <c r="F10" s="904"/>
      <c r="G10" s="925"/>
      <c r="H10" s="904"/>
      <c r="I10" s="904"/>
      <c r="J10" s="919"/>
      <c r="K10" s="25"/>
      <c r="L10" s="53"/>
    </row>
    <row r="11" spans="1:12" ht="12.75">
      <c r="A11" s="920"/>
      <c r="B11" s="929"/>
      <c r="C11" s="930"/>
      <c r="D11" s="904"/>
      <c r="E11" s="904"/>
      <c r="F11" s="904"/>
      <c r="G11" s="925"/>
      <c r="H11" s="904"/>
      <c r="I11" s="904"/>
      <c r="J11" s="919"/>
      <c r="K11" s="53"/>
      <c r="L11" s="53"/>
    </row>
    <row r="12" spans="1:12" ht="14.25" customHeight="1">
      <c r="A12" s="920"/>
      <c r="B12" s="929"/>
      <c r="C12" s="930"/>
      <c r="D12" s="904"/>
      <c r="E12" s="904"/>
      <c r="F12" s="904"/>
      <c r="G12" s="925"/>
      <c r="H12" s="904"/>
      <c r="I12" s="904"/>
      <c r="J12" s="919"/>
      <c r="K12" s="53"/>
      <c r="L12" s="53"/>
    </row>
    <row r="13" spans="1:12" ht="14.25" customHeight="1">
      <c r="A13" s="922"/>
      <c r="B13" s="932"/>
      <c r="C13" s="933"/>
      <c r="D13" s="3" t="s">
        <v>453</v>
      </c>
      <c r="E13" s="901" t="s">
        <v>3</v>
      </c>
      <c r="F13" s="902"/>
      <c r="G13" s="902"/>
      <c r="H13" s="902"/>
      <c r="I13" s="902"/>
      <c r="J13" s="902"/>
      <c r="K13" s="300"/>
      <c r="L13" s="10"/>
    </row>
    <row r="14" spans="1:12" ht="9.75" customHeight="1">
      <c r="A14" s="25"/>
      <c r="B14" s="53"/>
      <c r="C14" s="53"/>
      <c r="D14" s="301"/>
      <c r="E14" s="118"/>
      <c r="F14" s="118"/>
      <c r="G14" s="118"/>
      <c r="H14" s="118"/>
      <c r="I14" s="118"/>
      <c r="J14" s="118"/>
      <c r="K14" s="300"/>
      <c r="L14" s="10"/>
    </row>
    <row r="15" spans="1:12" ht="11.25" customHeight="1">
      <c r="A15" s="980" t="s">
        <v>5</v>
      </c>
      <c r="B15" s="980"/>
      <c r="C15" s="980"/>
      <c r="D15" s="980"/>
      <c r="E15" s="980"/>
      <c r="F15" s="980"/>
      <c r="G15" s="980"/>
      <c r="H15" s="980"/>
      <c r="I15" s="980"/>
      <c r="J15" s="980"/>
      <c r="K15" s="302"/>
      <c r="L15" s="302"/>
    </row>
    <row r="16" spans="1:12" ht="4.5" customHeight="1">
      <c r="A16" s="229"/>
      <c r="B16" s="37"/>
      <c r="C16" s="37"/>
      <c r="D16" s="37"/>
      <c r="E16" s="303"/>
      <c r="F16" s="303"/>
      <c r="G16" s="169"/>
      <c r="H16" s="169"/>
      <c r="I16" s="130"/>
      <c r="J16" s="95"/>
      <c r="K16" s="95"/>
      <c r="L16" s="95"/>
    </row>
    <row r="17" spans="1:12" ht="11.25" customHeight="1">
      <c r="A17" s="259" t="s">
        <v>500</v>
      </c>
      <c r="B17" s="28" t="s">
        <v>73</v>
      </c>
      <c r="C17" s="28"/>
      <c r="D17" s="304"/>
      <c r="E17" s="303"/>
      <c r="F17" s="303"/>
      <c r="G17" s="95"/>
      <c r="I17" s="95"/>
      <c r="J17" s="95"/>
      <c r="K17" s="95"/>
      <c r="L17" s="95"/>
    </row>
    <row r="18" spans="1:13" ht="11.25" customHeight="1">
      <c r="A18" s="259"/>
      <c r="B18" s="28" t="s">
        <v>270</v>
      </c>
      <c r="C18" s="28"/>
      <c r="D18" s="253"/>
      <c r="E18" s="17"/>
      <c r="F18" s="17"/>
      <c r="G18" s="95"/>
      <c r="I18" s="95"/>
      <c r="J18" s="95"/>
      <c r="K18" s="95"/>
      <c r="L18" s="95"/>
      <c r="M18" s="303"/>
    </row>
    <row r="19" spans="2:12" ht="11.25" customHeight="1">
      <c r="B19" s="94" t="s">
        <v>179</v>
      </c>
      <c r="C19" s="29"/>
      <c r="D19" s="109">
        <v>13</v>
      </c>
      <c r="E19" s="17">
        <v>18578</v>
      </c>
      <c r="F19" s="17">
        <v>25271</v>
      </c>
      <c r="G19" s="100">
        <v>30</v>
      </c>
      <c r="H19" s="17">
        <v>21048</v>
      </c>
      <c r="I19" s="17">
        <v>3086</v>
      </c>
      <c r="J19" s="17">
        <v>1108</v>
      </c>
      <c r="K19" s="95"/>
      <c r="L19" s="95"/>
    </row>
    <row r="20" spans="2:12" ht="7.5" customHeight="1">
      <c r="B20" s="209"/>
      <c r="C20" s="28"/>
      <c r="D20" s="209"/>
      <c r="E20" s="17"/>
      <c r="F20" s="17"/>
      <c r="G20" s="169"/>
      <c r="I20" s="130"/>
      <c r="J20" s="130"/>
      <c r="K20" s="95"/>
      <c r="L20" s="95"/>
    </row>
    <row r="21" spans="1:12" ht="11.25" customHeight="1">
      <c r="A21" s="259" t="s">
        <v>83</v>
      </c>
      <c r="B21" s="29" t="s">
        <v>501</v>
      </c>
      <c r="C21" s="28"/>
      <c r="D21" s="109">
        <v>98</v>
      </c>
      <c r="E21" s="17">
        <v>1020823</v>
      </c>
      <c r="F21" s="17">
        <v>1031338</v>
      </c>
      <c r="G21" s="17">
        <v>188</v>
      </c>
      <c r="H21" s="17">
        <v>888425</v>
      </c>
      <c r="I21" s="17">
        <v>121279</v>
      </c>
      <c r="J21" s="17">
        <v>21447</v>
      </c>
      <c r="K21" s="95"/>
      <c r="L21" s="95"/>
    </row>
    <row r="22" spans="1:12" ht="7.5" customHeight="1">
      <c r="A22" s="259"/>
      <c r="B22" s="28"/>
      <c r="C22" s="212"/>
      <c r="D22" s="253"/>
      <c r="E22" s="17"/>
      <c r="F22" s="17"/>
      <c r="G22" s="95"/>
      <c r="I22" s="95"/>
      <c r="J22" s="95"/>
      <c r="K22" s="95"/>
      <c r="L22" s="95"/>
    </row>
    <row r="23" spans="1:12" ht="11.25" customHeight="1">
      <c r="A23" s="259" t="s">
        <v>84</v>
      </c>
      <c r="B23" s="28" t="s">
        <v>502</v>
      </c>
      <c r="C23" s="28"/>
      <c r="D23" s="209"/>
      <c r="E23" s="17"/>
      <c r="F23" s="17"/>
      <c r="G23" s="95"/>
      <c r="I23" s="95"/>
      <c r="J23" s="95"/>
      <c r="K23" s="95"/>
      <c r="L23" s="95"/>
    </row>
    <row r="24" spans="1:12" ht="11.25" customHeight="1">
      <c r="A24" s="259"/>
      <c r="B24" s="28" t="s">
        <v>503</v>
      </c>
      <c r="C24" s="28"/>
      <c r="D24" s="304"/>
      <c r="E24" s="17"/>
      <c r="F24" s="17"/>
      <c r="G24" s="303"/>
      <c r="I24" s="303"/>
      <c r="J24" s="303"/>
      <c r="K24" s="95"/>
      <c r="L24" s="95"/>
    </row>
    <row r="25" spans="1:12" ht="11.25" customHeight="1">
      <c r="A25" s="259"/>
      <c r="B25" s="29" t="s">
        <v>504</v>
      </c>
      <c r="C25" s="28"/>
      <c r="D25" s="109">
        <v>30</v>
      </c>
      <c r="E25" s="17">
        <v>45304</v>
      </c>
      <c r="F25" s="17">
        <v>54979</v>
      </c>
      <c r="G25" s="17">
        <v>8</v>
      </c>
      <c r="H25" s="17">
        <v>36337</v>
      </c>
      <c r="I25" s="17">
        <v>18333</v>
      </c>
      <c r="J25" s="17">
        <v>301</v>
      </c>
      <c r="K25" s="95"/>
      <c r="L25" s="95"/>
    </row>
    <row r="26" spans="1:12" ht="7.5" customHeight="1">
      <c r="A26" s="259"/>
      <c r="B26" s="28"/>
      <c r="C26" s="28"/>
      <c r="D26" s="109"/>
      <c r="E26" s="17"/>
      <c r="F26" s="17"/>
      <c r="G26" s="17"/>
      <c r="H26" s="17"/>
      <c r="I26" s="17"/>
      <c r="J26" s="17"/>
      <c r="K26" s="95"/>
      <c r="L26" s="95"/>
    </row>
    <row r="27" spans="1:12" ht="11.25" customHeight="1">
      <c r="A27" s="259" t="s">
        <v>42</v>
      </c>
      <c r="B27" s="29" t="s">
        <v>505</v>
      </c>
      <c r="C27" s="212"/>
      <c r="D27" s="109">
        <v>25</v>
      </c>
      <c r="E27" s="17">
        <v>198288</v>
      </c>
      <c r="F27" s="17">
        <v>154288</v>
      </c>
      <c r="G27" s="17" t="s">
        <v>8</v>
      </c>
      <c r="H27" s="17">
        <v>137315</v>
      </c>
      <c r="I27" s="17">
        <v>1340</v>
      </c>
      <c r="J27" s="17">
        <v>15633</v>
      </c>
      <c r="K27" s="95"/>
      <c r="L27" s="95"/>
    </row>
    <row r="28" spans="1:12" ht="7.5" customHeight="1">
      <c r="A28" s="259"/>
      <c r="B28" s="28"/>
      <c r="C28" s="152"/>
      <c r="D28" s="109"/>
      <c r="E28" s="17"/>
      <c r="F28" s="17"/>
      <c r="G28" s="17"/>
      <c r="H28" s="17"/>
      <c r="I28" s="17"/>
      <c r="J28" s="17"/>
      <c r="K28" s="95"/>
      <c r="L28" s="95"/>
    </row>
    <row r="29" spans="1:12" ht="11.25" customHeight="1">
      <c r="A29" s="259" t="s">
        <v>43</v>
      </c>
      <c r="B29" s="29" t="s">
        <v>506</v>
      </c>
      <c r="C29" s="27"/>
      <c r="D29" s="109">
        <v>35</v>
      </c>
      <c r="E29" s="17">
        <v>174547</v>
      </c>
      <c r="F29" s="17">
        <v>169644</v>
      </c>
      <c r="G29" s="17">
        <v>115</v>
      </c>
      <c r="H29" s="17">
        <v>147375</v>
      </c>
      <c r="I29" s="17">
        <v>14687</v>
      </c>
      <c r="J29" s="17">
        <v>7467</v>
      </c>
      <c r="K29" s="95"/>
      <c r="L29" s="95"/>
    </row>
    <row r="30" spans="1:12" ht="7.5" customHeight="1">
      <c r="A30" s="259"/>
      <c r="B30" s="28"/>
      <c r="C30" s="28"/>
      <c r="D30" s="109"/>
      <c r="E30" s="17"/>
      <c r="F30" s="17"/>
      <c r="G30" s="17"/>
      <c r="H30" s="17"/>
      <c r="I30" s="17"/>
      <c r="J30" s="17"/>
      <c r="K30" s="95"/>
      <c r="L30" s="95"/>
    </row>
    <row r="31" spans="1:12" ht="11.25" customHeight="1">
      <c r="A31" s="259" t="s">
        <v>507</v>
      </c>
      <c r="B31" s="29" t="s">
        <v>508</v>
      </c>
      <c r="C31" s="28"/>
      <c r="D31" s="109">
        <v>27</v>
      </c>
      <c r="E31" s="17">
        <v>183206</v>
      </c>
      <c r="F31" s="17">
        <v>217630</v>
      </c>
      <c r="G31" s="17" t="s">
        <v>8</v>
      </c>
      <c r="H31" s="17">
        <v>202651</v>
      </c>
      <c r="I31" s="17">
        <v>14677</v>
      </c>
      <c r="J31" s="17">
        <v>302</v>
      </c>
      <c r="K31" s="95"/>
      <c r="L31" s="95"/>
    </row>
    <row r="32" spans="1:13" ht="7.5" customHeight="1">
      <c r="A32" s="259"/>
      <c r="B32" s="28"/>
      <c r="C32" s="27"/>
      <c r="D32" s="109"/>
      <c r="E32" s="17"/>
      <c r="F32" s="17"/>
      <c r="G32" s="17"/>
      <c r="H32" s="17"/>
      <c r="I32" s="17"/>
      <c r="J32" s="17"/>
      <c r="K32" s="95"/>
      <c r="L32" s="95"/>
      <c r="M32" s="95"/>
    </row>
    <row r="33" spans="1:12" ht="11.25" customHeight="1">
      <c r="A33" s="259" t="s">
        <v>509</v>
      </c>
      <c r="B33" s="28" t="s">
        <v>510</v>
      </c>
      <c r="C33" s="212"/>
      <c r="D33" s="109"/>
      <c r="E33" s="17"/>
      <c r="F33" s="17"/>
      <c r="G33" s="17"/>
      <c r="H33" s="17"/>
      <c r="I33" s="17"/>
      <c r="J33" s="17"/>
      <c r="K33" s="95"/>
      <c r="L33" s="95"/>
    </row>
    <row r="34" spans="1:12" ht="11.25" customHeight="1">
      <c r="A34" s="259"/>
      <c r="B34" s="29" t="s">
        <v>511</v>
      </c>
      <c r="C34" s="212"/>
      <c r="D34" s="109">
        <v>62</v>
      </c>
      <c r="E34" s="17">
        <v>209108</v>
      </c>
      <c r="F34" s="17">
        <v>202085</v>
      </c>
      <c r="G34" s="17">
        <v>2712</v>
      </c>
      <c r="H34" s="17">
        <v>191565</v>
      </c>
      <c r="I34" s="17">
        <v>7808</v>
      </c>
      <c r="J34" s="17" t="s">
        <v>8</v>
      </c>
      <c r="K34" s="95"/>
      <c r="L34" s="95"/>
    </row>
    <row r="35" spans="1:12" ht="7.5" customHeight="1">
      <c r="A35" s="259"/>
      <c r="B35" s="28"/>
      <c r="C35" s="28"/>
      <c r="D35" s="109"/>
      <c r="E35" s="17"/>
      <c r="F35" s="17"/>
      <c r="G35" s="17"/>
      <c r="H35" s="17"/>
      <c r="I35" s="17"/>
      <c r="J35" s="17"/>
      <c r="K35" s="95"/>
      <c r="L35" s="95"/>
    </row>
    <row r="36" spans="1:12" ht="11.25" customHeight="1">
      <c r="A36" s="259" t="s">
        <v>512</v>
      </c>
      <c r="B36" s="29" t="s">
        <v>513</v>
      </c>
      <c r="C36" s="28"/>
      <c r="D36" s="109">
        <v>34</v>
      </c>
      <c r="E36" s="17">
        <v>118940</v>
      </c>
      <c r="F36" s="17">
        <v>130333</v>
      </c>
      <c r="G36" s="17" t="s">
        <v>8</v>
      </c>
      <c r="H36" s="17">
        <v>108929</v>
      </c>
      <c r="I36" s="17">
        <v>14623</v>
      </c>
      <c r="J36" s="17">
        <v>6781</v>
      </c>
      <c r="K36" s="95"/>
      <c r="L36" s="95"/>
    </row>
    <row r="37" spans="1:12" ht="7.5" customHeight="1">
      <c r="A37" s="259"/>
      <c r="B37" s="28"/>
      <c r="C37" s="28"/>
      <c r="D37" s="109"/>
      <c r="E37" s="17"/>
      <c r="F37" s="17"/>
      <c r="G37" s="17"/>
      <c r="H37" s="17"/>
      <c r="I37" s="17"/>
      <c r="J37" s="17"/>
      <c r="K37" s="95"/>
      <c r="L37" s="95"/>
    </row>
    <row r="38" spans="1:13" ht="11.25" customHeight="1">
      <c r="A38" s="217">
        <v>200101</v>
      </c>
      <c r="B38" s="28" t="s">
        <v>514</v>
      </c>
      <c r="C38" s="27"/>
      <c r="D38" s="109"/>
      <c r="E38" s="17"/>
      <c r="F38" s="17"/>
      <c r="G38" s="17"/>
      <c r="H38" s="17"/>
      <c r="I38" s="17"/>
      <c r="J38" s="17"/>
      <c r="K38" s="95"/>
      <c r="L38" s="95"/>
      <c r="M38" s="95"/>
    </row>
    <row r="39" spans="1:12" ht="11.25" customHeight="1">
      <c r="A39" s="259"/>
      <c r="B39" s="29" t="s">
        <v>515</v>
      </c>
      <c r="C39" s="27"/>
      <c r="D39" s="109">
        <v>66</v>
      </c>
      <c r="E39" s="17">
        <v>1429458</v>
      </c>
      <c r="F39" s="17">
        <v>1321889</v>
      </c>
      <c r="G39" s="17">
        <v>18</v>
      </c>
      <c r="H39" s="17">
        <v>1152915</v>
      </c>
      <c r="I39" s="17">
        <v>152435</v>
      </c>
      <c r="J39" s="17">
        <v>16521</v>
      </c>
      <c r="K39" s="95"/>
      <c r="L39" s="95"/>
    </row>
    <row r="40" spans="1:12" ht="7.5" customHeight="1">
      <c r="A40" s="259"/>
      <c r="B40" s="28"/>
      <c r="C40" s="27"/>
      <c r="D40" s="109"/>
      <c r="E40" s="17"/>
      <c r="F40" s="17"/>
      <c r="G40" s="17"/>
      <c r="H40" s="17"/>
      <c r="I40" s="17"/>
      <c r="J40" s="17"/>
      <c r="K40" s="95"/>
      <c r="L40" s="95"/>
    </row>
    <row r="41" spans="1:12" ht="11.25" customHeight="1">
      <c r="A41" s="259" t="s">
        <v>516</v>
      </c>
      <c r="B41" s="28" t="s">
        <v>514</v>
      </c>
      <c r="C41" s="27"/>
      <c r="D41" s="109"/>
      <c r="E41" s="17"/>
      <c r="F41" s="17"/>
      <c r="G41" s="17"/>
      <c r="H41" s="17"/>
      <c r="I41" s="17"/>
      <c r="J41" s="17"/>
      <c r="K41" s="95"/>
      <c r="L41" s="95"/>
    </row>
    <row r="42" spans="1:12" ht="11.25" customHeight="1">
      <c r="A42" s="259"/>
      <c r="B42" s="29" t="s">
        <v>517</v>
      </c>
      <c r="C42" s="27"/>
      <c r="D42" s="109">
        <v>13</v>
      </c>
      <c r="E42" s="17">
        <v>24440</v>
      </c>
      <c r="F42" s="17">
        <v>22522</v>
      </c>
      <c r="G42" s="17" t="s">
        <v>8</v>
      </c>
      <c r="H42" s="17">
        <v>17230</v>
      </c>
      <c r="I42" s="17">
        <v>552</v>
      </c>
      <c r="J42" s="17">
        <v>4741</v>
      </c>
      <c r="K42" s="95"/>
      <c r="L42" s="95"/>
    </row>
    <row r="43" spans="1:12" ht="7.5" customHeight="1">
      <c r="A43" s="259"/>
      <c r="B43" s="28"/>
      <c r="C43" s="27"/>
      <c r="D43" s="109"/>
      <c r="E43" s="17"/>
      <c r="F43" s="17"/>
      <c r="G43" s="17"/>
      <c r="H43" s="17"/>
      <c r="I43" s="17"/>
      <c r="J43" s="17"/>
      <c r="K43" s="95"/>
      <c r="L43" s="95"/>
    </row>
    <row r="44" spans="1:12" ht="11.25" customHeight="1">
      <c r="A44" s="259" t="s">
        <v>518</v>
      </c>
      <c r="B44" s="29" t="s">
        <v>206</v>
      </c>
      <c r="C44" s="27"/>
      <c r="D44" s="109">
        <v>51</v>
      </c>
      <c r="E44" s="17">
        <v>226997</v>
      </c>
      <c r="F44" s="17">
        <v>272578</v>
      </c>
      <c r="G44" s="17">
        <v>111</v>
      </c>
      <c r="H44" s="17">
        <v>257507</v>
      </c>
      <c r="I44" s="17">
        <v>14945</v>
      </c>
      <c r="J44" s="17">
        <v>15</v>
      </c>
      <c r="K44" s="95"/>
      <c r="L44" s="95"/>
    </row>
    <row r="45" spans="1:12" ht="7.5" customHeight="1">
      <c r="A45" s="208"/>
      <c r="B45" s="37"/>
      <c r="C45" s="27"/>
      <c r="D45" s="107"/>
      <c r="E45" s="17"/>
      <c r="F45" s="17"/>
      <c r="G45" s="95"/>
      <c r="I45" s="95"/>
      <c r="J45" s="303"/>
      <c r="K45" s="303"/>
      <c r="L45" s="95"/>
    </row>
    <row r="46" spans="1:12" ht="11.25" customHeight="1">
      <c r="A46" s="208"/>
      <c r="B46" s="141" t="s">
        <v>19</v>
      </c>
      <c r="C46" s="212"/>
      <c r="D46" s="147">
        <v>185</v>
      </c>
      <c r="E46" s="141">
        <v>2896009</v>
      </c>
      <c r="F46" s="141">
        <v>3864950</v>
      </c>
      <c r="G46" s="48">
        <v>3282</v>
      </c>
      <c r="H46" s="48">
        <v>3407353</v>
      </c>
      <c r="I46" s="48">
        <v>374710</v>
      </c>
      <c r="J46" s="48">
        <v>79606</v>
      </c>
      <c r="K46" s="152"/>
      <c r="L46" s="13"/>
    </row>
    <row r="47" spans="1:12" ht="14.25" customHeight="1">
      <c r="A47" s="208"/>
      <c r="B47" s="212"/>
      <c r="C47" s="212"/>
      <c r="D47" s="137"/>
      <c r="E47" s="303"/>
      <c r="F47" s="303"/>
      <c r="G47" s="303"/>
      <c r="H47" s="303"/>
      <c r="I47" s="303"/>
      <c r="J47" s="303"/>
      <c r="K47" s="95"/>
      <c r="L47" s="95"/>
    </row>
    <row r="48" spans="1:12" ht="11.25" customHeight="1">
      <c r="A48" s="981" t="s">
        <v>519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17"/>
    </row>
    <row r="49" spans="1:12" ht="3.75" customHeight="1">
      <c r="A49" s="208"/>
      <c r="B49" s="37"/>
      <c r="C49" s="37"/>
      <c r="D49" s="37"/>
      <c r="E49" s="303"/>
      <c r="F49" s="303"/>
      <c r="G49" s="169"/>
      <c r="H49" s="169"/>
      <c r="I49" s="130"/>
      <c r="J49" s="130"/>
      <c r="K49" s="95"/>
      <c r="L49" s="95"/>
    </row>
    <row r="50" spans="1:12" ht="11.25" customHeight="1">
      <c r="A50" s="208" t="s">
        <v>520</v>
      </c>
      <c r="B50" s="209" t="s">
        <v>521</v>
      </c>
      <c r="C50" s="37"/>
      <c r="D50" s="209"/>
      <c r="E50" s="303"/>
      <c r="F50" s="303"/>
      <c r="G50" s="169"/>
      <c r="H50" s="169"/>
      <c r="I50" s="130"/>
      <c r="J50" s="130"/>
      <c r="K50" s="95"/>
      <c r="L50" s="95"/>
    </row>
    <row r="51" spans="1:12" ht="11.25" customHeight="1">
      <c r="A51" s="259"/>
      <c r="B51" s="107" t="s">
        <v>522</v>
      </c>
      <c r="C51" s="28"/>
      <c r="D51" s="109">
        <v>21</v>
      </c>
      <c r="E51" s="17">
        <v>12042</v>
      </c>
      <c r="F51" s="17">
        <v>13122</v>
      </c>
      <c r="G51" s="17">
        <v>0</v>
      </c>
      <c r="H51" s="17">
        <v>12597</v>
      </c>
      <c r="I51" s="17">
        <v>525</v>
      </c>
      <c r="J51" s="17" t="s">
        <v>8</v>
      </c>
      <c r="K51" s="305"/>
      <c r="L51" s="95"/>
    </row>
    <row r="52" spans="1:12" ht="7.5" customHeight="1">
      <c r="A52" s="259"/>
      <c r="B52" s="27"/>
      <c r="C52" s="28"/>
      <c r="D52" s="109"/>
      <c r="E52" s="17"/>
      <c r="F52" s="17"/>
      <c r="G52" s="17"/>
      <c r="H52" s="17"/>
      <c r="I52" s="17"/>
      <c r="J52" s="17"/>
      <c r="K52" s="95"/>
      <c r="L52" s="95"/>
    </row>
    <row r="53" spans="1:12" ht="11.25" customHeight="1">
      <c r="A53" s="259" t="s">
        <v>523</v>
      </c>
      <c r="B53" s="27" t="s">
        <v>524</v>
      </c>
      <c r="C53" s="27"/>
      <c r="D53" s="109">
        <v>18</v>
      </c>
      <c r="E53" s="17">
        <v>6502</v>
      </c>
      <c r="F53" s="17">
        <v>8287</v>
      </c>
      <c r="G53" s="17">
        <v>22</v>
      </c>
      <c r="H53" s="17">
        <v>6470</v>
      </c>
      <c r="I53" s="17">
        <v>1745</v>
      </c>
      <c r="J53" s="17">
        <v>51</v>
      </c>
      <c r="K53" s="95"/>
      <c r="L53" s="95"/>
    </row>
    <row r="54" spans="1:10" ht="7.5" customHeight="1">
      <c r="A54" s="259"/>
      <c r="B54" s="152"/>
      <c r="C54" s="152"/>
      <c r="D54" s="109"/>
      <c r="E54" s="17"/>
      <c r="F54" s="17"/>
      <c r="G54" s="17"/>
      <c r="H54" s="17"/>
      <c r="I54" s="17"/>
      <c r="J54" s="17"/>
    </row>
    <row r="55" spans="1:10" ht="11.25" customHeight="1">
      <c r="A55" s="217">
        <v>200123</v>
      </c>
      <c r="B55" s="152" t="s">
        <v>525</v>
      </c>
      <c r="C55" s="152"/>
      <c r="D55" s="109"/>
      <c r="E55" s="17"/>
      <c r="F55" s="17"/>
      <c r="G55" s="17"/>
      <c r="H55" s="17"/>
      <c r="I55" s="17"/>
      <c r="J55" s="17"/>
    </row>
    <row r="56" spans="2:12" ht="11.25" customHeight="1">
      <c r="B56" s="306" t="s">
        <v>526</v>
      </c>
      <c r="C56" s="28"/>
      <c r="D56" s="109"/>
      <c r="E56" s="17"/>
      <c r="F56" s="17"/>
      <c r="G56" s="17"/>
      <c r="H56" s="17"/>
      <c r="I56" s="17"/>
      <c r="J56" s="17"/>
      <c r="K56" s="95"/>
      <c r="L56" s="95"/>
    </row>
    <row r="57" spans="1:12" ht="11.25" customHeight="1">
      <c r="A57" s="259"/>
      <c r="B57" s="107" t="s">
        <v>527</v>
      </c>
      <c r="C57" s="27"/>
      <c r="D57" s="109">
        <v>3</v>
      </c>
      <c r="E57" s="17">
        <v>20234</v>
      </c>
      <c r="F57" s="17">
        <v>21321</v>
      </c>
      <c r="G57" s="17" t="s">
        <v>8</v>
      </c>
      <c r="H57" s="17">
        <v>16250</v>
      </c>
      <c r="I57" s="17">
        <v>4643</v>
      </c>
      <c r="J57" s="17">
        <v>429</v>
      </c>
      <c r="K57" s="95"/>
      <c r="L57" s="95"/>
    </row>
    <row r="58" spans="1:12" ht="7.5" customHeight="1">
      <c r="A58" s="208"/>
      <c r="B58" s="107"/>
      <c r="C58" s="27"/>
      <c r="D58" s="109"/>
      <c r="E58" s="17"/>
      <c r="F58" s="17"/>
      <c r="G58" s="17"/>
      <c r="H58" s="17"/>
      <c r="I58" s="17"/>
      <c r="J58" s="17"/>
      <c r="K58" s="95"/>
      <c r="L58" s="95"/>
    </row>
    <row r="59" spans="1:12" ht="11.25" customHeight="1">
      <c r="A59" s="208" t="s">
        <v>528</v>
      </c>
      <c r="B59" s="257" t="s">
        <v>525</v>
      </c>
      <c r="C59" s="28"/>
      <c r="D59" s="109"/>
      <c r="E59" s="17"/>
      <c r="F59" s="17"/>
      <c r="G59" s="17"/>
      <c r="H59" s="17"/>
      <c r="I59" s="17"/>
      <c r="J59" s="17"/>
      <c r="K59" s="95"/>
      <c r="L59" s="95"/>
    </row>
    <row r="60" spans="1:12" ht="11.25" customHeight="1">
      <c r="A60" s="208"/>
      <c r="B60" s="257" t="s">
        <v>529</v>
      </c>
      <c r="C60" s="28"/>
      <c r="D60" s="109"/>
      <c r="E60" s="17"/>
      <c r="F60" s="17"/>
      <c r="G60" s="17"/>
      <c r="H60" s="17"/>
      <c r="I60" s="17"/>
      <c r="J60" s="17"/>
      <c r="K60" s="95"/>
      <c r="L60" s="95"/>
    </row>
    <row r="61" spans="1:12" ht="11.25" customHeight="1">
      <c r="A61" s="208"/>
      <c r="B61" s="257" t="s">
        <v>530</v>
      </c>
      <c r="C61" s="27"/>
      <c r="D61" s="109"/>
      <c r="E61" s="17"/>
      <c r="F61" s="17"/>
      <c r="G61" s="17"/>
      <c r="H61" s="17"/>
      <c r="I61" s="17"/>
      <c r="J61" s="17"/>
      <c r="K61" s="95"/>
      <c r="L61" s="95"/>
    </row>
    <row r="62" spans="1:12" ht="11.25" customHeight="1">
      <c r="A62" s="208"/>
      <c r="B62" s="107" t="s">
        <v>527</v>
      </c>
      <c r="C62" s="27"/>
      <c r="D62" s="109">
        <v>20</v>
      </c>
      <c r="E62" s="17">
        <v>83468</v>
      </c>
      <c r="F62" s="17">
        <v>74715</v>
      </c>
      <c r="G62" s="17" t="s">
        <v>8</v>
      </c>
      <c r="H62" s="17">
        <v>63560</v>
      </c>
      <c r="I62" s="17">
        <v>9820</v>
      </c>
      <c r="J62" s="17">
        <v>1336</v>
      </c>
      <c r="K62" s="95"/>
      <c r="L62" s="95"/>
    </row>
    <row r="63" spans="1:12" ht="7.5" customHeight="1">
      <c r="A63" s="208"/>
      <c r="B63" s="107"/>
      <c r="C63" s="27"/>
      <c r="D63" s="109"/>
      <c r="E63" s="17"/>
      <c r="F63" s="17"/>
      <c r="G63" s="17"/>
      <c r="H63" s="17"/>
      <c r="I63" s="17"/>
      <c r="J63" s="17"/>
      <c r="K63" s="95"/>
      <c r="L63" s="95"/>
    </row>
    <row r="64" spans="1:12" ht="11.25" customHeight="1">
      <c r="A64" s="208" t="s">
        <v>531</v>
      </c>
      <c r="B64" s="257" t="s">
        <v>525</v>
      </c>
      <c r="C64" s="27"/>
      <c r="D64" s="109"/>
      <c r="E64" s="17"/>
      <c r="F64" s="17"/>
      <c r="G64" s="17"/>
      <c r="H64" s="17"/>
      <c r="I64" s="17"/>
      <c r="J64" s="17"/>
      <c r="K64" s="95"/>
      <c r="L64" s="95"/>
    </row>
    <row r="65" spans="1:12" ht="11.25" customHeight="1">
      <c r="A65" s="208"/>
      <c r="B65" s="257" t="s">
        <v>529</v>
      </c>
      <c r="C65" s="27"/>
      <c r="D65" s="109"/>
      <c r="E65" s="17"/>
      <c r="F65" s="17"/>
      <c r="G65" s="17"/>
      <c r="H65" s="17"/>
      <c r="I65" s="17"/>
      <c r="J65" s="17"/>
      <c r="K65" s="95"/>
      <c r="L65" s="95"/>
    </row>
    <row r="66" spans="1:12" ht="11.25" customHeight="1">
      <c r="A66" s="208"/>
      <c r="B66" s="107" t="s">
        <v>532</v>
      </c>
      <c r="C66" s="27"/>
      <c r="D66" s="109">
        <v>14</v>
      </c>
      <c r="E66" s="17">
        <v>19947</v>
      </c>
      <c r="F66" s="17">
        <v>21289</v>
      </c>
      <c r="G66" s="17" t="s">
        <v>8</v>
      </c>
      <c r="H66" s="17">
        <v>20555</v>
      </c>
      <c r="I66" s="17">
        <v>734</v>
      </c>
      <c r="J66" s="17" t="s">
        <v>8</v>
      </c>
      <c r="K66" s="95"/>
      <c r="L66" s="95"/>
    </row>
    <row r="67" spans="1:12" ht="7.5" customHeight="1">
      <c r="A67" s="208"/>
      <c r="B67" s="27"/>
      <c r="C67" s="27"/>
      <c r="D67" s="107"/>
      <c r="E67" s="17"/>
      <c r="F67" s="17"/>
      <c r="G67" s="17"/>
      <c r="I67" s="130"/>
      <c r="J67" s="130"/>
      <c r="K67" s="95"/>
      <c r="L67" s="95"/>
    </row>
    <row r="68" spans="1:12" ht="11.25" customHeight="1">
      <c r="A68" s="11"/>
      <c r="B68" s="141" t="s">
        <v>19</v>
      </c>
      <c r="C68" s="55"/>
      <c r="D68" s="147">
        <v>75</v>
      </c>
      <c r="E68" s="48">
        <v>146259</v>
      </c>
      <c r="F68" s="141">
        <v>143050</v>
      </c>
      <c r="G68" s="48">
        <v>22</v>
      </c>
      <c r="H68" s="48">
        <v>123133</v>
      </c>
      <c r="I68" s="48">
        <v>17805</v>
      </c>
      <c r="J68" s="141">
        <v>2091</v>
      </c>
      <c r="K68" s="152"/>
      <c r="L68" s="95"/>
    </row>
    <row r="69" spans="1:12" ht="11.25" customHeight="1">
      <c r="A69" s="171" t="s">
        <v>7</v>
      </c>
      <c r="B69" s="2"/>
      <c r="C69" s="2"/>
      <c r="D69" s="171"/>
      <c r="E69" s="2"/>
      <c r="F69" s="2"/>
      <c r="G69" s="2"/>
      <c r="H69" s="2"/>
      <c r="I69" s="2"/>
      <c r="J69" s="2"/>
      <c r="K69" s="2"/>
      <c r="L69" s="2"/>
    </row>
    <row r="70" spans="1:12" ht="18" customHeight="1">
      <c r="A70" s="944" t="s">
        <v>533</v>
      </c>
      <c r="B70" s="944"/>
      <c r="C70" s="944"/>
      <c r="D70" s="944"/>
      <c r="E70" s="944"/>
      <c r="F70" s="944"/>
      <c r="G70" s="944"/>
      <c r="H70" s="944"/>
      <c r="I70" s="944"/>
      <c r="J70" s="944"/>
      <c r="K70" s="274"/>
      <c r="L70" s="274"/>
    </row>
    <row r="71" spans="1:12" ht="12" customHeight="1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95"/>
      <c r="L71" s="274"/>
    </row>
  </sheetData>
  <sheetProtection/>
  <mergeCells count="17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70:J70"/>
    <mergeCell ref="H8:H12"/>
    <mergeCell ref="I8:I12"/>
    <mergeCell ref="J8:J12"/>
    <mergeCell ref="E13:J13"/>
    <mergeCell ref="A15:J15"/>
    <mergeCell ref="A48:K48"/>
  </mergeCells>
  <printOptions/>
  <pageMargins left="0.1968503937007874" right="0.1968503937007874" top="0.5905511811023623" bottom="0.7874015748031497" header="0.5905511811023623" footer="0.7874015748031497"/>
  <pageSetup horizontalDpi="600" verticalDpi="600" orientation="portrait" paperSize="9" r:id="rId1"/>
  <headerFooter alignWithMargins="0">
    <oddHeader>&amp;L&amp;"Arial,Kursiv"&amp;9 &amp;U1 Abfallentsorgung&amp;R&amp;"Arial,Kursiv"&amp;9&amp;UAbfallwirtschaft in Bayern 2013</oddHeader>
    <oddFooter>&amp;C &amp;12 &amp;11 46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211"/>
  <sheetViews>
    <sheetView workbookViewId="0" topLeftCell="A1">
      <selection activeCell="O72" sqref="O72"/>
    </sheetView>
  </sheetViews>
  <sheetFormatPr defaultColWidth="11.421875" defaultRowHeight="12.75"/>
  <cols>
    <col min="1" max="1" width="5.28125" style="14" customWidth="1"/>
    <col min="2" max="2" width="0.71875" style="14" customWidth="1"/>
    <col min="3" max="3" width="3.421875" style="14" customWidth="1"/>
    <col min="4" max="6" width="2.8515625" style="14" customWidth="1"/>
    <col min="7" max="7" width="25.57421875" style="14" customWidth="1"/>
    <col min="8" max="8" width="0.85546875" style="14" customWidth="1"/>
    <col min="9" max="9" width="9.421875" style="14" customWidth="1"/>
    <col min="10" max="12" width="11.28125" style="14" customWidth="1"/>
    <col min="13" max="16384" width="11.421875" style="14" customWidth="1"/>
  </cols>
  <sheetData>
    <row r="1" spans="1:13" s="308" customFormat="1" ht="12.75">
      <c r="A1" s="973" t="s">
        <v>534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307"/>
    </row>
    <row r="2" spans="1:14" ht="15.75">
      <c r="A2" s="973" t="s">
        <v>535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37"/>
      <c r="N2" s="309"/>
    </row>
    <row r="3" spans="1:13" ht="9.7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37"/>
    </row>
    <row r="4" spans="1:13" ht="11.25">
      <c r="A4" s="983" t="s">
        <v>536</v>
      </c>
      <c r="B4" s="984" t="s">
        <v>38</v>
      </c>
      <c r="C4" s="984"/>
      <c r="D4" s="984"/>
      <c r="E4" s="984"/>
      <c r="F4" s="984"/>
      <c r="G4" s="984"/>
      <c r="H4" s="984"/>
      <c r="I4" s="984" t="s">
        <v>537</v>
      </c>
      <c r="J4" s="984" t="s">
        <v>538</v>
      </c>
      <c r="K4" s="984"/>
      <c r="L4" s="985"/>
      <c r="M4" s="37"/>
    </row>
    <row r="5" spans="1:13" ht="11.25">
      <c r="A5" s="983"/>
      <c r="B5" s="984"/>
      <c r="C5" s="984"/>
      <c r="D5" s="984"/>
      <c r="E5" s="984"/>
      <c r="F5" s="984"/>
      <c r="G5" s="984"/>
      <c r="H5" s="984"/>
      <c r="I5" s="984"/>
      <c r="J5" s="984" t="s">
        <v>539</v>
      </c>
      <c r="K5" s="984" t="s">
        <v>540</v>
      </c>
      <c r="L5" s="985"/>
      <c r="M5" s="37"/>
    </row>
    <row r="6" spans="1:13" ht="40.5" customHeight="1">
      <c r="A6" s="983"/>
      <c r="B6" s="984"/>
      <c r="C6" s="984"/>
      <c r="D6" s="984"/>
      <c r="E6" s="984"/>
      <c r="F6" s="984"/>
      <c r="G6" s="984"/>
      <c r="H6" s="984"/>
      <c r="I6" s="984"/>
      <c r="J6" s="984"/>
      <c r="K6" s="310" t="s">
        <v>541</v>
      </c>
      <c r="L6" s="311" t="s">
        <v>542</v>
      </c>
      <c r="M6" s="37"/>
    </row>
    <row r="7" spans="1:13" ht="11.25">
      <c r="A7" s="983"/>
      <c r="B7" s="984"/>
      <c r="C7" s="984"/>
      <c r="D7" s="984"/>
      <c r="E7" s="984"/>
      <c r="F7" s="984"/>
      <c r="G7" s="984"/>
      <c r="H7" s="984"/>
      <c r="I7" s="310" t="s">
        <v>453</v>
      </c>
      <c r="J7" s="984" t="s">
        <v>3</v>
      </c>
      <c r="K7" s="984"/>
      <c r="L7" s="985"/>
      <c r="M7" s="37"/>
    </row>
    <row r="8" spans="1:13" ht="6" customHeight="1">
      <c r="A8" s="312"/>
      <c r="G8" s="84"/>
      <c r="H8" s="21"/>
      <c r="M8" s="37"/>
    </row>
    <row r="9" spans="1:13" ht="11.25" customHeight="1">
      <c r="A9" s="313" t="s">
        <v>59</v>
      </c>
      <c r="B9" s="14" t="s">
        <v>543</v>
      </c>
      <c r="G9" s="84"/>
      <c r="H9" s="21"/>
      <c r="M9" s="37"/>
    </row>
    <row r="10" spans="1:13" ht="11.25" customHeight="1">
      <c r="A10" s="313"/>
      <c r="C10" s="14" t="s">
        <v>544</v>
      </c>
      <c r="G10" s="84"/>
      <c r="H10" s="21"/>
      <c r="M10" s="37"/>
    </row>
    <row r="11" spans="1:13" ht="11.25" customHeight="1">
      <c r="A11" s="313"/>
      <c r="C11" s="982" t="s">
        <v>545</v>
      </c>
      <c r="D11" s="937"/>
      <c r="E11" s="937"/>
      <c r="F11" s="937"/>
      <c r="G11" s="937"/>
      <c r="H11" s="21"/>
      <c r="I11" s="22">
        <v>1</v>
      </c>
      <c r="J11" s="104" t="s">
        <v>414</v>
      </c>
      <c r="K11" s="104" t="s">
        <v>414</v>
      </c>
      <c r="L11" s="314" t="s">
        <v>284</v>
      </c>
      <c r="M11" s="37"/>
    </row>
    <row r="12" spans="1:13" ht="4.5" customHeight="1">
      <c r="A12" s="313"/>
      <c r="G12" s="84"/>
      <c r="H12" s="21"/>
      <c r="M12" s="37"/>
    </row>
    <row r="13" spans="1:13" ht="11.25">
      <c r="A13" s="315" t="s">
        <v>25</v>
      </c>
      <c r="B13" s="28" t="s">
        <v>546</v>
      </c>
      <c r="D13" s="28"/>
      <c r="E13" s="28"/>
      <c r="F13" s="28"/>
      <c r="G13" s="28"/>
      <c r="H13" s="34"/>
      <c r="I13" s="316"/>
      <c r="J13" s="316"/>
      <c r="K13" s="316"/>
      <c r="L13" s="317"/>
      <c r="M13" s="37"/>
    </row>
    <row r="14" spans="1:13" ht="11.25">
      <c r="A14" s="315"/>
      <c r="C14" s="28" t="s">
        <v>547</v>
      </c>
      <c r="D14" s="28"/>
      <c r="E14" s="28"/>
      <c r="F14" s="28"/>
      <c r="G14" s="28"/>
      <c r="H14" s="34"/>
      <c r="I14" s="316"/>
      <c r="J14" s="316"/>
      <c r="K14" s="316"/>
      <c r="L14" s="28"/>
      <c r="M14" s="37"/>
    </row>
    <row r="15" spans="1:13" ht="12">
      <c r="A15" s="315"/>
      <c r="B15" s="28"/>
      <c r="C15" s="924" t="s">
        <v>548</v>
      </c>
      <c r="D15" s="924"/>
      <c r="E15" s="924"/>
      <c r="F15" s="924"/>
      <c r="G15" s="924"/>
      <c r="H15" s="34"/>
      <c r="I15" s="316">
        <v>6</v>
      </c>
      <c r="J15" s="318">
        <v>230</v>
      </c>
      <c r="K15" s="318">
        <v>230</v>
      </c>
      <c r="L15" s="314" t="s">
        <v>284</v>
      </c>
      <c r="M15" s="37"/>
    </row>
    <row r="16" spans="1:13" ht="4.5" customHeight="1">
      <c r="A16" s="315"/>
      <c r="B16" s="28"/>
      <c r="C16" s="28"/>
      <c r="D16" s="28"/>
      <c r="E16" s="28"/>
      <c r="F16" s="28"/>
      <c r="G16" s="28"/>
      <c r="H16" s="34"/>
      <c r="I16" s="316"/>
      <c r="J16" s="316"/>
      <c r="K16" s="316"/>
      <c r="L16" s="317"/>
      <c r="M16" s="37"/>
    </row>
    <row r="17" spans="1:13" ht="11.25">
      <c r="A17" s="315" t="s">
        <v>26</v>
      </c>
      <c r="B17" s="28" t="s">
        <v>549</v>
      </c>
      <c r="D17" s="28"/>
      <c r="E17" s="28"/>
      <c r="F17" s="28"/>
      <c r="G17" s="28"/>
      <c r="H17" s="34"/>
      <c r="I17" s="316"/>
      <c r="J17" s="316"/>
      <c r="K17" s="316"/>
      <c r="L17" s="317"/>
      <c r="M17" s="37"/>
    </row>
    <row r="18" spans="1:13" ht="11.25">
      <c r="A18" s="315"/>
      <c r="B18" s="28"/>
      <c r="C18" s="924" t="s">
        <v>550</v>
      </c>
      <c r="D18" s="924"/>
      <c r="E18" s="924"/>
      <c r="F18" s="924"/>
      <c r="G18" s="924"/>
      <c r="H18" s="127"/>
      <c r="I18" s="316">
        <v>6</v>
      </c>
      <c r="J18" s="100">
        <v>41</v>
      </c>
      <c r="K18" s="100">
        <v>41</v>
      </c>
      <c r="L18" s="314" t="s">
        <v>284</v>
      </c>
      <c r="M18" s="37"/>
    </row>
    <row r="19" spans="1:13" ht="4.5" customHeight="1">
      <c r="A19" s="315"/>
      <c r="B19" s="28"/>
      <c r="C19" s="28"/>
      <c r="D19" s="27"/>
      <c r="E19" s="27"/>
      <c r="F19" s="27"/>
      <c r="G19" s="27"/>
      <c r="H19" s="127"/>
      <c r="I19" s="316"/>
      <c r="J19" s="316"/>
      <c r="K19" s="316"/>
      <c r="L19" s="317"/>
      <c r="M19" s="37"/>
    </row>
    <row r="20" spans="1:13" ht="11.25">
      <c r="A20" s="315" t="s">
        <v>27</v>
      </c>
      <c r="B20" s="923" t="s">
        <v>551</v>
      </c>
      <c r="C20" s="924"/>
      <c r="D20" s="924"/>
      <c r="E20" s="924"/>
      <c r="F20" s="924"/>
      <c r="G20" s="924"/>
      <c r="H20" s="34"/>
      <c r="I20" s="316">
        <v>2</v>
      </c>
      <c r="J20" s="104" t="s">
        <v>414</v>
      </c>
      <c r="K20" s="104" t="s">
        <v>414</v>
      </c>
      <c r="L20" s="314" t="s">
        <v>284</v>
      </c>
      <c r="M20" s="37"/>
    </row>
    <row r="21" spans="1:13" ht="4.5" customHeight="1">
      <c r="A21" s="315"/>
      <c r="B21" s="28"/>
      <c r="C21" s="28"/>
      <c r="D21" s="28"/>
      <c r="E21" s="28"/>
      <c r="F21" s="28"/>
      <c r="G21" s="28"/>
      <c r="H21" s="34"/>
      <c r="I21" s="316"/>
      <c r="J21" s="316"/>
      <c r="K21" s="316"/>
      <c r="L21" s="317"/>
      <c r="M21" s="37"/>
    </row>
    <row r="22" spans="1:13" ht="11.25">
      <c r="A22" s="315" t="s">
        <v>28</v>
      </c>
      <c r="B22" s="28" t="s">
        <v>172</v>
      </c>
      <c r="D22" s="30"/>
      <c r="E22" s="30"/>
      <c r="F22" s="30"/>
      <c r="G22" s="30"/>
      <c r="H22" s="34"/>
      <c r="I22" s="316"/>
      <c r="J22" s="316"/>
      <c r="K22" s="316"/>
      <c r="L22" s="317"/>
      <c r="M22" s="37"/>
    </row>
    <row r="23" spans="1:13" ht="11.25">
      <c r="A23" s="315"/>
      <c r="B23" s="28"/>
      <c r="C23" s="924" t="s">
        <v>552</v>
      </c>
      <c r="D23" s="924"/>
      <c r="E23" s="924"/>
      <c r="F23" s="924"/>
      <c r="G23" s="924"/>
      <c r="H23" s="34"/>
      <c r="I23" s="316">
        <v>14</v>
      </c>
      <c r="J23" s="316">
        <v>5157</v>
      </c>
      <c r="K23" s="316">
        <v>5135</v>
      </c>
      <c r="L23" s="317">
        <v>22</v>
      </c>
      <c r="M23" s="37"/>
    </row>
    <row r="24" spans="1:13" ht="4.5" customHeight="1">
      <c r="A24" s="315"/>
      <c r="B24" s="28"/>
      <c r="C24" s="28"/>
      <c r="D24" s="28"/>
      <c r="E24" s="28"/>
      <c r="F24" s="28"/>
      <c r="G24" s="28"/>
      <c r="H24" s="34"/>
      <c r="I24" s="316"/>
      <c r="J24" s="316"/>
      <c r="K24" s="316"/>
      <c r="L24" s="317"/>
      <c r="M24" s="37"/>
    </row>
    <row r="25" spans="1:13" ht="12.75" customHeight="1">
      <c r="A25" s="315" t="s">
        <v>29</v>
      </c>
      <c r="B25" s="923" t="s">
        <v>30</v>
      </c>
      <c r="C25" s="924"/>
      <c r="D25" s="924"/>
      <c r="E25" s="924"/>
      <c r="F25" s="924"/>
      <c r="G25" s="924"/>
      <c r="H25" s="34"/>
      <c r="I25" s="316">
        <v>160</v>
      </c>
      <c r="J25" s="316">
        <v>30986</v>
      </c>
      <c r="K25" s="316">
        <v>15856</v>
      </c>
      <c r="L25" s="317">
        <v>15130</v>
      </c>
      <c r="M25" s="37"/>
    </row>
    <row r="26" spans="1:13" ht="4.5" customHeight="1">
      <c r="A26" s="315"/>
      <c r="B26" s="28"/>
      <c r="C26" s="28"/>
      <c r="D26" s="28"/>
      <c r="E26" s="28"/>
      <c r="F26" s="28"/>
      <c r="G26" s="28"/>
      <c r="H26" s="34"/>
      <c r="I26" s="316"/>
      <c r="J26" s="316"/>
      <c r="K26" s="316"/>
      <c r="L26" s="317"/>
      <c r="M26" s="37"/>
    </row>
    <row r="27" spans="1:13" ht="11.25">
      <c r="A27" s="315" t="s">
        <v>553</v>
      </c>
      <c r="B27" s="28"/>
      <c r="C27" s="28" t="s">
        <v>554</v>
      </c>
      <c r="D27" s="924" t="s">
        <v>555</v>
      </c>
      <c r="E27" s="924"/>
      <c r="F27" s="924"/>
      <c r="G27" s="924"/>
      <c r="H27" s="36"/>
      <c r="I27" s="316">
        <v>75</v>
      </c>
      <c r="J27" s="316">
        <v>12867</v>
      </c>
      <c r="K27" s="316">
        <v>1568</v>
      </c>
      <c r="L27" s="317">
        <v>11299</v>
      </c>
      <c r="M27" s="37"/>
    </row>
    <row r="28" spans="1:13" ht="4.5" customHeight="1">
      <c r="A28" s="315"/>
      <c r="B28" s="28"/>
      <c r="C28" s="28"/>
      <c r="D28" s="28"/>
      <c r="E28" s="28"/>
      <c r="F28" s="28"/>
      <c r="G28" s="28"/>
      <c r="H28" s="34"/>
      <c r="I28" s="28"/>
      <c r="J28" s="28"/>
      <c r="K28" s="28"/>
      <c r="L28" s="317"/>
      <c r="M28" s="37"/>
    </row>
    <row r="29" spans="1:13" ht="12.75" customHeight="1">
      <c r="A29" s="315" t="s">
        <v>31</v>
      </c>
      <c r="B29" s="923" t="s">
        <v>32</v>
      </c>
      <c r="C29" s="924"/>
      <c r="D29" s="924"/>
      <c r="E29" s="924"/>
      <c r="F29" s="924"/>
      <c r="G29" s="924"/>
      <c r="H29" s="34"/>
      <c r="I29" s="316">
        <v>309</v>
      </c>
      <c r="J29" s="316">
        <v>113257</v>
      </c>
      <c r="K29" s="316">
        <v>93167</v>
      </c>
      <c r="L29" s="317">
        <v>20090</v>
      </c>
      <c r="M29" s="37"/>
    </row>
    <row r="30" spans="1:13" ht="4.5" customHeight="1">
      <c r="A30" s="315"/>
      <c r="B30" s="28"/>
      <c r="C30" s="30"/>
      <c r="D30" s="30"/>
      <c r="E30" s="30"/>
      <c r="F30" s="30"/>
      <c r="G30" s="30"/>
      <c r="H30" s="34"/>
      <c r="I30" s="316"/>
      <c r="J30" s="316"/>
      <c r="K30" s="316"/>
      <c r="L30" s="317"/>
      <c r="M30" s="37"/>
    </row>
    <row r="31" spans="1:13" ht="11.25">
      <c r="A31" s="315" t="s">
        <v>556</v>
      </c>
      <c r="B31" s="28"/>
      <c r="C31" s="14" t="s">
        <v>554</v>
      </c>
      <c r="D31" s="28" t="s">
        <v>557</v>
      </c>
      <c r="E31" s="30"/>
      <c r="F31" s="30"/>
      <c r="G31" s="30"/>
      <c r="H31" s="34"/>
      <c r="I31" s="316"/>
      <c r="J31" s="316"/>
      <c r="K31" s="316"/>
      <c r="L31" s="317"/>
      <c r="M31" s="37"/>
    </row>
    <row r="32" spans="1:13" ht="11.25">
      <c r="A32" s="315"/>
      <c r="B32" s="28"/>
      <c r="D32" s="156" t="s">
        <v>558</v>
      </c>
      <c r="E32" s="30"/>
      <c r="F32" s="30"/>
      <c r="G32" s="30"/>
      <c r="H32" s="34"/>
      <c r="I32" s="316"/>
      <c r="J32" s="316"/>
      <c r="K32" s="316"/>
      <c r="L32" s="317"/>
      <c r="M32" s="37"/>
    </row>
    <row r="33" spans="1:13" ht="11.25">
      <c r="A33" s="315"/>
      <c r="B33" s="28"/>
      <c r="D33" s="924" t="s">
        <v>559</v>
      </c>
      <c r="E33" s="924"/>
      <c r="F33" s="924"/>
      <c r="G33" s="924"/>
      <c r="H33" s="34"/>
      <c r="I33" s="316">
        <v>83</v>
      </c>
      <c r="J33" s="316">
        <v>22251</v>
      </c>
      <c r="K33" s="316">
        <v>16608</v>
      </c>
      <c r="L33" s="317">
        <v>5643</v>
      </c>
      <c r="M33" s="37"/>
    </row>
    <row r="34" spans="1:13" ht="4.5" customHeight="1">
      <c r="A34" s="315"/>
      <c r="B34" s="28"/>
      <c r="C34" s="30"/>
      <c r="D34" s="30"/>
      <c r="E34" s="30"/>
      <c r="F34" s="30"/>
      <c r="G34" s="30"/>
      <c r="H34" s="34"/>
      <c r="I34" s="316"/>
      <c r="J34" s="316"/>
      <c r="K34" s="316"/>
      <c r="L34" s="317"/>
      <c r="M34" s="37"/>
    </row>
    <row r="35" spans="1:13" ht="11.25">
      <c r="A35" s="315" t="s">
        <v>560</v>
      </c>
      <c r="B35" s="28"/>
      <c r="D35" s="28" t="s">
        <v>561</v>
      </c>
      <c r="E35" s="28"/>
      <c r="F35" s="28"/>
      <c r="G35" s="28"/>
      <c r="H35" s="34"/>
      <c r="I35" s="316"/>
      <c r="J35" s="316"/>
      <c r="K35" s="316"/>
      <c r="L35" s="317"/>
      <c r="M35" s="37"/>
    </row>
    <row r="36" spans="1:13" ht="11.25">
      <c r="A36" s="315"/>
      <c r="B36" s="28"/>
      <c r="D36" s="924" t="s">
        <v>562</v>
      </c>
      <c r="E36" s="924"/>
      <c r="F36" s="924"/>
      <c r="G36" s="924"/>
      <c r="H36" s="34"/>
      <c r="I36" s="316">
        <v>103</v>
      </c>
      <c r="J36" s="316">
        <v>19857</v>
      </c>
      <c r="K36" s="316">
        <v>19068</v>
      </c>
      <c r="L36" s="317">
        <v>788</v>
      </c>
      <c r="M36" s="37"/>
    </row>
    <row r="37" spans="1:13" ht="4.5" customHeight="1">
      <c r="A37" s="315"/>
      <c r="B37" s="28"/>
      <c r="C37" s="28"/>
      <c r="D37" s="28"/>
      <c r="E37" s="28"/>
      <c r="F37" s="28"/>
      <c r="G37" s="28"/>
      <c r="H37" s="34"/>
      <c r="I37" s="316"/>
      <c r="J37" s="316"/>
      <c r="K37" s="316"/>
      <c r="L37" s="317"/>
      <c r="M37" s="37"/>
    </row>
    <row r="38" spans="1:13" ht="11.25">
      <c r="A38" s="315" t="s">
        <v>563</v>
      </c>
      <c r="B38" s="28"/>
      <c r="D38" s="28" t="s">
        <v>564</v>
      </c>
      <c r="E38" s="28"/>
      <c r="F38" s="28"/>
      <c r="G38" s="28"/>
      <c r="H38" s="34"/>
      <c r="I38" s="316"/>
      <c r="J38" s="316"/>
      <c r="K38" s="316"/>
      <c r="L38" s="317"/>
      <c r="M38" s="37"/>
    </row>
    <row r="39" spans="1:13" ht="11.25">
      <c r="A39" s="315"/>
      <c r="B39" s="28"/>
      <c r="D39" s="924" t="s">
        <v>565</v>
      </c>
      <c r="E39" s="924"/>
      <c r="F39" s="924"/>
      <c r="G39" s="924"/>
      <c r="H39" s="34"/>
      <c r="I39" s="316">
        <v>90</v>
      </c>
      <c r="J39" s="316">
        <v>43397</v>
      </c>
      <c r="K39" s="316">
        <v>35451</v>
      </c>
      <c r="L39" s="317">
        <v>7945</v>
      </c>
      <c r="M39" s="37"/>
    </row>
    <row r="40" spans="1:13" ht="4.5" customHeight="1">
      <c r="A40" s="315"/>
      <c r="B40" s="28"/>
      <c r="C40" s="28"/>
      <c r="D40" s="28"/>
      <c r="E40" s="28"/>
      <c r="F40" s="28"/>
      <c r="G40" s="28"/>
      <c r="H40" s="34"/>
      <c r="I40" s="316"/>
      <c r="J40" s="316"/>
      <c r="K40" s="316"/>
      <c r="L40" s="317"/>
      <c r="M40" s="37"/>
    </row>
    <row r="41" spans="1:13" ht="11.25">
      <c r="A41" s="315" t="s">
        <v>33</v>
      </c>
      <c r="B41" s="28" t="s">
        <v>173</v>
      </c>
      <c r="D41" s="28"/>
      <c r="E41" s="30"/>
      <c r="F41" s="30"/>
      <c r="G41" s="30"/>
      <c r="H41" s="34"/>
      <c r="I41" s="316"/>
      <c r="J41" s="316"/>
      <c r="K41" s="316"/>
      <c r="L41" s="317"/>
      <c r="M41" s="37"/>
    </row>
    <row r="42" spans="1:13" ht="11.25">
      <c r="A42" s="315"/>
      <c r="B42" s="28"/>
      <c r="C42" s="924" t="s">
        <v>566</v>
      </c>
      <c r="D42" s="924"/>
      <c r="E42" s="924"/>
      <c r="F42" s="924"/>
      <c r="G42" s="924"/>
      <c r="H42" s="34"/>
      <c r="I42" s="316">
        <v>304</v>
      </c>
      <c r="J42" s="316">
        <v>31015</v>
      </c>
      <c r="K42" s="316">
        <v>25057</v>
      </c>
      <c r="L42" s="317">
        <v>5957</v>
      </c>
      <c r="M42" s="37"/>
    </row>
    <row r="43" spans="1:13" ht="4.5" customHeight="1">
      <c r="A43" s="315"/>
      <c r="B43" s="28"/>
      <c r="C43" s="28"/>
      <c r="D43" s="28"/>
      <c r="E43" s="28"/>
      <c r="F43" s="28"/>
      <c r="G43" s="28"/>
      <c r="H43" s="34"/>
      <c r="I43" s="316"/>
      <c r="J43" s="316"/>
      <c r="K43" s="316"/>
      <c r="L43" s="317"/>
      <c r="M43" s="37"/>
    </row>
    <row r="44" spans="1:13" ht="11.25">
      <c r="A44" s="315" t="s">
        <v>567</v>
      </c>
      <c r="B44" s="28"/>
      <c r="C44" s="28" t="s">
        <v>554</v>
      </c>
      <c r="D44" s="28" t="s">
        <v>568</v>
      </c>
      <c r="E44" s="28"/>
      <c r="F44" s="28"/>
      <c r="G44" s="28"/>
      <c r="H44" s="34"/>
      <c r="I44" s="316"/>
      <c r="J44" s="316"/>
      <c r="K44" s="316"/>
      <c r="L44" s="317"/>
      <c r="M44" s="37"/>
    </row>
    <row r="45" spans="1:13" ht="11.25">
      <c r="A45" s="315"/>
      <c r="B45" s="28"/>
      <c r="D45" s="924" t="s">
        <v>569</v>
      </c>
      <c r="E45" s="924"/>
      <c r="F45" s="924"/>
      <c r="G45" s="924"/>
      <c r="H45" s="34"/>
      <c r="I45" s="316">
        <v>252</v>
      </c>
      <c r="J45" s="316">
        <v>25385</v>
      </c>
      <c r="K45" s="316">
        <v>20809</v>
      </c>
      <c r="L45" s="317">
        <v>4576</v>
      </c>
      <c r="M45" s="37"/>
    </row>
    <row r="46" spans="1:13" ht="4.5" customHeight="1">
      <c r="A46" s="315"/>
      <c r="B46" s="28"/>
      <c r="C46" s="28"/>
      <c r="D46" s="28"/>
      <c r="E46" s="30"/>
      <c r="F46" s="30"/>
      <c r="G46" s="30"/>
      <c r="H46" s="34"/>
      <c r="I46" s="316"/>
      <c r="J46" s="316"/>
      <c r="K46" s="316"/>
      <c r="L46" s="317"/>
      <c r="M46" s="37"/>
    </row>
    <row r="47" spans="1:13" ht="12.75" customHeight="1">
      <c r="A47" s="315" t="s">
        <v>34</v>
      </c>
      <c r="B47" s="923" t="s">
        <v>570</v>
      </c>
      <c r="C47" s="924"/>
      <c r="D47" s="924"/>
      <c r="E47" s="924"/>
      <c r="F47" s="924"/>
      <c r="G47" s="924"/>
      <c r="H47" s="34"/>
      <c r="I47" s="316">
        <v>33</v>
      </c>
      <c r="J47" s="316">
        <v>4556</v>
      </c>
      <c r="K47" s="316">
        <v>4260</v>
      </c>
      <c r="L47" s="317">
        <v>296</v>
      </c>
      <c r="M47" s="37"/>
    </row>
    <row r="48" spans="1:13" ht="4.5" customHeight="1">
      <c r="A48" s="315"/>
      <c r="B48" s="28"/>
      <c r="C48" s="28"/>
      <c r="D48" s="30"/>
      <c r="E48" s="30"/>
      <c r="F48" s="30"/>
      <c r="G48" s="30"/>
      <c r="H48" s="34"/>
      <c r="I48" s="316"/>
      <c r="J48" s="316"/>
      <c r="K48" s="316"/>
      <c r="L48" s="317"/>
      <c r="M48" s="37"/>
    </row>
    <row r="49" spans="1:13" ht="12.75" customHeight="1">
      <c r="A49" s="315" t="s">
        <v>35</v>
      </c>
      <c r="B49" s="923" t="s">
        <v>174</v>
      </c>
      <c r="C49" s="924"/>
      <c r="D49" s="924"/>
      <c r="E49" s="924"/>
      <c r="F49" s="924"/>
      <c r="G49" s="924"/>
      <c r="H49" s="34"/>
      <c r="I49" s="316">
        <v>159</v>
      </c>
      <c r="J49" s="316">
        <v>176314</v>
      </c>
      <c r="K49" s="316">
        <v>31683</v>
      </c>
      <c r="L49" s="317">
        <v>144631</v>
      </c>
      <c r="M49" s="37"/>
    </row>
    <row r="50" spans="1:13" ht="4.5" customHeight="1">
      <c r="A50" s="315"/>
      <c r="B50" s="28"/>
      <c r="C50" s="28"/>
      <c r="D50" s="28"/>
      <c r="E50" s="28"/>
      <c r="F50" s="28"/>
      <c r="G50" s="28"/>
      <c r="H50" s="34"/>
      <c r="I50" s="316"/>
      <c r="J50" s="316"/>
      <c r="K50" s="316"/>
      <c r="L50" s="317"/>
      <c r="M50" s="37"/>
    </row>
    <row r="51" spans="1:13" ht="11.25">
      <c r="A51" s="315" t="s">
        <v>571</v>
      </c>
      <c r="B51" s="28"/>
      <c r="C51" s="14" t="s">
        <v>554</v>
      </c>
      <c r="D51" s="28" t="s">
        <v>572</v>
      </c>
      <c r="E51" s="28"/>
      <c r="F51" s="28"/>
      <c r="G51" s="28"/>
      <c r="H51" s="34"/>
      <c r="I51" s="316"/>
      <c r="J51" s="316"/>
      <c r="K51" s="316"/>
      <c r="L51" s="317"/>
      <c r="M51" s="37"/>
    </row>
    <row r="52" spans="1:13" ht="11.25">
      <c r="A52" s="315"/>
      <c r="B52" s="28"/>
      <c r="D52" s="924" t="s">
        <v>573</v>
      </c>
      <c r="E52" s="924"/>
      <c r="F52" s="924"/>
      <c r="G52" s="924"/>
      <c r="H52" s="34"/>
      <c r="I52" s="316">
        <v>14</v>
      </c>
      <c r="J52" s="316">
        <v>113078</v>
      </c>
      <c r="K52" s="316">
        <v>3588</v>
      </c>
      <c r="L52" s="317">
        <v>109491</v>
      </c>
      <c r="M52" s="37"/>
    </row>
    <row r="53" spans="1:13" ht="4.5" customHeight="1">
      <c r="A53" s="315"/>
      <c r="B53" s="28"/>
      <c r="C53" s="28"/>
      <c r="D53" s="28"/>
      <c r="E53" s="28"/>
      <c r="F53" s="28"/>
      <c r="G53" s="28"/>
      <c r="H53" s="34"/>
      <c r="I53" s="316"/>
      <c r="J53" s="316"/>
      <c r="K53" s="316"/>
      <c r="L53" s="317"/>
      <c r="M53" s="37"/>
    </row>
    <row r="54" spans="1:13" ht="11.25">
      <c r="A54" s="315" t="s">
        <v>36</v>
      </c>
      <c r="B54" s="28" t="s">
        <v>574</v>
      </c>
      <c r="D54" s="28"/>
      <c r="E54" s="28"/>
      <c r="F54" s="28"/>
      <c r="G54" s="28"/>
      <c r="H54" s="34"/>
      <c r="I54" s="316"/>
      <c r="J54" s="316"/>
      <c r="K54" s="316"/>
      <c r="L54" s="317"/>
      <c r="M54" s="37"/>
    </row>
    <row r="55" spans="1:13" ht="11.25">
      <c r="A55" s="315"/>
      <c r="B55" s="28"/>
      <c r="C55" s="28" t="s">
        <v>575</v>
      </c>
      <c r="D55" s="30"/>
      <c r="E55" s="30"/>
      <c r="F55" s="30"/>
      <c r="G55" s="30"/>
      <c r="H55" s="34"/>
      <c r="I55" s="316"/>
      <c r="J55" s="316"/>
      <c r="K55" s="316"/>
      <c r="L55" s="317"/>
      <c r="M55" s="37"/>
    </row>
    <row r="56" spans="1:13" ht="11.25">
      <c r="A56" s="315"/>
      <c r="B56" s="28"/>
      <c r="C56" s="924" t="s">
        <v>576</v>
      </c>
      <c r="D56" s="924"/>
      <c r="E56" s="924"/>
      <c r="F56" s="924"/>
      <c r="G56" s="924"/>
      <c r="H56" s="34"/>
      <c r="I56" s="316">
        <v>348</v>
      </c>
      <c r="J56" s="316">
        <v>40760</v>
      </c>
      <c r="K56" s="316">
        <v>23301</v>
      </c>
      <c r="L56" s="317">
        <v>17459</v>
      </c>
      <c r="M56" s="37"/>
    </row>
    <row r="57" spans="1:13" ht="4.5" customHeight="1">
      <c r="A57" s="315"/>
      <c r="B57" s="28"/>
      <c r="C57" s="30"/>
      <c r="D57" s="30"/>
      <c r="E57" s="30"/>
      <c r="F57" s="30"/>
      <c r="G57" s="30"/>
      <c r="H57" s="34"/>
      <c r="I57" s="316"/>
      <c r="J57" s="316"/>
      <c r="K57" s="316"/>
      <c r="L57" s="317"/>
      <c r="M57" s="37"/>
    </row>
    <row r="58" spans="1:13" ht="11.25">
      <c r="A58" s="315" t="s">
        <v>577</v>
      </c>
      <c r="B58" s="28"/>
      <c r="C58" s="14" t="s">
        <v>554</v>
      </c>
      <c r="D58" s="28" t="s">
        <v>578</v>
      </c>
      <c r="E58" s="28"/>
      <c r="F58" s="28"/>
      <c r="G58" s="28"/>
      <c r="H58" s="34"/>
      <c r="I58" s="316"/>
      <c r="J58" s="316"/>
      <c r="K58" s="316"/>
      <c r="L58" s="317"/>
      <c r="M58" s="37"/>
    </row>
    <row r="59" spans="1:13" ht="11.25">
      <c r="A59" s="315"/>
      <c r="B59" s="28"/>
      <c r="D59" s="28" t="s">
        <v>579</v>
      </c>
      <c r="E59" s="30"/>
      <c r="F59" s="30"/>
      <c r="G59" s="30"/>
      <c r="H59" s="34"/>
      <c r="I59" s="316"/>
      <c r="J59" s="316"/>
      <c r="K59" s="316"/>
      <c r="L59" s="317"/>
      <c r="M59" s="37"/>
    </row>
    <row r="60" spans="1:13" ht="11.25">
      <c r="A60" s="315"/>
      <c r="B60" s="28"/>
      <c r="D60" s="28" t="s">
        <v>580</v>
      </c>
      <c r="E60" s="27"/>
      <c r="F60" s="27"/>
      <c r="G60" s="27"/>
      <c r="H60" s="34"/>
      <c r="I60" s="316"/>
      <c r="J60" s="316"/>
      <c r="K60" s="316"/>
      <c r="L60" s="317"/>
      <c r="M60" s="37"/>
    </row>
    <row r="61" spans="1:13" ht="11.25">
      <c r="A61" s="315"/>
      <c r="B61" s="28"/>
      <c r="D61" s="924" t="s">
        <v>581</v>
      </c>
      <c r="E61" s="924"/>
      <c r="F61" s="924"/>
      <c r="G61" s="924"/>
      <c r="H61" s="34"/>
      <c r="I61" s="316">
        <v>345</v>
      </c>
      <c r="J61" s="316">
        <v>40033</v>
      </c>
      <c r="K61" s="316">
        <v>23164</v>
      </c>
      <c r="L61" s="317">
        <v>16869</v>
      </c>
      <c r="M61" s="37"/>
    </row>
    <row r="62" spans="1:13" s="320" customFormat="1" ht="4.5" customHeight="1">
      <c r="A62" s="315"/>
      <c r="B62" s="28"/>
      <c r="C62" s="28"/>
      <c r="D62" s="28"/>
      <c r="E62" s="28"/>
      <c r="F62" s="28"/>
      <c r="G62" s="28"/>
      <c r="H62" s="34"/>
      <c r="I62" s="316"/>
      <c r="J62" s="316"/>
      <c r="K62" s="316"/>
      <c r="L62" s="317"/>
      <c r="M62" s="319"/>
    </row>
    <row r="63" spans="1:13" s="320" customFormat="1" ht="11.25">
      <c r="A63" s="315" t="s">
        <v>37</v>
      </c>
      <c r="B63" s="28" t="s">
        <v>582</v>
      </c>
      <c r="D63" s="28"/>
      <c r="E63" s="28"/>
      <c r="F63" s="28"/>
      <c r="G63" s="28"/>
      <c r="H63" s="34"/>
      <c r="I63" s="316"/>
      <c r="J63" s="316"/>
      <c r="K63" s="316"/>
      <c r="L63" s="317"/>
      <c r="M63" s="319"/>
    </row>
    <row r="64" spans="1:13" ht="11.25">
      <c r="A64" s="315"/>
      <c r="B64" s="28"/>
      <c r="C64" s="28" t="s">
        <v>583</v>
      </c>
      <c r="D64" s="28"/>
      <c r="E64" s="28"/>
      <c r="F64" s="28"/>
      <c r="G64" s="28"/>
      <c r="H64" s="34"/>
      <c r="I64" s="316"/>
      <c r="J64" s="316"/>
      <c r="K64" s="316"/>
      <c r="L64" s="317"/>
      <c r="M64" s="37"/>
    </row>
    <row r="65" spans="1:12" ht="11.25">
      <c r="A65" s="315"/>
      <c r="B65" s="28"/>
      <c r="C65" s="924" t="s">
        <v>584</v>
      </c>
      <c r="D65" s="924"/>
      <c r="E65" s="924"/>
      <c r="F65" s="924"/>
      <c r="G65" s="924"/>
      <c r="H65" s="34"/>
      <c r="I65" s="316">
        <v>605</v>
      </c>
      <c r="J65" s="316">
        <v>184525</v>
      </c>
      <c r="K65" s="316">
        <v>117702</v>
      </c>
      <c r="L65" s="317">
        <v>66823</v>
      </c>
    </row>
    <row r="66" spans="1:12" ht="4.5" customHeight="1">
      <c r="A66" s="315"/>
      <c r="B66" s="28"/>
      <c r="C66" s="28"/>
      <c r="D66" s="28"/>
      <c r="E66" s="28"/>
      <c r="F66" s="28"/>
      <c r="G66" s="28"/>
      <c r="H66" s="34"/>
      <c r="I66" s="316"/>
      <c r="J66" s="316"/>
      <c r="K66" s="316"/>
      <c r="L66" s="317"/>
    </row>
    <row r="67" spans="1:12" ht="11.25">
      <c r="A67" s="315" t="s">
        <v>500</v>
      </c>
      <c r="B67" s="28"/>
      <c r="C67" s="14" t="s">
        <v>554</v>
      </c>
      <c r="D67" s="28" t="s">
        <v>585</v>
      </c>
      <c r="E67" s="28"/>
      <c r="F67" s="28"/>
      <c r="G67" s="28"/>
      <c r="H67" s="34"/>
      <c r="I67" s="316"/>
      <c r="J67" s="316"/>
      <c r="K67" s="316"/>
      <c r="L67" s="317"/>
    </row>
    <row r="68" spans="1:12" ht="11.25">
      <c r="A68" s="315"/>
      <c r="B68" s="28"/>
      <c r="D68" s="28" t="s">
        <v>586</v>
      </c>
      <c r="E68" s="28"/>
      <c r="F68" s="28"/>
      <c r="G68" s="28"/>
      <c r="H68" s="34"/>
      <c r="I68" s="316"/>
      <c r="J68" s="316"/>
      <c r="K68" s="316"/>
      <c r="L68" s="317"/>
    </row>
    <row r="69" spans="1:12" ht="11.25">
      <c r="A69" s="315"/>
      <c r="B69" s="28"/>
      <c r="D69" s="924" t="s">
        <v>587</v>
      </c>
      <c r="E69" s="924"/>
      <c r="F69" s="924"/>
      <c r="G69" s="924"/>
      <c r="H69" s="34"/>
      <c r="I69" s="316">
        <v>573</v>
      </c>
      <c r="J69" s="316">
        <v>176349</v>
      </c>
      <c r="K69" s="316">
        <v>113844</v>
      </c>
      <c r="L69" s="317">
        <v>62505</v>
      </c>
    </row>
    <row r="70" spans="1:12" ht="6" customHeight="1">
      <c r="A70" s="32"/>
      <c r="B70" s="28"/>
      <c r="C70" s="29"/>
      <c r="D70" s="29"/>
      <c r="E70" s="29"/>
      <c r="F70" s="29"/>
      <c r="G70" s="29"/>
      <c r="H70" s="37"/>
      <c r="I70" s="316"/>
      <c r="J70" s="316"/>
      <c r="K70" s="316"/>
      <c r="L70" s="317"/>
    </row>
    <row r="71" spans="1:12" ht="6" customHeight="1">
      <c r="A71" s="32" t="s">
        <v>7</v>
      </c>
      <c r="B71" s="321"/>
      <c r="C71" s="321"/>
      <c r="D71" s="321"/>
      <c r="E71" s="321"/>
      <c r="F71" s="320"/>
      <c r="G71" s="320"/>
      <c r="H71" s="320"/>
      <c r="I71" s="320"/>
      <c r="J71" s="320"/>
      <c r="K71" s="320"/>
      <c r="L71" s="320"/>
    </row>
    <row r="72" spans="1:13" ht="12.75">
      <c r="A72" s="321" t="s">
        <v>588</v>
      </c>
      <c r="B72" s="321"/>
      <c r="C72" s="321"/>
      <c r="D72" s="321"/>
      <c r="E72" s="321"/>
      <c r="F72" s="320"/>
      <c r="G72" s="320"/>
      <c r="H72" s="320"/>
      <c r="I72" s="320"/>
      <c r="J72" s="320"/>
      <c r="K72" s="322"/>
      <c r="L72" s="320"/>
      <c r="M72" s="15"/>
    </row>
    <row r="73" spans="9:11" ht="11.25">
      <c r="I73" s="22"/>
      <c r="J73" s="22"/>
      <c r="K73" s="22"/>
    </row>
    <row r="74" spans="9:11" ht="11.25">
      <c r="I74" s="22"/>
      <c r="J74" s="22"/>
      <c r="K74" s="22"/>
    </row>
    <row r="75" spans="9:11" ht="15.75">
      <c r="I75" s="22"/>
      <c r="J75" s="323"/>
      <c r="K75" s="22"/>
    </row>
    <row r="76" spans="9:11" ht="11.25">
      <c r="I76" s="22"/>
      <c r="J76" s="22"/>
      <c r="K76" s="22"/>
    </row>
    <row r="77" spans="9:11" ht="11.25">
      <c r="I77" s="22"/>
      <c r="J77" s="22"/>
      <c r="K77" s="22"/>
    </row>
    <row r="78" spans="9:11" ht="11.25">
      <c r="I78" s="22"/>
      <c r="J78" s="22"/>
      <c r="K78" s="22"/>
    </row>
    <row r="79" spans="9:11" ht="11.25">
      <c r="I79" s="22"/>
      <c r="J79" s="22"/>
      <c r="K79" s="22"/>
    </row>
    <row r="80" spans="9:11" ht="11.25">
      <c r="I80" s="22"/>
      <c r="J80" s="22"/>
      <c r="K80" s="22"/>
    </row>
    <row r="81" spans="9:11" ht="11.25">
      <c r="I81" s="22"/>
      <c r="J81" s="22"/>
      <c r="K81" s="22"/>
    </row>
    <row r="82" spans="9:11" ht="11.25">
      <c r="I82" s="22"/>
      <c r="J82" s="22"/>
      <c r="K82" s="22"/>
    </row>
    <row r="83" spans="9:11" ht="11.25">
      <c r="I83" s="22"/>
      <c r="J83" s="22"/>
      <c r="K83" s="22"/>
    </row>
    <row r="84" spans="9:11" ht="11.25">
      <c r="I84" s="22"/>
      <c r="J84" s="22"/>
      <c r="K84" s="22"/>
    </row>
    <row r="85" spans="9:11" ht="11.25">
      <c r="I85" s="22"/>
      <c r="J85" s="22"/>
      <c r="K85" s="22"/>
    </row>
    <row r="86" spans="9:11" ht="11.25">
      <c r="I86" s="22"/>
      <c r="J86" s="22"/>
      <c r="K86" s="22"/>
    </row>
    <row r="87" spans="9:11" ht="11.25">
      <c r="I87" s="22"/>
      <c r="J87" s="22"/>
      <c r="K87" s="22"/>
    </row>
    <row r="88" spans="9:11" ht="11.25">
      <c r="I88" s="22"/>
      <c r="J88" s="22"/>
      <c r="K88" s="22"/>
    </row>
    <row r="89" spans="9:11" ht="11.25">
      <c r="I89" s="22"/>
      <c r="J89" s="22"/>
      <c r="K89" s="22"/>
    </row>
    <row r="90" spans="9:11" ht="11.25">
      <c r="I90" s="22"/>
      <c r="J90" s="22"/>
      <c r="K90" s="22"/>
    </row>
    <row r="91" spans="9:11" ht="11.25">
      <c r="I91" s="22"/>
      <c r="J91" s="22"/>
      <c r="K91" s="22"/>
    </row>
    <row r="92" spans="9:11" ht="11.25">
      <c r="I92" s="22"/>
      <c r="J92" s="22"/>
      <c r="K92" s="22"/>
    </row>
    <row r="93" spans="9:11" ht="11.25">
      <c r="I93" s="22"/>
      <c r="J93" s="22"/>
      <c r="K93" s="22"/>
    </row>
    <row r="94" spans="9:11" ht="11.25">
      <c r="I94" s="22"/>
      <c r="J94" s="22"/>
      <c r="K94" s="22"/>
    </row>
    <row r="95" spans="9:11" ht="11.25">
      <c r="I95" s="22"/>
      <c r="J95" s="22"/>
      <c r="K95" s="22"/>
    </row>
    <row r="96" spans="9:11" ht="11.25">
      <c r="I96" s="22"/>
      <c r="J96" s="22"/>
      <c r="K96" s="22"/>
    </row>
    <row r="97" spans="9:11" ht="11.25">
      <c r="I97" s="22"/>
      <c r="J97" s="22"/>
      <c r="K97" s="22"/>
    </row>
    <row r="98" spans="9:11" ht="11.25">
      <c r="I98" s="22"/>
      <c r="J98" s="22"/>
      <c r="K98" s="22"/>
    </row>
    <row r="99" spans="9:11" ht="11.25">
      <c r="I99" s="22"/>
      <c r="J99" s="22"/>
      <c r="K99" s="22"/>
    </row>
    <row r="100" spans="9:11" ht="11.25">
      <c r="I100" s="22"/>
      <c r="J100" s="22"/>
      <c r="K100" s="22"/>
    </row>
    <row r="101" spans="9:11" ht="11.25">
      <c r="I101" s="22"/>
      <c r="J101" s="22"/>
      <c r="K101" s="22"/>
    </row>
    <row r="102" spans="9:11" ht="11.25">
      <c r="I102" s="22"/>
      <c r="J102" s="22"/>
      <c r="K102" s="22"/>
    </row>
    <row r="103" spans="9:11" ht="11.25">
      <c r="I103" s="22"/>
      <c r="J103" s="22"/>
      <c r="K103" s="22"/>
    </row>
    <row r="104" spans="9:11" ht="11.25">
      <c r="I104" s="22"/>
      <c r="J104" s="22"/>
      <c r="K104" s="22"/>
    </row>
    <row r="105" spans="9:11" ht="11.25">
      <c r="I105" s="22"/>
      <c r="J105" s="22"/>
      <c r="K105" s="22"/>
    </row>
    <row r="106" spans="9:11" ht="11.25">
      <c r="I106" s="22"/>
      <c r="J106" s="22"/>
      <c r="K106" s="22"/>
    </row>
    <row r="107" spans="9:11" ht="11.25">
      <c r="I107" s="22"/>
      <c r="J107" s="22"/>
      <c r="K107" s="22"/>
    </row>
    <row r="108" spans="9:11" ht="11.25">
      <c r="I108" s="22"/>
      <c r="J108" s="22"/>
      <c r="K108" s="22"/>
    </row>
    <row r="109" spans="9:11" ht="11.25">
      <c r="I109" s="22"/>
      <c r="J109" s="22"/>
      <c r="K109" s="22"/>
    </row>
    <row r="110" spans="9:11" ht="11.25">
      <c r="I110" s="22"/>
      <c r="J110" s="22"/>
      <c r="K110" s="22"/>
    </row>
    <row r="111" spans="9:11" ht="11.25">
      <c r="I111" s="22"/>
      <c r="J111" s="22"/>
      <c r="K111" s="22"/>
    </row>
    <row r="112" spans="9:11" ht="11.25">
      <c r="I112" s="22"/>
      <c r="J112" s="22"/>
      <c r="K112" s="22"/>
    </row>
    <row r="113" spans="9:11" ht="11.25">
      <c r="I113" s="22"/>
      <c r="J113" s="22"/>
      <c r="K113" s="22"/>
    </row>
    <row r="114" spans="9:11" ht="11.25">
      <c r="I114" s="22"/>
      <c r="J114" s="22"/>
      <c r="K114" s="22"/>
    </row>
    <row r="115" spans="9:11" ht="11.25">
      <c r="I115" s="22"/>
      <c r="J115" s="22"/>
      <c r="K115" s="22"/>
    </row>
    <row r="116" spans="9:11" ht="11.25">
      <c r="I116" s="22"/>
      <c r="J116" s="22"/>
      <c r="K116" s="22"/>
    </row>
    <row r="117" spans="9:11" ht="11.25">
      <c r="I117" s="22"/>
      <c r="J117" s="22"/>
      <c r="K117" s="22"/>
    </row>
    <row r="118" spans="9:11" ht="11.25">
      <c r="I118" s="22"/>
      <c r="J118" s="22"/>
      <c r="K118" s="22"/>
    </row>
    <row r="119" spans="9:11" ht="11.25">
      <c r="I119" s="22"/>
      <c r="J119" s="22"/>
      <c r="K119" s="22"/>
    </row>
    <row r="120" spans="9:11" ht="11.25">
      <c r="I120" s="22"/>
      <c r="J120" s="22"/>
      <c r="K120" s="22"/>
    </row>
    <row r="121" spans="9:11" ht="11.25">
      <c r="I121" s="22"/>
      <c r="J121" s="22"/>
      <c r="K121" s="22"/>
    </row>
    <row r="122" spans="9:11" ht="11.25">
      <c r="I122" s="22"/>
      <c r="J122" s="22"/>
      <c r="K122" s="22"/>
    </row>
    <row r="123" spans="9:11" ht="11.25">
      <c r="I123" s="22"/>
      <c r="J123" s="22"/>
      <c r="K123" s="22"/>
    </row>
    <row r="124" spans="9:11" ht="11.25">
      <c r="I124" s="22"/>
      <c r="J124" s="22"/>
      <c r="K124" s="22"/>
    </row>
    <row r="125" spans="9:11" ht="11.25">
      <c r="I125" s="22"/>
      <c r="J125" s="22"/>
      <c r="K125" s="22"/>
    </row>
    <row r="126" spans="9:11" ht="11.25">
      <c r="I126" s="22"/>
      <c r="J126" s="22"/>
      <c r="K126" s="22"/>
    </row>
    <row r="127" spans="9:11" ht="11.25">
      <c r="I127" s="22"/>
      <c r="J127" s="22"/>
      <c r="K127" s="22"/>
    </row>
    <row r="128" spans="9:11" ht="11.25">
      <c r="I128" s="22"/>
      <c r="J128" s="22"/>
      <c r="K128" s="22"/>
    </row>
    <row r="129" spans="9:11" ht="11.25">
      <c r="I129" s="22"/>
      <c r="J129" s="22"/>
      <c r="K129" s="22"/>
    </row>
    <row r="130" spans="9:11" ht="11.25">
      <c r="I130" s="22"/>
      <c r="J130" s="22"/>
      <c r="K130" s="22"/>
    </row>
    <row r="131" spans="9:11" ht="11.25">
      <c r="I131" s="22"/>
      <c r="J131" s="22"/>
      <c r="K131" s="22"/>
    </row>
    <row r="132" spans="9:11" ht="11.25">
      <c r="I132" s="22"/>
      <c r="J132" s="22"/>
      <c r="K132" s="22"/>
    </row>
    <row r="133" spans="9:11" ht="11.25">
      <c r="I133" s="22"/>
      <c r="J133" s="22"/>
      <c r="K133" s="22"/>
    </row>
    <row r="134" spans="9:11" ht="11.25">
      <c r="I134" s="22"/>
      <c r="J134" s="22"/>
      <c r="K134" s="22"/>
    </row>
    <row r="135" spans="9:11" ht="11.25">
      <c r="I135" s="22"/>
      <c r="J135" s="22"/>
      <c r="K135" s="22"/>
    </row>
    <row r="136" spans="9:11" ht="11.25">
      <c r="I136" s="22"/>
      <c r="J136" s="22"/>
      <c r="K136" s="22"/>
    </row>
    <row r="137" spans="9:11" ht="11.25">
      <c r="I137" s="22"/>
      <c r="J137" s="22"/>
      <c r="K137" s="22"/>
    </row>
    <row r="138" spans="9:11" ht="11.25">
      <c r="I138" s="22"/>
      <c r="J138" s="22"/>
      <c r="K138" s="22"/>
    </row>
    <row r="139" spans="9:11" ht="11.25">
      <c r="I139" s="22"/>
      <c r="J139" s="22"/>
      <c r="K139" s="22"/>
    </row>
    <row r="140" spans="9:11" ht="11.25">
      <c r="I140" s="22"/>
      <c r="J140" s="22"/>
      <c r="K140" s="22"/>
    </row>
    <row r="141" spans="9:11" ht="11.25">
      <c r="I141" s="22"/>
      <c r="J141" s="22"/>
      <c r="K141" s="22"/>
    </row>
    <row r="142" spans="9:11" ht="11.25">
      <c r="I142" s="22"/>
      <c r="J142" s="22"/>
      <c r="K142" s="22"/>
    </row>
    <row r="143" spans="9:11" ht="11.25">
      <c r="I143" s="22"/>
      <c r="J143" s="22"/>
      <c r="K143" s="22"/>
    </row>
    <row r="144" spans="9:11" ht="11.25">
      <c r="I144" s="22"/>
      <c r="J144" s="22"/>
      <c r="K144" s="22"/>
    </row>
    <row r="145" spans="9:11" ht="11.25">
      <c r="I145" s="22"/>
      <c r="J145" s="22"/>
      <c r="K145" s="22"/>
    </row>
    <row r="146" spans="9:11" ht="11.25">
      <c r="I146" s="22"/>
      <c r="J146" s="22"/>
      <c r="K146" s="22"/>
    </row>
    <row r="147" spans="9:11" ht="11.25">
      <c r="I147" s="22"/>
      <c r="J147" s="22"/>
      <c r="K147" s="22"/>
    </row>
    <row r="148" spans="9:11" ht="11.25">
      <c r="I148" s="22"/>
      <c r="J148" s="22"/>
      <c r="K148" s="22"/>
    </row>
    <row r="149" spans="9:11" ht="11.25">
      <c r="I149" s="22"/>
      <c r="J149" s="22"/>
      <c r="K149" s="22"/>
    </row>
    <row r="150" spans="9:11" ht="11.25">
      <c r="I150" s="22"/>
      <c r="J150" s="22"/>
      <c r="K150" s="22"/>
    </row>
    <row r="151" spans="9:11" ht="11.25">
      <c r="I151" s="22"/>
      <c r="J151" s="22"/>
      <c r="K151" s="22"/>
    </row>
    <row r="152" spans="9:11" ht="11.25">
      <c r="I152" s="22"/>
      <c r="J152" s="22"/>
      <c r="K152" s="22"/>
    </row>
    <row r="153" spans="9:11" ht="11.25">
      <c r="I153" s="22"/>
      <c r="J153" s="22"/>
      <c r="K153" s="22"/>
    </row>
    <row r="154" spans="9:11" ht="11.25">
      <c r="I154" s="22"/>
      <c r="J154" s="22"/>
      <c r="K154" s="22"/>
    </row>
    <row r="155" spans="9:11" ht="11.25">
      <c r="I155" s="22"/>
      <c r="J155" s="22"/>
      <c r="K155" s="22"/>
    </row>
    <row r="156" spans="9:11" ht="11.25">
      <c r="I156" s="22"/>
      <c r="J156" s="22"/>
      <c r="K156" s="22"/>
    </row>
    <row r="157" spans="9:11" ht="11.25">
      <c r="I157" s="22"/>
      <c r="J157" s="22"/>
      <c r="K157" s="22"/>
    </row>
    <row r="158" spans="9:11" ht="11.25">
      <c r="I158" s="22"/>
      <c r="J158" s="22"/>
      <c r="K158" s="22"/>
    </row>
    <row r="159" spans="9:11" ht="11.25">
      <c r="I159" s="22"/>
      <c r="J159" s="22"/>
      <c r="K159" s="22"/>
    </row>
    <row r="160" spans="9:11" ht="11.25">
      <c r="I160" s="22"/>
      <c r="J160" s="22"/>
      <c r="K160" s="22"/>
    </row>
    <row r="161" spans="9:11" ht="11.25">
      <c r="I161" s="22"/>
      <c r="J161" s="22"/>
      <c r="K161" s="22"/>
    </row>
    <row r="162" spans="9:11" ht="11.25">
      <c r="I162" s="22"/>
      <c r="J162" s="22"/>
      <c r="K162" s="22"/>
    </row>
    <row r="163" spans="9:11" ht="11.25">
      <c r="I163" s="22"/>
      <c r="J163" s="22"/>
      <c r="K163" s="22"/>
    </row>
    <row r="164" spans="9:11" ht="11.25">
      <c r="I164" s="22"/>
      <c r="J164" s="22"/>
      <c r="K164" s="22"/>
    </row>
    <row r="165" spans="9:11" ht="11.25">
      <c r="I165" s="22"/>
      <c r="J165" s="22"/>
      <c r="K165" s="22"/>
    </row>
    <row r="166" spans="9:11" ht="11.25">
      <c r="I166" s="22"/>
      <c r="J166" s="22"/>
      <c r="K166" s="22"/>
    </row>
    <row r="167" spans="9:11" ht="11.25">
      <c r="I167" s="22"/>
      <c r="J167" s="22"/>
      <c r="K167" s="22"/>
    </row>
    <row r="168" spans="9:11" ht="11.25">
      <c r="I168" s="22"/>
      <c r="J168" s="22"/>
      <c r="K168" s="22"/>
    </row>
    <row r="169" spans="9:11" ht="11.25">
      <c r="I169" s="22"/>
      <c r="J169" s="22"/>
      <c r="K169" s="22"/>
    </row>
    <row r="170" spans="9:11" ht="11.25">
      <c r="I170" s="22"/>
      <c r="J170" s="22"/>
      <c r="K170" s="22"/>
    </row>
    <row r="171" spans="9:11" ht="11.25">
      <c r="I171" s="22"/>
      <c r="J171" s="22"/>
      <c r="K171" s="22"/>
    </row>
    <row r="172" spans="9:11" ht="11.25">
      <c r="I172" s="22"/>
      <c r="J172" s="22"/>
      <c r="K172" s="22"/>
    </row>
    <row r="173" spans="9:11" ht="11.25">
      <c r="I173" s="22"/>
      <c r="J173" s="22"/>
      <c r="K173" s="22"/>
    </row>
    <row r="174" spans="9:11" ht="11.25">
      <c r="I174" s="22"/>
      <c r="J174" s="22"/>
      <c r="K174" s="22"/>
    </row>
    <row r="175" spans="9:11" ht="11.25">
      <c r="I175" s="22"/>
      <c r="J175" s="22"/>
      <c r="K175" s="22"/>
    </row>
    <row r="176" spans="9:11" ht="11.25">
      <c r="I176" s="22"/>
      <c r="J176" s="22"/>
      <c r="K176" s="22"/>
    </row>
    <row r="177" spans="9:11" ht="11.25">
      <c r="I177" s="22"/>
      <c r="J177" s="22"/>
      <c r="K177" s="22"/>
    </row>
    <row r="178" spans="9:11" ht="11.25">
      <c r="I178" s="22"/>
      <c r="J178" s="22"/>
      <c r="K178" s="22"/>
    </row>
    <row r="179" spans="9:11" ht="11.25">
      <c r="I179" s="22"/>
      <c r="J179" s="22"/>
      <c r="K179" s="22"/>
    </row>
    <row r="180" spans="9:11" ht="11.25">
      <c r="I180" s="22"/>
      <c r="J180" s="22"/>
      <c r="K180" s="22"/>
    </row>
    <row r="181" spans="9:11" ht="11.25">
      <c r="I181" s="22"/>
      <c r="J181" s="22"/>
      <c r="K181" s="22"/>
    </row>
    <row r="182" spans="9:11" ht="11.25">
      <c r="I182" s="22"/>
      <c r="J182" s="22"/>
      <c r="K182" s="22"/>
    </row>
    <row r="183" spans="9:11" ht="11.25">
      <c r="I183" s="22"/>
      <c r="J183" s="22"/>
      <c r="K183" s="22"/>
    </row>
    <row r="184" spans="9:11" ht="11.25">
      <c r="I184" s="22"/>
      <c r="J184" s="22"/>
      <c r="K184" s="22"/>
    </row>
    <row r="185" spans="9:11" ht="11.25">
      <c r="I185" s="22"/>
      <c r="J185" s="22"/>
      <c r="K185" s="22"/>
    </row>
    <row r="186" spans="9:11" ht="11.25">
      <c r="I186" s="22"/>
      <c r="J186" s="22"/>
      <c r="K186" s="22"/>
    </row>
    <row r="187" spans="9:11" ht="11.25">
      <c r="I187" s="22"/>
      <c r="J187" s="22"/>
      <c r="K187" s="22"/>
    </row>
    <row r="188" spans="9:11" ht="11.25">
      <c r="I188" s="22"/>
      <c r="J188" s="22"/>
      <c r="K188" s="22"/>
    </row>
    <row r="189" spans="9:11" ht="11.25">
      <c r="I189" s="22"/>
      <c r="J189" s="22"/>
      <c r="K189" s="22"/>
    </row>
    <row r="190" spans="9:11" ht="11.25">
      <c r="I190" s="22"/>
      <c r="J190" s="22"/>
      <c r="K190" s="22"/>
    </row>
    <row r="191" spans="9:11" ht="11.25">
      <c r="I191" s="22"/>
      <c r="J191" s="22"/>
      <c r="K191" s="22"/>
    </row>
    <row r="192" spans="9:11" ht="11.25">
      <c r="I192" s="22"/>
      <c r="J192" s="22"/>
      <c r="K192" s="22"/>
    </row>
    <row r="193" spans="9:11" ht="11.25">
      <c r="I193" s="22"/>
      <c r="J193" s="22"/>
      <c r="K193" s="22"/>
    </row>
    <row r="194" spans="9:11" ht="11.25">
      <c r="I194" s="22"/>
      <c r="J194" s="22"/>
      <c r="K194" s="22"/>
    </row>
    <row r="195" spans="9:11" ht="11.25">
      <c r="I195" s="22"/>
      <c r="J195" s="22"/>
      <c r="K195" s="22"/>
    </row>
    <row r="196" spans="9:11" ht="11.25">
      <c r="I196" s="22"/>
      <c r="J196" s="22"/>
      <c r="K196" s="22"/>
    </row>
    <row r="197" spans="9:11" ht="11.25">
      <c r="I197" s="22"/>
      <c r="J197" s="22"/>
      <c r="K197" s="22"/>
    </row>
    <row r="198" spans="9:11" ht="11.25">
      <c r="I198" s="22"/>
      <c r="J198" s="22"/>
      <c r="K198" s="22"/>
    </row>
    <row r="199" spans="9:11" ht="11.25">
      <c r="I199" s="22"/>
      <c r="J199" s="22"/>
      <c r="K199" s="22"/>
    </row>
    <row r="200" spans="9:11" ht="11.25">
      <c r="I200" s="22"/>
      <c r="J200" s="22"/>
      <c r="K200" s="22"/>
    </row>
    <row r="201" spans="9:11" ht="11.25">
      <c r="I201" s="22"/>
      <c r="J201" s="22"/>
      <c r="K201" s="22"/>
    </row>
    <row r="202" spans="9:11" ht="11.25">
      <c r="I202" s="22"/>
      <c r="J202" s="22"/>
      <c r="K202" s="22"/>
    </row>
    <row r="203" spans="9:11" ht="11.25">
      <c r="I203" s="22"/>
      <c r="J203" s="22"/>
      <c r="K203" s="22"/>
    </row>
    <row r="204" spans="9:11" ht="11.25">
      <c r="I204" s="22"/>
      <c r="J204" s="22"/>
      <c r="K204" s="22"/>
    </row>
    <row r="205" spans="9:11" ht="11.25">
      <c r="I205" s="22"/>
      <c r="J205" s="22"/>
      <c r="K205" s="22"/>
    </row>
    <row r="206" spans="9:11" ht="11.25">
      <c r="I206" s="22"/>
      <c r="J206" s="22"/>
      <c r="K206" s="22"/>
    </row>
    <row r="207" spans="9:11" ht="11.25">
      <c r="I207" s="22"/>
      <c r="J207" s="22"/>
      <c r="K207" s="22"/>
    </row>
    <row r="208" spans="9:11" ht="11.25">
      <c r="I208" s="22"/>
      <c r="J208" s="22"/>
      <c r="K208" s="22"/>
    </row>
    <row r="209" spans="9:11" ht="11.25">
      <c r="I209" s="22"/>
      <c r="J209" s="22"/>
      <c r="K209" s="22"/>
    </row>
    <row r="210" spans="9:11" ht="11.25">
      <c r="I210" s="22"/>
      <c r="J210" s="22"/>
      <c r="K210" s="22"/>
    </row>
    <row r="211" spans="9:11" ht="11.25">
      <c r="I211" s="22"/>
      <c r="J211" s="22"/>
      <c r="K211" s="22"/>
    </row>
  </sheetData>
  <sheetProtection/>
  <mergeCells count="29">
    <mergeCell ref="A1:L1"/>
    <mergeCell ref="A2:L2"/>
    <mergeCell ref="A4:A7"/>
    <mergeCell ref="B4:H7"/>
    <mergeCell ref="I4:I6"/>
    <mergeCell ref="J4:L4"/>
    <mergeCell ref="J5:J6"/>
    <mergeCell ref="K5:L5"/>
    <mergeCell ref="J7:L7"/>
    <mergeCell ref="C11:G11"/>
    <mergeCell ref="C15:G15"/>
    <mergeCell ref="C18:G18"/>
    <mergeCell ref="B20:G20"/>
    <mergeCell ref="C23:G23"/>
    <mergeCell ref="B25:G25"/>
    <mergeCell ref="D27:G27"/>
    <mergeCell ref="B29:G29"/>
    <mergeCell ref="D33:G33"/>
    <mergeCell ref="D36:G36"/>
    <mergeCell ref="D39:G39"/>
    <mergeCell ref="C42:G42"/>
    <mergeCell ref="C65:G65"/>
    <mergeCell ref="D69:G69"/>
    <mergeCell ref="D45:G45"/>
    <mergeCell ref="B47:G47"/>
    <mergeCell ref="B49:G49"/>
    <mergeCell ref="D52:G52"/>
    <mergeCell ref="C56:G56"/>
    <mergeCell ref="D61:G61"/>
  </mergeCells>
  <printOptions/>
  <pageMargins left="0.5905511811023623" right="0.5905511811023623" top="0.7874015748031497" bottom="0.7874015748031497" header="0.5905511811023623" footer="0.7874015748031497"/>
  <pageSetup horizontalDpi="600" verticalDpi="600" orientation="portrait" paperSize="9" r:id="rId1"/>
  <headerFooter alignWithMargins="0">
    <oddHeader>&amp;L&amp;"Arial,Kursiv"&amp;8&amp;U 2 Nachweispflichtige Abfälle&amp;R&amp;"Arial,Kursiv"&amp;8&amp;UAbfallwirtschaft in Bayern  2013</oddHeader>
    <oddFooter xml:space="preserve">&amp;C &amp;12 &amp;11 51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210"/>
  <sheetViews>
    <sheetView workbookViewId="0" topLeftCell="A1">
      <selection activeCell="M64" sqref="M64"/>
    </sheetView>
  </sheetViews>
  <sheetFormatPr defaultColWidth="11.421875" defaultRowHeight="12.75"/>
  <cols>
    <col min="1" max="1" width="5.421875" style="14" customWidth="1"/>
    <col min="2" max="3" width="0.71875" style="14" customWidth="1"/>
    <col min="4" max="7" width="2.8515625" style="14" customWidth="1"/>
    <col min="8" max="8" width="27.57421875" style="14" customWidth="1"/>
    <col min="9" max="9" width="0.85546875" style="14" customWidth="1"/>
    <col min="10" max="10" width="9.421875" style="14" customWidth="1"/>
    <col min="11" max="12" width="11.28125" style="14" customWidth="1"/>
    <col min="13" max="13" width="13.57421875" style="14" customWidth="1"/>
    <col min="14" max="16384" width="11.421875" style="14" customWidth="1"/>
  </cols>
  <sheetData>
    <row r="1" spans="1:13" s="189" customFormat="1" ht="12.75">
      <c r="A1" s="987" t="s">
        <v>589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</row>
    <row r="2" spans="1:15" ht="15.75">
      <c r="A2" s="987" t="s">
        <v>590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O2" s="309"/>
    </row>
    <row r="3" ht="9.75" customHeight="1"/>
    <row r="4" spans="1:13" ht="11.25">
      <c r="A4" s="983" t="s">
        <v>536</v>
      </c>
      <c r="B4" s="984" t="s">
        <v>38</v>
      </c>
      <c r="C4" s="984"/>
      <c r="D4" s="984"/>
      <c r="E4" s="984"/>
      <c r="F4" s="984"/>
      <c r="G4" s="984"/>
      <c r="H4" s="984"/>
      <c r="I4" s="984"/>
      <c r="J4" s="984" t="s">
        <v>537</v>
      </c>
      <c r="K4" s="984" t="s">
        <v>538</v>
      </c>
      <c r="L4" s="984"/>
      <c r="M4" s="985"/>
    </row>
    <row r="5" spans="1:13" ht="11.25">
      <c r="A5" s="983"/>
      <c r="B5" s="984"/>
      <c r="C5" s="984"/>
      <c r="D5" s="984"/>
      <c r="E5" s="984"/>
      <c r="F5" s="984"/>
      <c r="G5" s="984"/>
      <c r="H5" s="984"/>
      <c r="I5" s="984"/>
      <c r="J5" s="984"/>
      <c r="K5" s="984" t="s">
        <v>539</v>
      </c>
      <c r="L5" s="984" t="s">
        <v>540</v>
      </c>
      <c r="M5" s="985"/>
    </row>
    <row r="6" spans="1:13" ht="33.75">
      <c r="A6" s="983"/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310" t="s">
        <v>541</v>
      </c>
      <c r="M6" s="311" t="s">
        <v>542</v>
      </c>
    </row>
    <row r="7" spans="1:13" ht="11.25">
      <c r="A7" s="983"/>
      <c r="B7" s="984"/>
      <c r="C7" s="984"/>
      <c r="D7" s="984"/>
      <c r="E7" s="984"/>
      <c r="F7" s="984"/>
      <c r="G7" s="984"/>
      <c r="H7" s="984"/>
      <c r="I7" s="984"/>
      <c r="J7" s="310" t="s">
        <v>453</v>
      </c>
      <c r="K7" s="984" t="s">
        <v>3</v>
      </c>
      <c r="L7" s="984"/>
      <c r="M7" s="985"/>
    </row>
    <row r="8" spans="1:13" ht="7.5" customHeight="1">
      <c r="A8" s="315"/>
      <c r="I8" s="21"/>
      <c r="J8" s="22"/>
      <c r="K8" s="22"/>
      <c r="L8" s="22"/>
      <c r="M8" s="324"/>
    </row>
    <row r="9" spans="1:13" ht="12.75" customHeight="1">
      <c r="A9" s="315" t="s">
        <v>230</v>
      </c>
      <c r="C9" s="940" t="s">
        <v>591</v>
      </c>
      <c r="D9" s="940"/>
      <c r="E9" s="940"/>
      <c r="F9" s="940"/>
      <c r="G9" s="940"/>
      <c r="H9" s="940"/>
      <c r="I9" s="21"/>
      <c r="J9" s="22">
        <v>533</v>
      </c>
      <c r="K9" s="22">
        <v>214408</v>
      </c>
      <c r="L9" s="22">
        <v>141023</v>
      </c>
      <c r="M9" s="324">
        <v>73385</v>
      </c>
    </row>
    <row r="10" spans="1:13" ht="7.5" customHeight="1">
      <c r="A10" s="315"/>
      <c r="I10" s="21"/>
      <c r="J10" s="22"/>
      <c r="K10" s="22"/>
      <c r="L10" s="22"/>
      <c r="M10" s="324"/>
    </row>
    <row r="11" spans="1:13" ht="11.25">
      <c r="A11" s="315" t="s">
        <v>592</v>
      </c>
      <c r="C11" s="14" t="s">
        <v>554</v>
      </c>
      <c r="E11" s="28" t="s">
        <v>593</v>
      </c>
      <c r="F11" s="27"/>
      <c r="G11" s="27"/>
      <c r="H11" s="27"/>
      <c r="I11" s="21"/>
      <c r="J11" s="22"/>
      <c r="K11" s="22"/>
      <c r="L11" s="22"/>
      <c r="M11" s="324"/>
    </row>
    <row r="12" spans="1:13" ht="11.25">
      <c r="A12" s="315"/>
      <c r="E12" s="940" t="s">
        <v>594</v>
      </c>
      <c r="F12" s="940"/>
      <c r="G12" s="940"/>
      <c r="H12" s="940"/>
      <c r="I12" s="21"/>
      <c r="J12" s="22">
        <v>208</v>
      </c>
      <c r="K12" s="22">
        <v>83479</v>
      </c>
      <c r="L12" s="22">
        <v>34399</v>
      </c>
      <c r="M12" s="324">
        <v>49079</v>
      </c>
    </row>
    <row r="13" spans="1:13" ht="7.5" customHeight="1">
      <c r="A13" s="315"/>
      <c r="D13" s="28"/>
      <c r="E13" s="28"/>
      <c r="F13" s="28"/>
      <c r="G13" s="28"/>
      <c r="H13" s="28"/>
      <c r="I13" s="21"/>
      <c r="J13" s="22"/>
      <c r="K13" s="22"/>
      <c r="L13" s="22"/>
      <c r="M13" s="324"/>
    </row>
    <row r="14" spans="1:13" ht="11.25">
      <c r="A14" s="315" t="s">
        <v>595</v>
      </c>
      <c r="E14" s="940" t="s">
        <v>596</v>
      </c>
      <c r="F14" s="940"/>
      <c r="G14" s="940"/>
      <c r="H14" s="940"/>
      <c r="I14" s="21"/>
      <c r="J14" s="22">
        <v>301</v>
      </c>
      <c r="K14" s="22">
        <v>111632</v>
      </c>
      <c r="L14" s="22">
        <v>92766</v>
      </c>
      <c r="M14" s="324">
        <v>18866</v>
      </c>
    </row>
    <row r="15" spans="1:13" ht="7.5" customHeight="1">
      <c r="A15" s="315"/>
      <c r="D15" s="28"/>
      <c r="E15" s="28"/>
      <c r="F15" s="27"/>
      <c r="G15" s="27"/>
      <c r="H15" s="27"/>
      <c r="I15" s="21"/>
      <c r="J15" s="22"/>
      <c r="K15" s="22"/>
      <c r="L15" s="22"/>
      <c r="M15" s="324"/>
    </row>
    <row r="16" spans="1:13" ht="12.75" customHeight="1">
      <c r="A16" s="315" t="s">
        <v>597</v>
      </c>
      <c r="C16" s="986" t="s">
        <v>233</v>
      </c>
      <c r="D16" s="986"/>
      <c r="E16" s="986"/>
      <c r="F16" s="986"/>
      <c r="G16" s="986"/>
      <c r="H16" s="986"/>
      <c r="I16" s="21"/>
      <c r="J16" s="22"/>
      <c r="K16" s="22"/>
      <c r="L16" s="22"/>
      <c r="M16" s="324"/>
    </row>
    <row r="17" spans="1:13" ht="12.75" customHeight="1">
      <c r="A17" s="315"/>
      <c r="D17" s="940" t="s">
        <v>598</v>
      </c>
      <c r="E17" s="940"/>
      <c r="F17" s="940"/>
      <c r="G17" s="940"/>
      <c r="H17" s="940"/>
      <c r="I17" s="21"/>
      <c r="J17" s="22">
        <v>171</v>
      </c>
      <c r="K17" s="22">
        <v>59536</v>
      </c>
      <c r="L17" s="22">
        <v>52358</v>
      </c>
      <c r="M17" s="324">
        <v>7178</v>
      </c>
    </row>
    <row r="18" spans="1:13" ht="7.5" customHeight="1">
      <c r="A18" s="315"/>
      <c r="D18" s="28"/>
      <c r="E18" s="28"/>
      <c r="F18" s="28"/>
      <c r="G18" s="28"/>
      <c r="H18" s="28"/>
      <c r="I18" s="21"/>
      <c r="J18" s="22"/>
      <c r="K18" s="22"/>
      <c r="L18" s="22"/>
      <c r="M18" s="324"/>
    </row>
    <row r="19" spans="1:13" ht="12.75" customHeight="1">
      <c r="A19" s="315" t="s">
        <v>39</v>
      </c>
      <c r="C19" s="986" t="s">
        <v>599</v>
      </c>
      <c r="D19" s="986"/>
      <c r="E19" s="986"/>
      <c r="F19" s="986"/>
      <c r="G19" s="986"/>
      <c r="H19" s="986"/>
      <c r="I19" s="21"/>
      <c r="J19" s="22"/>
      <c r="K19" s="22"/>
      <c r="L19" s="22"/>
      <c r="M19" s="324"/>
    </row>
    <row r="20" spans="1:13" ht="12.75" customHeight="1">
      <c r="A20" s="315"/>
      <c r="C20" s="940" t="s">
        <v>298</v>
      </c>
      <c r="D20" s="940"/>
      <c r="E20" s="940"/>
      <c r="F20" s="940"/>
      <c r="G20" s="940"/>
      <c r="H20" s="940"/>
      <c r="I20" s="21"/>
      <c r="J20" s="22">
        <v>424</v>
      </c>
      <c r="K20" s="22">
        <v>24161</v>
      </c>
      <c r="L20" s="22">
        <v>19163</v>
      </c>
      <c r="M20" s="324">
        <v>4998</v>
      </c>
    </row>
    <row r="21" spans="1:13" ht="7.5" customHeight="1">
      <c r="A21" s="315"/>
      <c r="D21" s="28"/>
      <c r="E21" s="28"/>
      <c r="F21" s="27"/>
      <c r="G21" s="27"/>
      <c r="H21" s="27"/>
      <c r="I21" s="21"/>
      <c r="J21" s="22"/>
      <c r="K21" s="22"/>
      <c r="L21" s="22"/>
      <c r="M21" s="324"/>
    </row>
    <row r="22" spans="1:13" ht="11.25">
      <c r="A22" s="315" t="s">
        <v>600</v>
      </c>
      <c r="C22" s="14" t="s">
        <v>554</v>
      </c>
      <c r="E22" s="28" t="s">
        <v>601</v>
      </c>
      <c r="F22" s="27"/>
      <c r="G22" s="27"/>
      <c r="H22" s="27"/>
      <c r="I22" s="21"/>
      <c r="J22" s="22"/>
      <c r="K22" s="22"/>
      <c r="L22" s="22"/>
      <c r="M22" s="324"/>
    </row>
    <row r="23" spans="1:13" ht="11.25">
      <c r="A23" s="315"/>
      <c r="E23" s="940" t="s">
        <v>602</v>
      </c>
      <c r="F23" s="940"/>
      <c r="G23" s="940"/>
      <c r="H23" s="940"/>
      <c r="I23" s="21"/>
      <c r="J23" s="22">
        <v>340</v>
      </c>
      <c r="K23" s="22">
        <v>20482</v>
      </c>
      <c r="L23" s="22">
        <v>15935</v>
      </c>
      <c r="M23" s="324">
        <v>4547</v>
      </c>
    </row>
    <row r="24" spans="1:13" ht="7.5" customHeight="1">
      <c r="A24" s="315"/>
      <c r="D24" s="28"/>
      <c r="E24" s="28"/>
      <c r="F24" s="28"/>
      <c r="G24" s="28"/>
      <c r="H24" s="28"/>
      <c r="I24" s="21"/>
      <c r="J24" s="22"/>
      <c r="K24" s="22"/>
      <c r="L24" s="22"/>
      <c r="M24" s="324"/>
    </row>
    <row r="25" spans="1:13" ht="11.25">
      <c r="A25" s="315" t="s">
        <v>40</v>
      </c>
      <c r="C25" s="28" t="s">
        <v>181</v>
      </c>
      <c r="E25" s="28"/>
      <c r="F25" s="28"/>
      <c r="G25" s="28"/>
      <c r="H25" s="28"/>
      <c r="I25" s="21"/>
      <c r="J25" s="22"/>
      <c r="K25" s="22"/>
      <c r="L25" s="22"/>
      <c r="M25" s="324"/>
    </row>
    <row r="26" spans="1:13" ht="11.25">
      <c r="A26" s="315"/>
      <c r="D26" s="940" t="s">
        <v>603</v>
      </c>
      <c r="E26" s="940"/>
      <c r="F26" s="940"/>
      <c r="G26" s="940"/>
      <c r="H26" s="940"/>
      <c r="I26" s="21"/>
      <c r="J26" s="22">
        <v>441</v>
      </c>
      <c r="K26" s="22">
        <v>118274</v>
      </c>
      <c r="L26" s="22">
        <v>49546</v>
      </c>
      <c r="M26" s="324">
        <v>68727</v>
      </c>
    </row>
    <row r="27" spans="1:13" ht="7.5" customHeight="1">
      <c r="A27" s="315"/>
      <c r="D27" s="28"/>
      <c r="E27" s="27"/>
      <c r="F27" s="27"/>
      <c r="G27" s="27"/>
      <c r="H27" s="27"/>
      <c r="I27" s="21"/>
      <c r="J27" s="22"/>
      <c r="K27" s="22"/>
      <c r="L27" s="22"/>
      <c r="M27" s="324"/>
    </row>
    <row r="28" spans="1:13" ht="11.25">
      <c r="A28" s="315" t="s">
        <v>604</v>
      </c>
      <c r="C28" s="14" t="s">
        <v>554</v>
      </c>
      <c r="E28" s="940" t="s">
        <v>605</v>
      </c>
      <c r="F28" s="940"/>
      <c r="G28" s="940"/>
      <c r="H28" s="940"/>
      <c r="I28" s="21"/>
      <c r="J28" s="22">
        <v>66</v>
      </c>
      <c r="K28" s="22">
        <v>73734</v>
      </c>
      <c r="L28" s="22">
        <v>25398</v>
      </c>
      <c r="M28" s="324">
        <v>48336</v>
      </c>
    </row>
    <row r="29" spans="1:13" ht="7.5" customHeight="1">
      <c r="A29" s="315"/>
      <c r="D29" s="28"/>
      <c r="E29" s="28"/>
      <c r="F29" s="27"/>
      <c r="G29" s="27"/>
      <c r="H29" s="27"/>
      <c r="I29" s="21"/>
      <c r="J29" s="22"/>
      <c r="K29" s="22"/>
      <c r="L29" s="22"/>
      <c r="M29" s="324"/>
    </row>
    <row r="30" spans="1:13" ht="11.25">
      <c r="A30" s="315" t="s">
        <v>41</v>
      </c>
      <c r="C30" s="28" t="s">
        <v>182</v>
      </c>
      <c r="E30" s="28"/>
      <c r="F30" s="28"/>
      <c r="G30" s="27"/>
      <c r="H30" s="27"/>
      <c r="I30" s="21"/>
      <c r="J30" s="22"/>
      <c r="K30" s="22"/>
      <c r="L30" s="22"/>
      <c r="M30" s="324"/>
    </row>
    <row r="31" spans="1:13" ht="11.25">
      <c r="A31" s="315"/>
      <c r="D31" s="940" t="s">
        <v>606</v>
      </c>
      <c r="E31" s="940"/>
      <c r="F31" s="940"/>
      <c r="G31" s="940"/>
      <c r="H31" s="940"/>
      <c r="I31" s="21"/>
      <c r="J31" s="22">
        <v>1453</v>
      </c>
      <c r="K31" s="22">
        <v>529477</v>
      </c>
      <c r="L31" s="22">
        <v>448949</v>
      </c>
      <c r="M31" s="324">
        <v>80528</v>
      </c>
    </row>
    <row r="32" spans="1:13" ht="7.5" customHeight="1">
      <c r="A32" s="315"/>
      <c r="D32" s="28"/>
      <c r="E32" s="28"/>
      <c r="F32" s="27"/>
      <c r="G32" s="27"/>
      <c r="H32" s="27"/>
      <c r="I32" s="21"/>
      <c r="J32" s="22"/>
      <c r="K32" s="22"/>
      <c r="L32" s="22"/>
      <c r="M32" s="324"/>
    </row>
    <row r="33" spans="1:13" ht="11.25">
      <c r="A33" s="315" t="s">
        <v>42</v>
      </c>
      <c r="C33" s="14" t="s">
        <v>554</v>
      </c>
      <c r="E33" s="940" t="s">
        <v>607</v>
      </c>
      <c r="F33" s="940"/>
      <c r="G33" s="940"/>
      <c r="H33" s="940"/>
      <c r="I33" s="21"/>
      <c r="J33" s="22">
        <v>122</v>
      </c>
      <c r="K33" s="54">
        <v>7581</v>
      </c>
      <c r="L33" s="22">
        <v>5249</v>
      </c>
      <c r="M33" s="324">
        <v>2332</v>
      </c>
    </row>
    <row r="34" spans="1:13" ht="7.5" customHeight="1">
      <c r="A34" s="315"/>
      <c r="D34" s="28"/>
      <c r="E34" s="27"/>
      <c r="F34" s="27"/>
      <c r="G34" s="27"/>
      <c r="H34" s="27"/>
      <c r="I34" s="21"/>
      <c r="J34" s="22"/>
      <c r="K34" s="22"/>
      <c r="L34" s="22"/>
      <c r="M34" s="324"/>
    </row>
    <row r="35" spans="1:13" ht="11.25">
      <c r="A35" s="315" t="s">
        <v>43</v>
      </c>
      <c r="E35" s="940" t="s">
        <v>608</v>
      </c>
      <c r="F35" s="940"/>
      <c r="G35" s="940"/>
      <c r="H35" s="940"/>
      <c r="I35" s="21"/>
      <c r="J35" s="22">
        <v>595</v>
      </c>
      <c r="K35" s="22">
        <v>169322</v>
      </c>
      <c r="L35" s="22">
        <v>156865</v>
      </c>
      <c r="M35" s="324">
        <v>12457</v>
      </c>
    </row>
    <row r="36" spans="1:13" ht="7.5" customHeight="1">
      <c r="A36" s="315"/>
      <c r="D36" s="28"/>
      <c r="E36" s="28"/>
      <c r="F36" s="28"/>
      <c r="G36" s="28"/>
      <c r="H36" s="28"/>
      <c r="I36" s="21"/>
      <c r="J36" s="22"/>
      <c r="K36" s="22"/>
      <c r="L36" s="22"/>
      <c r="M36" s="324"/>
    </row>
    <row r="37" spans="1:13" ht="11.25">
      <c r="A37" s="315" t="s">
        <v>44</v>
      </c>
      <c r="E37" s="940" t="s">
        <v>609</v>
      </c>
      <c r="F37" s="940"/>
      <c r="G37" s="940"/>
      <c r="H37" s="940"/>
      <c r="I37" s="21"/>
      <c r="J37" s="22">
        <v>126</v>
      </c>
      <c r="K37" s="22">
        <v>63553</v>
      </c>
      <c r="L37" s="22">
        <v>43839</v>
      </c>
      <c r="M37" s="324">
        <v>19714</v>
      </c>
    </row>
    <row r="38" spans="1:13" ht="7.5" customHeight="1">
      <c r="A38" s="315"/>
      <c r="D38" s="28"/>
      <c r="E38" s="28"/>
      <c r="F38" s="28"/>
      <c r="G38" s="28"/>
      <c r="H38" s="28"/>
      <c r="I38" s="21"/>
      <c r="J38" s="22"/>
      <c r="K38" s="22"/>
      <c r="L38" s="22"/>
      <c r="M38" s="324"/>
    </row>
    <row r="39" spans="1:13" ht="11.25">
      <c r="A39" s="315" t="s">
        <v>45</v>
      </c>
      <c r="C39" s="28" t="s">
        <v>610</v>
      </c>
      <c r="E39" s="28"/>
      <c r="F39" s="28"/>
      <c r="G39" s="28"/>
      <c r="H39" s="28"/>
      <c r="I39" s="21" t="s">
        <v>467</v>
      </c>
      <c r="J39" s="74"/>
      <c r="K39" s="22"/>
      <c r="L39" s="22"/>
      <c r="M39" s="324"/>
    </row>
    <row r="40" spans="1:13" ht="11.25">
      <c r="A40" s="315"/>
      <c r="D40" s="28" t="s">
        <v>611</v>
      </c>
      <c r="E40" s="27"/>
      <c r="F40" s="27"/>
      <c r="G40" s="27"/>
      <c r="H40" s="27"/>
      <c r="I40" s="21"/>
      <c r="J40" s="22"/>
      <c r="K40" s="22"/>
      <c r="L40" s="22"/>
      <c r="M40" s="324"/>
    </row>
    <row r="41" spans="1:13" ht="11.25">
      <c r="A41" s="315"/>
      <c r="D41" s="28" t="s">
        <v>612</v>
      </c>
      <c r="E41" s="27"/>
      <c r="F41" s="27"/>
      <c r="G41" s="27"/>
      <c r="H41" s="27"/>
      <c r="I41" s="21"/>
      <c r="J41" s="22"/>
      <c r="K41" s="22"/>
      <c r="L41" s="22"/>
      <c r="M41" s="324"/>
    </row>
    <row r="42" spans="1:13" ht="11.25">
      <c r="A42" s="315"/>
      <c r="D42" s="940" t="s">
        <v>613</v>
      </c>
      <c r="E42" s="940"/>
      <c r="F42" s="940"/>
      <c r="G42" s="940"/>
      <c r="H42" s="940"/>
      <c r="I42" s="21"/>
      <c r="J42" s="22">
        <v>26</v>
      </c>
      <c r="K42" s="22">
        <v>1645</v>
      </c>
      <c r="L42" s="22">
        <v>1642</v>
      </c>
      <c r="M42" s="325">
        <v>3</v>
      </c>
    </row>
    <row r="43" spans="1:13" ht="7.5" customHeight="1">
      <c r="A43" s="315"/>
      <c r="D43" s="28"/>
      <c r="E43" s="28"/>
      <c r="F43" s="27"/>
      <c r="G43" s="27"/>
      <c r="H43" s="27"/>
      <c r="I43" s="21"/>
      <c r="J43" s="22"/>
      <c r="K43" s="22"/>
      <c r="L43" s="22"/>
      <c r="M43" s="324"/>
    </row>
    <row r="44" spans="1:13" ht="11.25">
      <c r="A44" s="315" t="s">
        <v>47</v>
      </c>
      <c r="C44" s="28" t="s">
        <v>48</v>
      </c>
      <c r="E44" s="28"/>
      <c r="F44" s="27"/>
      <c r="G44" s="27"/>
      <c r="H44" s="27"/>
      <c r="I44" s="21"/>
      <c r="J44" s="22"/>
      <c r="K44" s="22"/>
      <c r="L44" s="22"/>
      <c r="M44" s="324"/>
    </row>
    <row r="45" spans="1:13" ht="11.25">
      <c r="A45" s="315"/>
      <c r="D45" s="28" t="s">
        <v>614</v>
      </c>
      <c r="E45" s="28"/>
      <c r="F45" s="28"/>
      <c r="G45" s="28"/>
      <c r="H45" s="28"/>
      <c r="I45" s="21"/>
      <c r="J45" s="22"/>
      <c r="K45" s="22"/>
      <c r="L45" s="22"/>
      <c r="M45" s="324"/>
    </row>
    <row r="46" spans="1:13" ht="11.25">
      <c r="A46" s="315"/>
      <c r="D46" s="28" t="s">
        <v>615</v>
      </c>
      <c r="E46" s="28"/>
      <c r="F46" s="28"/>
      <c r="G46" s="28"/>
      <c r="H46" s="28"/>
      <c r="I46" s="21"/>
      <c r="J46" s="22"/>
      <c r="K46" s="22"/>
      <c r="L46" s="22"/>
      <c r="M46" s="324"/>
    </row>
    <row r="47" spans="1:13" ht="11.25">
      <c r="A47" s="315"/>
      <c r="D47" s="940" t="s">
        <v>616</v>
      </c>
      <c r="E47" s="940"/>
      <c r="F47" s="940"/>
      <c r="G47" s="940"/>
      <c r="H47" s="940"/>
      <c r="I47" s="21"/>
      <c r="J47" s="22">
        <v>239</v>
      </c>
      <c r="K47" s="22">
        <v>737294</v>
      </c>
      <c r="L47" s="22">
        <v>329568</v>
      </c>
      <c r="M47" s="324">
        <v>407726</v>
      </c>
    </row>
    <row r="48" spans="1:13" ht="7.5" customHeight="1">
      <c r="A48" s="315"/>
      <c r="D48" s="28"/>
      <c r="E48" s="28"/>
      <c r="F48" s="28"/>
      <c r="G48" s="28"/>
      <c r="H48" s="28"/>
      <c r="I48" s="21"/>
      <c r="J48" s="22"/>
      <c r="K48" s="22"/>
      <c r="L48" s="22"/>
      <c r="M48" s="324"/>
    </row>
    <row r="49" spans="1:13" ht="11.25">
      <c r="A49" s="315" t="s">
        <v>49</v>
      </c>
      <c r="C49" s="14" t="s">
        <v>554</v>
      </c>
      <c r="E49" s="28" t="s">
        <v>617</v>
      </c>
      <c r="F49" s="28"/>
      <c r="G49" s="28"/>
      <c r="H49" s="28"/>
      <c r="I49" s="21"/>
      <c r="J49" s="22"/>
      <c r="K49" s="22"/>
      <c r="L49" s="22"/>
      <c r="M49" s="324"/>
    </row>
    <row r="50" spans="1:13" ht="11.25">
      <c r="A50" s="315"/>
      <c r="E50" s="940" t="s">
        <v>618</v>
      </c>
      <c r="F50" s="940"/>
      <c r="G50" s="940"/>
      <c r="H50" s="940"/>
      <c r="I50" s="21"/>
      <c r="J50" s="22">
        <v>43</v>
      </c>
      <c r="K50" s="22">
        <v>222555</v>
      </c>
      <c r="L50" s="22">
        <v>84949</v>
      </c>
      <c r="M50" s="324">
        <v>137606</v>
      </c>
    </row>
    <row r="51" spans="1:13" ht="7.5" customHeight="1">
      <c r="A51" s="315"/>
      <c r="D51" s="28"/>
      <c r="E51" s="28"/>
      <c r="F51" s="28"/>
      <c r="G51" s="28"/>
      <c r="H51" s="28"/>
      <c r="I51" s="21"/>
      <c r="J51" s="22"/>
      <c r="K51" s="22"/>
      <c r="L51" s="22"/>
      <c r="M51" s="324"/>
    </row>
    <row r="52" spans="1:13" ht="11.25">
      <c r="A52" s="315" t="s">
        <v>619</v>
      </c>
      <c r="E52" s="940" t="s">
        <v>620</v>
      </c>
      <c r="F52" s="940"/>
      <c r="G52" s="940"/>
      <c r="H52" s="940"/>
      <c r="I52" s="21"/>
      <c r="J52" s="22">
        <v>7</v>
      </c>
      <c r="K52" s="22">
        <v>4478</v>
      </c>
      <c r="L52" s="22">
        <v>4315</v>
      </c>
      <c r="M52" s="324">
        <v>162</v>
      </c>
    </row>
    <row r="53" spans="1:13" ht="7.5" customHeight="1">
      <c r="A53" s="315"/>
      <c r="D53" s="28"/>
      <c r="E53" s="27"/>
      <c r="F53" s="27"/>
      <c r="G53" s="27"/>
      <c r="H53" s="27"/>
      <c r="I53" s="21"/>
      <c r="J53" s="22"/>
      <c r="K53" s="22"/>
      <c r="L53" s="22"/>
      <c r="M53" s="324"/>
    </row>
    <row r="54" spans="1:13" ht="11.25">
      <c r="A54" s="315" t="s">
        <v>50</v>
      </c>
      <c r="C54" s="28" t="s">
        <v>621</v>
      </c>
      <c r="E54" s="28"/>
      <c r="F54" s="27"/>
      <c r="G54" s="27"/>
      <c r="H54" s="27"/>
      <c r="I54" s="21" t="s">
        <v>467</v>
      </c>
      <c r="J54" s="22"/>
      <c r="K54" s="22"/>
      <c r="L54" s="22"/>
      <c r="M54" s="324"/>
    </row>
    <row r="55" spans="1:13" ht="11.25">
      <c r="A55" s="315"/>
      <c r="D55" s="28" t="s">
        <v>622</v>
      </c>
      <c r="E55" s="28"/>
      <c r="F55" s="28"/>
      <c r="G55" s="28"/>
      <c r="H55" s="28"/>
      <c r="I55" s="21" t="s">
        <v>467</v>
      </c>
      <c r="J55" s="22"/>
      <c r="K55" s="22"/>
      <c r="L55" s="22"/>
      <c r="M55" s="324"/>
    </row>
    <row r="56" spans="1:13" s="19" customFormat="1" ht="11.25">
      <c r="A56" s="315"/>
      <c r="B56" s="14"/>
      <c r="C56" s="14"/>
      <c r="D56" s="940" t="s">
        <v>623</v>
      </c>
      <c r="E56" s="940"/>
      <c r="F56" s="940"/>
      <c r="G56" s="940"/>
      <c r="H56" s="940"/>
      <c r="I56" s="21"/>
      <c r="J56" s="22">
        <v>118</v>
      </c>
      <c r="K56" s="22">
        <v>22850</v>
      </c>
      <c r="L56" s="22">
        <v>9933</v>
      </c>
      <c r="M56" s="324">
        <v>12917</v>
      </c>
    </row>
    <row r="57" spans="1:13" s="19" customFormat="1" ht="7.5" customHeight="1">
      <c r="A57" s="315"/>
      <c r="B57" s="14"/>
      <c r="C57" s="14"/>
      <c r="D57" s="28"/>
      <c r="E57" s="27"/>
      <c r="F57" s="27"/>
      <c r="G57" s="27"/>
      <c r="H57" s="27"/>
      <c r="I57" s="21"/>
      <c r="J57" s="22"/>
      <c r="K57" s="22"/>
      <c r="L57" s="22"/>
      <c r="M57" s="324"/>
    </row>
    <row r="58" spans="1:13" s="19" customFormat="1" ht="11.25">
      <c r="A58" s="315" t="s">
        <v>528</v>
      </c>
      <c r="B58" s="14"/>
      <c r="C58" s="14" t="s">
        <v>554</v>
      </c>
      <c r="E58" s="28" t="s">
        <v>624</v>
      </c>
      <c r="F58" s="27"/>
      <c r="G58" s="27"/>
      <c r="H58" s="27"/>
      <c r="I58" s="21"/>
      <c r="J58" s="22"/>
      <c r="K58" s="22"/>
      <c r="L58" s="22"/>
      <c r="M58" s="324"/>
    </row>
    <row r="59" spans="1:13" ht="11.25">
      <c r="A59" s="315"/>
      <c r="E59" s="940" t="s">
        <v>625</v>
      </c>
      <c r="F59" s="940"/>
      <c r="G59" s="940"/>
      <c r="H59" s="940"/>
      <c r="I59" s="21"/>
      <c r="J59" s="22">
        <v>5</v>
      </c>
      <c r="K59" s="22">
        <v>5732</v>
      </c>
      <c r="L59" s="22">
        <v>2110</v>
      </c>
      <c r="M59" s="324">
        <v>3622</v>
      </c>
    </row>
    <row r="60" spans="1:13" s="320" customFormat="1" ht="7.5" customHeight="1">
      <c r="A60" s="315"/>
      <c r="B60" s="14"/>
      <c r="C60" s="14"/>
      <c r="D60" s="27"/>
      <c r="E60" s="27"/>
      <c r="F60" s="27"/>
      <c r="G60" s="27"/>
      <c r="H60" s="27"/>
      <c r="I60" s="21"/>
      <c r="J60" s="22"/>
      <c r="K60" s="22"/>
      <c r="L60" s="22"/>
      <c r="M60" s="324"/>
    </row>
    <row r="61" spans="1:14" s="320" customFormat="1" ht="11.25">
      <c r="A61" s="326"/>
      <c r="B61" s="19"/>
      <c r="C61" s="19"/>
      <c r="D61" s="19"/>
      <c r="E61" s="19"/>
      <c r="F61" s="19"/>
      <c r="G61" s="19"/>
      <c r="H61" s="114" t="s">
        <v>21</v>
      </c>
      <c r="I61" s="191"/>
      <c r="J61" s="24">
        <v>3085</v>
      </c>
      <c r="K61" s="24">
        <v>2294620</v>
      </c>
      <c r="L61" s="24">
        <v>1368748</v>
      </c>
      <c r="M61" s="327">
        <v>925872</v>
      </c>
      <c r="N61" s="328"/>
    </row>
    <row r="62" spans="1:13" ht="7.5" customHeight="1">
      <c r="A62" s="326"/>
      <c r="B62" s="19"/>
      <c r="C62" s="19"/>
      <c r="D62" s="19"/>
      <c r="E62" s="19"/>
      <c r="F62" s="19"/>
      <c r="G62" s="19"/>
      <c r="H62" s="114"/>
      <c r="I62" s="113"/>
      <c r="J62" s="115"/>
      <c r="K62" s="24"/>
      <c r="L62" s="24"/>
      <c r="M62" s="327"/>
    </row>
    <row r="63" spans="1:13" ht="11.25">
      <c r="A63" s="326"/>
      <c r="B63" s="19"/>
      <c r="C63" s="19"/>
      <c r="D63" s="19"/>
      <c r="E63" s="19"/>
      <c r="F63" s="19"/>
      <c r="G63" s="19"/>
      <c r="H63" s="135" t="s">
        <v>626</v>
      </c>
      <c r="I63" s="113"/>
      <c r="J63" s="286" t="s">
        <v>627</v>
      </c>
      <c r="K63" s="22">
        <v>29050</v>
      </c>
      <c r="L63" s="142" t="s">
        <v>627</v>
      </c>
      <c r="M63" s="142" t="s">
        <v>627</v>
      </c>
    </row>
    <row r="64" spans="1:13" ht="7.5" customHeight="1">
      <c r="A64" s="326"/>
      <c r="B64" s="19"/>
      <c r="C64" s="19"/>
      <c r="D64" s="19"/>
      <c r="E64" s="19"/>
      <c r="F64" s="19"/>
      <c r="G64" s="19"/>
      <c r="H64" s="135"/>
      <c r="I64" s="113"/>
      <c r="J64" s="115"/>
      <c r="K64" s="22"/>
      <c r="L64" s="59"/>
      <c r="M64" s="327"/>
    </row>
    <row r="65" spans="1:13" ht="11.25">
      <c r="A65" s="326"/>
      <c r="B65" s="19"/>
      <c r="C65" s="19"/>
      <c r="D65" s="19"/>
      <c r="E65" s="19"/>
      <c r="F65" s="19"/>
      <c r="G65" s="19"/>
      <c r="H65" s="114" t="s">
        <v>19</v>
      </c>
      <c r="I65" s="113"/>
      <c r="J65" s="286" t="s">
        <v>627</v>
      </c>
      <c r="K65" s="24">
        <f>K61+K63</f>
        <v>2323670</v>
      </c>
      <c r="L65" s="142" t="s">
        <v>627</v>
      </c>
      <c r="M65" s="142" t="s">
        <v>627</v>
      </c>
    </row>
    <row r="66" spans="1:13" ht="13.5" customHeight="1">
      <c r="A66" s="32" t="s">
        <v>7</v>
      </c>
      <c r="B66" s="321"/>
      <c r="C66" s="321"/>
      <c r="D66" s="321"/>
      <c r="E66" s="321"/>
      <c r="F66" s="321"/>
      <c r="G66" s="320"/>
      <c r="H66" s="320"/>
      <c r="I66" s="320"/>
      <c r="J66" s="320"/>
      <c r="K66" s="320"/>
      <c r="L66" s="320"/>
      <c r="M66" s="320"/>
    </row>
    <row r="67" spans="1:14" ht="12.75">
      <c r="A67" s="321" t="s">
        <v>588</v>
      </c>
      <c r="B67" s="321"/>
      <c r="C67" s="321"/>
      <c r="D67" s="321"/>
      <c r="E67" s="321"/>
      <c r="F67" s="321"/>
      <c r="G67" s="320"/>
      <c r="H67" s="320"/>
      <c r="I67" s="320"/>
      <c r="J67" s="320"/>
      <c r="K67" s="320"/>
      <c r="L67" s="320"/>
      <c r="M67" s="320"/>
      <c r="N67" s="15"/>
    </row>
    <row r="68" spans="1:13" ht="9.75" customHeight="1">
      <c r="A68" s="321"/>
      <c r="B68" s="321"/>
      <c r="C68" s="321"/>
      <c r="D68" s="321"/>
      <c r="E68" s="321"/>
      <c r="F68" s="321"/>
      <c r="G68" s="320"/>
      <c r="H68" s="320"/>
      <c r="I68" s="320"/>
      <c r="J68" s="320"/>
      <c r="K68" s="320"/>
      <c r="L68" s="322"/>
      <c r="M68" s="320"/>
    </row>
    <row r="69" spans="10:12" ht="9" customHeight="1">
      <c r="J69" s="22"/>
      <c r="K69" s="22"/>
      <c r="L69" s="22"/>
    </row>
    <row r="70" spans="10:12" ht="11.25">
      <c r="J70" s="22"/>
      <c r="K70" s="22"/>
      <c r="L70" s="24"/>
    </row>
    <row r="71" spans="10:12" ht="11.25">
      <c r="J71" s="22"/>
      <c r="K71" s="22"/>
      <c r="L71" s="22"/>
    </row>
    <row r="72" spans="10:12" ht="11.25">
      <c r="J72" s="22"/>
      <c r="K72" s="22"/>
      <c r="L72" s="22"/>
    </row>
    <row r="73" spans="10:12" ht="11.25">
      <c r="J73" s="22"/>
      <c r="K73" s="22"/>
      <c r="L73" s="22"/>
    </row>
    <row r="74" spans="10:12" ht="11.25">
      <c r="J74" s="22"/>
      <c r="K74" s="22"/>
      <c r="L74" s="22"/>
    </row>
    <row r="75" spans="10:12" ht="11.25">
      <c r="J75" s="22"/>
      <c r="K75" s="22"/>
      <c r="L75" s="22"/>
    </row>
    <row r="76" spans="10:12" ht="11.25">
      <c r="J76" s="22"/>
      <c r="K76" s="22"/>
      <c r="L76" s="22"/>
    </row>
    <row r="77" spans="10:12" ht="11.25">
      <c r="J77" s="22"/>
      <c r="K77" s="22"/>
      <c r="L77" s="22"/>
    </row>
    <row r="78" spans="10:12" ht="11.25">
      <c r="J78" s="22"/>
      <c r="K78" s="22"/>
      <c r="L78" s="22"/>
    </row>
    <row r="79" spans="10:12" ht="11.25">
      <c r="J79" s="22"/>
      <c r="K79" s="22"/>
      <c r="L79" s="22"/>
    </row>
    <row r="80" spans="10:12" ht="11.25">
      <c r="J80" s="22"/>
      <c r="K80" s="22"/>
      <c r="L80" s="22"/>
    </row>
    <row r="81" spans="10:12" ht="11.25">
      <c r="J81" s="22"/>
      <c r="K81" s="22"/>
      <c r="L81" s="22"/>
    </row>
    <row r="82" spans="10:12" ht="11.25">
      <c r="J82" s="22"/>
      <c r="K82" s="22"/>
      <c r="L82" s="22"/>
    </row>
    <row r="83" spans="10:12" ht="11.25">
      <c r="J83" s="22"/>
      <c r="K83" s="22"/>
      <c r="L83" s="22"/>
    </row>
    <row r="84" spans="10:12" ht="11.25">
      <c r="J84" s="22"/>
      <c r="K84" s="22"/>
      <c r="L84" s="22"/>
    </row>
    <row r="85" spans="10:12" ht="11.25">
      <c r="J85" s="22"/>
      <c r="K85" s="22"/>
      <c r="L85" s="22"/>
    </row>
    <row r="86" spans="10:12" ht="11.25">
      <c r="J86" s="22"/>
      <c r="K86" s="22"/>
      <c r="L86" s="22"/>
    </row>
    <row r="87" spans="10:12" ht="11.25">
      <c r="J87" s="22"/>
      <c r="K87" s="22"/>
      <c r="L87" s="22"/>
    </row>
    <row r="88" spans="10:12" ht="11.25">
      <c r="J88" s="22"/>
      <c r="K88" s="22"/>
      <c r="L88" s="22"/>
    </row>
    <row r="89" spans="10:12" ht="11.25">
      <c r="J89" s="22"/>
      <c r="K89" s="22"/>
      <c r="L89" s="22"/>
    </row>
    <row r="90" spans="10:12" ht="11.25">
      <c r="J90" s="22"/>
      <c r="K90" s="22"/>
      <c r="L90" s="22"/>
    </row>
    <row r="91" spans="10:12" ht="11.25">
      <c r="J91" s="22"/>
      <c r="K91" s="22"/>
      <c r="L91" s="22"/>
    </row>
    <row r="92" spans="10:12" ht="11.25">
      <c r="J92" s="22"/>
      <c r="K92" s="22"/>
      <c r="L92" s="22"/>
    </row>
    <row r="93" spans="10:12" ht="11.25">
      <c r="J93" s="22"/>
      <c r="K93" s="22"/>
      <c r="L93" s="22"/>
    </row>
    <row r="94" spans="10:12" ht="11.25">
      <c r="J94" s="22"/>
      <c r="K94" s="22"/>
      <c r="L94" s="22"/>
    </row>
    <row r="95" spans="10:12" ht="11.25">
      <c r="J95" s="22"/>
      <c r="K95" s="22"/>
      <c r="L95" s="22"/>
    </row>
    <row r="96" spans="10:12" ht="11.25">
      <c r="J96" s="22"/>
      <c r="K96" s="22"/>
      <c r="L96" s="22"/>
    </row>
    <row r="97" spans="10:12" ht="11.25">
      <c r="J97" s="22"/>
      <c r="K97" s="22"/>
      <c r="L97" s="22"/>
    </row>
    <row r="98" spans="10:12" ht="11.25">
      <c r="J98" s="22"/>
      <c r="K98" s="22"/>
      <c r="L98" s="22"/>
    </row>
    <row r="99" spans="10:12" ht="11.25">
      <c r="J99" s="22"/>
      <c r="K99" s="22"/>
      <c r="L99" s="22"/>
    </row>
    <row r="100" spans="10:12" ht="11.25">
      <c r="J100" s="22"/>
      <c r="K100" s="22"/>
      <c r="L100" s="22"/>
    </row>
    <row r="101" spans="10:12" ht="11.25">
      <c r="J101" s="22"/>
      <c r="K101" s="22"/>
      <c r="L101" s="22"/>
    </row>
    <row r="102" spans="10:12" ht="11.25">
      <c r="J102" s="22"/>
      <c r="K102" s="22"/>
      <c r="L102" s="22"/>
    </row>
    <row r="103" spans="10:12" ht="11.25">
      <c r="J103" s="22"/>
      <c r="K103" s="22"/>
      <c r="L103" s="22"/>
    </row>
    <row r="104" spans="10:12" ht="11.25">
      <c r="J104" s="22"/>
      <c r="K104" s="22"/>
      <c r="L104" s="22"/>
    </row>
    <row r="105" spans="10:12" ht="11.25">
      <c r="J105" s="22"/>
      <c r="K105" s="22"/>
      <c r="L105" s="22"/>
    </row>
    <row r="106" spans="10:12" ht="11.25">
      <c r="J106" s="22"/>
      <c r="K106" s="22"/>
      <c r="L106" s="22"/>
    </row>
    <row r="107" spans="10:12" ht="11.25">
      <c r="J107" s="22"/>
      <c r="K107" s="22"/>
      <c r="L107" s="22"/>
    </row>
    <row r="108" spans="10:12" ht="11.25">
      <c r="J108" s="22"/>
      <c r="K108" s="22"/>
      <c r="L108" s="22"/>
    </row>
    <row r="109" spans="10:12" ht="11.25">
      <c r="J109" s="22"/>
      <c r="K109" s="22"/>
      <c r="L109" s="22"/>
    </row>
    <row r="110" spans="10:12" ht="11.25">
      <c r="J110" s="22"/>
      <c r="K110" s="22"/>
      <c r="L110" s="22"/>
    </row>
    <row r="111" spans="10:12" ht="11.25">
      <c r="J111" s="22"/>
      <c r="K111" s="22"/>
      <c r="L111" s="22"/>
    </row>
    <row r="112" spans="10:12" ht="11.25">
      <c r="J112" s="22"/>
      <c r="K112" s="22"/>
      <c r="L112" s="22"/>
    </row>
    <row r="113" spans="10:12" ht="11.25">
      <c r="J113" s="22"/>
      <c r="K113" s="22"/>
      <c r="L113" s="22"/>
    </row>
    <row r="114" spans="10:12" ht="11.25">
      <c r="J114" s="22"/>
      <c r="K114" s="22"/>
      <c r="L114" s="22"/>
    </row>
    <row r="115" spans="10:12" ht="11.25">
      <c r="J115" s="22"/>
      <c r="K115" s="22"/>
      <c r="L115" s="22"/>
    </row>
    <row r="116" spans="10:12" ht="11.25">
      <c r="J116" s="22"/>
      <c r="K116" s="22"/>
      <c r="L116" s="22"/>
    </row>
    <row r="117" spans="10:12" ht="11.25">
      <c r="J117" s="22"/>
      <c r="K117" s="22"/>
      <c r="L117" s="22"/>
    </row>
    <row r="118" spans="10:12" ht="11.25">
      <c r="J118" s="22"/>
      <c r="K118" s="22"/>
      <c r="L118" s="22"/>
    </row>
    <row r="119" spans="10:12" ht="11.25">
      <c r="J119" s="22"/>
      <c r="K119" s="22"/>
      <c r="L119" s="22"/>
    </row>
    <row r="120" spans="10:12" ht="11.25">
      <c r="J120" s="22"/>
      <c r="K120" s="22"/>
      <c r="L120" s="22"/>
    </row>
    <row r="121" spans="10:12" ht="11.25">
      <c r="J121" s="22"/>
      <c r="K121" s="22"/>
      <c r="L121" s="22"/>
    </row>
    <row r="122" spans="10:12" ht="11.25">
      <c r="J122" s="22"/>
      <c r="K122" s="22"/>
      <c r="L122" s="22"/>
    </row>
    <row r="123" spans="10:12" ht="11.25">
      <c r="J123" s="22"/>
      <c r="K123" s="22"/>
      <c r="L123" s="22"/>
    </row>
    <row r="124" spans="10:12" ht="11.25">
      <c r="J124" s="22"/>
      <c r="K124" s="22"/>
      <c r="L124" s="22"/>
    </row>
    <row r="125" spans="10:12" ht="11.25">
      <c r="J125" s="22"/>
      <c r="K125" s="22"/>
      <c r="L125" s="22"/>
    </row>
    <row r="126" spans="10:12" ht="11.25">
      <c r="J126" s="22"/>
      <c r="K126" s="22"/>
      <c r="L126" s="22"/>
    </row>
    <row r="127" spans="10:12" ht="11.25">
      <c r="J127" s="22"/>
      <c r="K127" s="22"/>
      <c r="L127" s="22"/>
    </row>
    <row r="128" spans="10:12" ht="11.25">
      <c r="J128" s="22"/>
      <c r="K128" s="22"/>
      <c r="L128" s="22"/>
    </row>
    <row r="129" spans="10:12" ht="11.25">
      <c r="J129" s="22"/>
      <c r="K129" s="22"/>
      <c r="L129" s="22"/>
    </row>
    <row r="130" spans="10:12" ht="11.25">
      <c r="J130" s="22"/>
      <c r="K130" s="22"/>
      <c r="L130" s="22"/>
    </row>
    <row r="131" spans="10:12" ht="11.25">
      <c r="J131" s="22"/>
      <c r="K131" s="22"/>
      <c r="L131" s="22"/>
    </row>
    <row r="132" spans="10:12" ht="11.25">
      <c r="J132" s="22"/>
      <c r="K132" s="22"/>
      <c r="L132" s="22"/>
    </row>
    <row r="133" spans="10:12" ht="11.25">
      <c r="J133" s="22"/>
      <c r="K133" s="22"/>
      <c r="L133" s="22"/>
    </row>
    <row r="134" spans="10:12" ht="11.25">
      <c r="J134" s="22"/>
      <c r="K134" s="22"/>
      <c r="L134" s="22"/>
    </row>
    <row r="135" spans="10:12" ht="11.25">
      <c r="J135" s="22"/>
      <c r="K135" s="22"/>
      <c r="L135" s="22"/>
    </row>
    <row r="136" spans="10:12" ht="11.25">
      <c r="J136" s="22"/>
      <c r="K136" s="22"/>
      <c r="L136" s="22"/>
    </row>
    <row r="137" spans="10:12" ht="11.25">
      <c r="J137" s="22"/>
      <c r="K137" s="22"/>
      <c r="L137" s="22"/>
    </row>
    <row r="138" spans="10:12" ht="11.25">
      <c r="J138" s="22"/>
      <c r="K138" s="22"/>
      <c r="L138" s="22"/>
    </row>
    <row r="139" spans="10:12" ht="11.25">
      <c r="J139" s="22"/>
      <c r="K139" s="22"/>
      <c r="L139" s="22"/>
    </row>
    <row r="140" spans="10:12" ht="11.25">
      <c r="J140" s="22"/>
      <c r="K140" s="22"/>
      <c r="L140" s="22"/>
    </row>
    <row r="141" spans="10:12" ht="11.25">
      <c r="J141" s="22"/>
      <c r="K141" s="22"/>
      <c r="L141" s="22"/>
    </row>
    <row r="142" spans="10:12" ht="11.25">
      <c r="J142" s="22"/>
      <c r="K142" s="22"/>
      <c r="L142" s="22"/>
    </row>
    <row r="143" spans="10:12" ht="11.25">
      <c r="J143" s="22"/>
      <c r="K143" s="22"/>
      <c r="L143" s="22"/>
    </row>
    <row r="144" spans="10:12" ht="11.25">
      <c r="J144" s="22"/>
      <c r="K144" s="22"/>
      <c r="L144" s="22"/>
    </row>
    <row r="145" spans="10:12" ht="11.25">
      <c r="J145" s="22"/>
      <c r="K145" s="22"/>
      <c r="L145" s="22"/>
    </row>
    <row r="146" spans="10:12" ht="11.25">
      <c r="J146" s="22"/>
      <c r="K146" s="22"/>
      <c r="L146" s="22"/>
    </row>
    <row r="147" spans="10:12" ht="11.25">
      <c r="J147" s="22"/>
      <c r="K147" s="22"/>
      <c r="L147" s="22"/>
    </row>
    <row r="148" spans="10:12" ht="11.25">
      <c r="J148" s="22"/>
      <c r="K148" s="22"/>
      <c r="L148" s="22"/>
    </row>
    <row r="149" spans="10:12" ht="11.25">
      <c r="J149" s="22"/>
      <c r="K149" s="22"/>
      <c r="L149" s="22"/>
    </row>
    <row r="150" spans="10:12" ht="11.25">
      <c r="J150" s="22"/>
      <c r="K150" s="22"/>
      <c r="L150" s="22"/>
    </row>
    <row r="151" spans="10:12" ht="11.25">
      <c r="J151" s="22"/>
      <c r="K151" s="22"/>
      <c r="L151" s="22"/>
    </row>
    <row r="152" spans="10:12" ht="11.25">
      <c r="J152" s="22"/>
      <c r="K152" s="22"/>
      <c r="L152" s="22"/>
    </row>
    <row r="153" spans="10:12" ht="11.25">
      <c r="J153" s="22"/>
      <c r="K153" s="22"/>
      <c r="L153" s="22"/>
    </row>
    <row r="154" spans="10:12" ht="11.25">
      <c r="J154" s="22"/>
      <c r="K154" s="22"/>
      <c r="L154" s="22"/>
    </row>
    <row r="155" spans="10:12" ht="11.25">
      <c r="J155" s="22"/>
      <c r="K155" s="22"/>
      <c r="L155" s="22"/>
    </row>
    <row r="156" spans="10:12" ht="11.25">
      <c r="J156" s="22"/>
      <c r="K156" s="22"/>
      <c r="L156" s="22"/>
    </row>
    <row r="157" spans="10:12" ht="11.25">
      <c r="J157" s="22"/>
      <c r="K157" s="22"/>
      <c r="L157" s="22"/>
    </row>
    <row r="158" spans="10:12" ht="11.25">
      <c r="J158" s="22"/>
      <c r="K158" s="22"/>
      <c r="L158" s="22"/>
    </row>
    <row r="159" spans="10:12" ht="11.25">
      <c r="J159" s="22"/>
      <c r="K159" s="22"/>
      <c r="L159" s="22"/>
    </row>
    <row r="160" spans="10:12" ht="11.25">
      <c r="J160" s="22"/>
      <c r="K160" s="22"/>
      <c r="L160" s="22"/>
    </row>
    <row r="161" spans="10:12" ht="11.25">
      <c r="J161" s="22"/>
      <c r="K161" s="22"/>
      <c r="L161" s="22"/>
    </row>
    <row r="162" spans="10:12" ht="11.25">
      <c r="J162" s="22"/>
      <c r="K162" s="22"/>
      <c r="L162" s="22"/>
    </row>
    <row r="163" spans="10:12" ht="11.25">
      <c r="J163" s="22"/>
      <c r="K163" s="22"/>
      <c r="L163" s="22"/>
    </row>
    <row r="164" spans="10:12" ht="11.25">
      <c r="J164" s="22"/>
      <c r="K164" s="22"/>
      <c r="L164" s="22"/>
    </row>
    <row r="165" spans="10:12" ht="11.25">
      <c r="J165" s="22"/>
      <c r="K165" s="22"/>
      <c r="L165" s="22"/>
    </row>
    <row r="166" spans="10:12" ht="11.25">
      <c r="J166" s="22"/>
      <c r="K166" s="22"/>
      <c r="L166" s="22"/>
    </row>
    <row r="167" spans="10:12" ht="11.25">
      <c r="J167" s="22"/>
      <c r="K167" s="22"/>
      <c r="L167" s="22"/>
    </row>
    <row r="168" spans="10:12" ht="11.25">
      <c r="J168" s="22"/>
      <c r="K168" s="22"/>
      <c r="L168" s="22"/>
    </row>
    <row r="169" spans="10:12" ht="11.25">
      <c r="J169" s="22"/>
      <c r="K169" s="22"/>
      <c r="L169" s="22"/>
    </row>
    <row r="170" spans="10:12" ht="11.25">
      <c r="J170" s="22"/>
      <c r="K170" s="22"/>
      <c r="L170" s="22"/>
    </row>
    <row r="171" spans="10:12" ht="11.25">
      <c r="J171" s="22"/>
      <c r="K171" s="22"/>
      <c r="L171" s="22"/>
    </row>
    <row r="172" spans="10:12" ht="11.25">
      <c r="J172" s="22"/>
      <c r="K172" s="22"/>
      <c r="L172" s="22"/>
    </row>
    <row r="173" spans="10:12" ht="11.25">
      <c r="J173" s="22"/>
      <c r="K173" s="22"/>
      <c r="L173" s="22"/>
    </row>
    <row r="174" spans="10:12" ht="11.25">
      <c r="J174" s="22"/>
      <c r="K174" s="22"/>
      <c r="L174" s="22"/>
    </row>
    <row r="175" spans="10:12" ht="11.25">
      <c r="J175" s="22"/>
      <c r="K175" s="22"/>
      <c r="L175" s="22"/>
    </row>
    <row r="176" spans="10:12" ht="11.25">
      <c r="J176" s="22"/>
      <c r="K176" s="22"/>
      <c r="L176" s="22"/>
    </row>
    <row r="177" spans="10:12" ht="11.25">
      <c r="J177" s="22"/>
      <c r="K177" s="22"/>
      <c r="L177" s="22"/>
    </row>
    <row r="178" spans="10:12" ht="11.25">
      <c r="J178" s="22"/>
      <c r="K178" s="22"/>
      <c r="L178" s="22"/>
    </row>
    <row r="179" spans="10:12" ht="11.25">
      <c r="J179" s="22"/>
      <c r="K179" s="22"/>
      <c r="L179" s="22"/>
    </row>
    <row r="180" spans="10:12" ht="11.25">
      <c r="J180" s="22"/>
      <c r="K180" s="22"/>
      <c r="L180" s="22"/>
    </row>
    <row r="181" spans="10:12" ht="11.25">
      <c r="J181" s="22"/>
      <c r="K181" s="22"/>
      <c r="L181" s="22"/>
    </row>
    <row r="182" spans="10:12" ht="11.25">
      <c r="J182" s="22"/>
      <c r="K182" s="22"/>
      <c r="L182" s="22"/>
    </row>
    <row r="183" spans="10:12" ht="11.25">
      <c r="J183" s="22"/>
      <c r="K183" s="22"/>
      <c r="L183" s="22"/>
    </row>
    <row r="184" spans="10:12" ht="11.25">
      <c r="J184" s="22"/>
      <c r="K184" s="22"/>
      <c r="L184" s="22"/>
    </row>
    <row r="185" spans="10:12" ht="11.25">
      <c r="J185" s="22"/>
      <c r="K185" s="22"/>
      <c r="L185" s="22"/>
    </row>
    <row r="186" spans="10:12" ht="11.25">
      <c r="J186" s="22"/>
      <c r="K186" s="22"/>
      <c r="L186" s="22"/>
    </row>
    <row r="187" spans="10:12" ht="11.25">
      <c r="J187" s="22"/>
      <c r="K187" s="22"/>
      <c r="L187" s="22"/>
    </row>
    <row r="188" spans="10:12" ht="11.25">
      <c r="J188" s="22"/>
      <c r="K188" s="22"/>
      <c r="L188" s="22"/>
    </row>
    <row r="189" spans="10:12" ht="11.25">
      <c r="J189" s="22"/>
      <c r="K189" s="22"/>
      <c r="L189" s="22"/>
    </row>
    <row r="190" spans="10:12" ht="11.25">
      <c r="J190" s="22"/>
      <c r="K190" s="22"/>
      <c r="L190" s="22"/>
    </row>
    <row r="191" spans="10:12" ht="11.25">
      <c r="J191" s="22"/>
      <c r="K191" s="22"/>
      <c r="L191" s="22"/>
    </row>
    <row r="192" spans="10:12" ht="11.25">
      <c r="J192" s="22"/>
      <c r="K192" s="22"/>
      <c r="L192" s="22"/>
    </row>
    <row r="193" spans="10:12" ht="11.25">
      <c r="J193" s="22"/>
      <c r="K193" s="22"/>
      <c r="L193" s="22"/>
    </row>
    <row r="194" spans="10:12" ht="11.25">
      <c r="J194" s="22"/>
      <c r="K194" s="22"/>
      <c r="L194" s="22"/>
    </row>
    <row r="195" spans="10:12" ht="11.25">
      <c r="J195" s="22"/>
      <c r="K195" s="22"/>
      <c r="L195" s="22"/>
    </row>
    <row r="196" spans="10:12" ht="11.25">
      <c r="J196" s="22"/>
      <c r="K196" s="22"/>
      <c r="L196" s="22"/>
    </row>
    <row r="197" spans="10:12" ht="11.25">
      <c r="J197" s="22"/>
      <c r="K197" s="22"/>
      <c r="L197" s="22"/>
    </row>
    <row r="198" spans="10:12" ht="11.25">
      <c r="J198" s="22"/>
      <c r="K198" s="22"/>
      <c r="L198" s="22"/>
    </row>
    <row r="199" spans="10:12" ht="11.25">
      <c r="J199" s="22"/>
      <c r="K199" s="22"/>
      <c r="L199" s="22"/>
    </row>
    <row r="200" spans="10:12" ht="11.25">
      <c r="J200" s="22"/>
      <c r="K200" s="22"/>
      <c r="L200" s="22"/>
    </row>
    <row r="201" spans="10:12" ht="11.25">
      <c r="J201" s="22"/>
      <c r="K201" s="22"/>
      <c r="L201" s="22"/>
    </row>
    <row r="202" spans="10:12" ht="11.25">
      <c r="J202" s="22"/>
      <c r="K202" s="22"/>
      <c r="L202" s="22"/>
    </row>
    <row r="203" spans="10:12" ht="11.25">
      <c r="J203" s="22"/>
      <c r="K203" s="22"/>
      <c r="L203" s="22"/>
    </row>
    <row r="204" spans="10:12" ht="11.25">
      <c r="J204" s="22"/>
      <c r="K204" s="22"/>
      <c r="L204" s="22"/>
    </row>
    <row r="205" spans="10:12" ht="11.25">
      <c r="J205" s="22"/>
      <c r="K205" s="22"/>
      <c r="L205" s="22"/>
    </row>
    <row r="206" spans="10:12" ht="11.25">
      <c r="J206" s="22"/>
      <c r="K206" s="22"/>
      <c r="L206" s="22"/>
    </row>
    <row r="207" spans="10:12" ht="11.25">
      <c r="J207" s="22"/>
      <c r="K207" s="22"/>
      <c r="L207" s="22"/>
    </row>
    <row r="208" spans="10:12" ht="11.25">
      <c r="J208" s="22"/>
      <c r="K208" s="22"/>
      <c r="L208" s="22"/>
    </row>
    <row r="209" spans="10:12" ht="11.25">
      <c r="J209" s="22"/>
      <c r="K209" s="22"/>
      <c r="L209" s="22"/>
    </row>
    <row r="210" spans="10:12" ht="11.25">
      <c r="J210" s="22"/>
      <c r="K210" s="22"/>
      <c r="L210" s="22"/>
    </row>
  </sheetData>
  <sheetProtection/>
  <mergeCells count="29">
    <mergeCell ref="A1:M1"/>
    <mergeCell ref="A2:M2"/>
    <mergeCell ref="A4:A7"/>
    <mergeCell ref="B4:I7"/>
    <mergeCell ref="J4:J6"/>
    <mergeCell ref="K4:M4"/>
    <mergeCell ref="K5:K6"/>
    <mergeCell ref="L5:M5"/>
    <mergeCell ref="K7:M7"/>
    <mergeCell ref="C9:H9"/>
    <mergeCell ref="E12:H12"/>
    <mergeCell ref="E14:H14"/>
    <mergeCell ref="C16:H16"/>
    <mergeCell ref="D17:H17"/>
    <mergeCell ref="C19:H19"/>
    <mergeCell ref="C20:H20"/>
    <mergeCell ref="E23:H23"/>
    <mergeCell ref="D26:H26"/>
    <mergeCell ref="E28:H28"/>
    <mergeCell ref="D31:H31"/>
    <mergeCell ref="E33:H33"/>
    <mergeCell ref="D56:H56"/>
    <mergeCell ref="E59:H59"/>
    <mergeCell ref="E35:H35"/>
    <mergeCell ref="E37:H37"/>
    <mergeCell ref="D42:H42"/>
    <mergeCell ref="D47:H47"/>
    <mergeCell ref="E50:H50"/>
    <mergeCell ref="E52:H52"/>
  </mergeCells>
  <printOptions/>
  <pageMargins left="0.5118110236220472" right="0.5118110236220472" top="0.7874015748031497" bottom="0.984251968503937" header="0.5905511811023623" footer="0.7874015748031497"/>
  <pageSetup horizontalDpi="600" verticalDpi="600" orientation="portrait" paperSize="9" r:id="rId1"/>
  <headerFooter alignWithMargins="0">
    <oddHeader>&amp;L&amp;"Arial,Kursiv"&amp;8 &amp;U2 Nachweispflichtige Abfälle&amp;R&amp;"Arial,Kursiv"&amp;8&amp;U Abfallwirtschaft in Bayern 2013</oddHeader>
    <oddFooter xml:space="preserve">&amp;C &amp;12 &amp;11 52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F56" sqref="F56"/>
    </sheetView>
  </sheetViews>
  <sheetFormatPr defaultColWidth="11.421875" defaultRowHeight="12.75"/>
  <cols>
    <col min="1" max="1" width="0.85546875" style="0" customWidth="1"/>
    <col min="2" max="2" width="0.9921875" style="0" customWidth="1"/>
    <col min="3" max="3" width="5.00390625" style="0" customWidth="1"/>
    <col min="4" max="4" width="3.421875" style="0" customWidth="1"/>
    <col min="5" max="5" width="1.8515625" style="0" customWidth="1"/>
    <col min="6" max="6" width="21.421875" style="0" customWidth="1"/>
    <col min="8" max="8" width="37.140625" style="0" customWidth="1"/>
    <col min="9" max="9" width="0.71875" style="828" hidden="1" customWidth="1"/>
    <col min="10" max="10" width="1.8515625" style="0" hidden="1" customWidth="1"/>
    <col min="11" max="11" width="4.421875" style="15" customWidth="1"/>
  </cols>
  <sheetData>
    <row r="1" spans="1:10" ht="18">
      <c r="A1" s="831" t="s">
        <v>865</v>
      </c>
      <c r="B1" s="833"/>
      <c r="C1" s="833"/>
      <c r="D1" s="833"/>
      <c r="E1" s="833"/>
      <c r="F1" s="833"/>
      <c r="G1" s="833"/>
      <c r="H1" s="833"/>
      <c r="I1" s="833"/>
      <c r="J1" s="833"/>
    </row>
    <row r="2" spans="1:10" ht="15.75">
      <c r="A2" s="833"/>
      <c r="B2" s="833"/>
      <c r="C2" s="833"/>
      <c r="D2" s="833"/>
      <c r="E2" s="833"/>
      <c r="F2" s="833"/>
      <c r="G2" s="833"/>
      <c r="H2" s="833"/>
      <c r="I2" s="833"/>
      <c r="J2" s="833"/>
    </row>
    <row r="3" spans="1:12" ht="15">
      <c r="A3" s="889" t="s">
        <v>793</v>
      </c>
      <c r="B3" s="889"/>
      <c r="C3" s="889"/>
      <c r="D3" s="889"/>
      <c r="E3" s="889"/>
      <c r="F3" s="889"/>
      <c r="G3" s="889"/>
      <c r="H3" s="889"/>
      <c r="I3" s="834"/>
      <c r="J3" s="834"/>
      <c r="K3" s="15">
        <v>48</v>
      </c>
      <c r="L3" s="857"/>
    </row>
    <row r="4" spans="1:10" ht="15.75">
      <c r="A4" s="833"/>
      <c r="B4" s="836"/>
      <c r="C4" s="836"/>
      <c r="D4" s="833"/>
      <c r="E4" s="833"/>
      <c r="F4" s="833"/>
      <c r="G4" s="833"/>
      <c r="H4" s="833"/>
      <c r="I4" s="833"/>
      <c r="J4" s="833"/>
    </row>
    <row r="5" spans="1:12" ht="15">
      <c r="A5" s="890" t="s">
        <v>794</v>
      </c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57"/>
    </row>
    <row r="6" spans="1:12" ht="9.75" customHeight="1">
      <c r="A6" s="833"/>
      <c r="B6" s="836"/>
      <c r="C6" s="836"/>
      <c r="D6" s="833"/>
      <c r="E6" s="833"/>
      <c r="F6" s="833"/>
      <c r="G6" s="833"/>
      <c r="H6" s="833"/>
      <c r="I6" s="833"/>
      <c r="J6" s="833"/>
      <c r="L6" s="857"/>
    </row>
    <row r="7" spans="1:13" ht="18">
      <c r="A7" s="838" t="s">
        <v>795</v>
      </c>
      <c r="B7" s="837"/>
      <c r="C7" s="837"/>
      <c r="D7" s="838" t="s">
        <v>866</v>
      </c>
      <c r="E7" s="838"/>
      <c r="F7" s="838"/>
      <c r="G7" s="838"/>
      <c r="H7" s="838"/>
      <c r="I7" s="838"/>
      <c r="J7" s="838"/>
      <c r="M7" s="840"/>
    </row>
    <row r="8" spans="1:18" ht="18">
      <c r="A8" s="858"/>
      <c r="B8" s="837"/>
      <c r="C8" s="837"/>
      <c r="D8" s="892" t="s">
        <v>867</v>
      </c>
      <c r="E8" s="896"/>
      <c r="F8" s="896"/>
      <c r="G8" s="896"/>
      <c r="H8" s="896"/>
      <c r="I8" s="896"/>
      <c r="J8" s="896"/>
      <c r="K8" s="15">
        <v>49</v>
      </c>
      <c r="L8" s="859"/>
      <c r="M8" s="840"/>
      <c r="N8" s="859"/>
      <c r="O8" s="859"/>
      <c r="P8" s="859"/>
      <c r="Q8" s="859"/>
      <c r="R8" s="859"/>
    </row>
    <row r="9" spans="1:18" ht="6" customHeight="1">
      <c r="A9" s="858"/>
      <c r="B9" s="837"/>
      <c r="C9" s="837"/>
      <c r="D9" s="839"/>
      <c r="E9" s="839"/>
      <c r="F9" s="839"/>
      <c r="G9" s="839"/>
      <c r="H9" s="839"/>
      <c r="I9" s="839"/>
      <c r="J9" s="839"/>
      <c r="L9" s="859"/>
      <c r="M9" s="840"/>
      <c r="N9" s="859"/>
      <c r="O9" s="859"/>
      <c r="P9" s="859"/>
      <c r="Q9" s="859"/>
      <c r="R9" s="859"/>
    </row>
    <row r="10" spans="1:13" ht="18">
      <c r="A10" s="838" t="s">
        <v>797</v>
      </c>
      <c r="B10" s="837"/>
      <c r="C10" s="837"/>
      <c r="D10" s="838" t="s">
        <v>868</v>
      </c>
      <c r="E10" s="838"/>
      <c r="F10" s="838"/>
      <c r="G10" s="838"/>
      <c r="H10" s="838"/>
      <c r="I10" s="838"/>
      <c r="J10" s="838"/>
      <c r="M10" s="840"/>
    </row>
    <row r="11" spans="1:13" ht="18">
      <c r="A11" s="858"/>
      <c r="B11" s="837"/>
      <c r="C11" s="837"/>
      <c r="D11" s="891" t="s">
        <v>869</v>
      </c>
      <c r="E11" s="891"/>
      <c r="F11" s="891"/>
      <c r="G11" s="891"/>
      <c r="H11" s="891"/>
      <c r="I11" s="891"/>
      <c r="J11" s="891"/>
      <c r="K11" s="15">
        <v>50</v>
      </c>
      <c r="L11" s="857"/>
      <c r="M11" s="840"/>
    </row>
    <row r="12" spans="1:12" ht="15.75">
      <c r="A12" s="833"/>
      <c r="B12" s="836"/>
      <c r="C12" s="836"/>
      <c r="D12" s="845"/>
      <c r="E12" s="845"/>
      <c r="F12" s="845"/>
      <c r="G12" s="845"/>
      <c r="H12" s="845"/>
      <c r="I12" s="845"/>
      <c r="J12" s="845"/>
      <c r="L12" s="857"/>
    </row>
    <row r="13" spans="1:11" ht="15">
      <c r="A13" s="890" t="s">
        <v>814</v>
      </c>
      <c r="B13" s="890"/>
      <c r="C13" s="890"/>
      <c r="D13" s="890"/>
      <c r="E13" s="890"/>
      <c r="F13" s="890"/>
      <c r="G13" s="890"/>
      <c r="H13" s="890"/>
      <c r="I13" s="890"/>
      <c r="J13" s="890"/>
      <c r="K13" s="890"/>
    </row>
    <row r="14" spans="1:11" ht="6" customHeight="1">
      <c r="A14" s="846"/>
      <c r="B14" s="846"/>
      <c r="C14" s="846"/>
      <c r="D14" s="846"/>
      <c r="E14" s="846"/>
      <c r="F14" s="846"/>
      <c r="G14" s="846"/>
      <c r="H14" s="846"/>
      <c r="I14" s="846"/>
      <c r="J14" s="846"/>
      <c r="K14" s="847"/>
    </row>
    <row r="15" spans="1:13" ht="18">
      <c r="A15" s="15"/>
      <c r="B15" s="850" t="s">
        <v>870</v>
      </c>
      <c r="C15" s="850"/>
      <c r="D15" s="857"/>
      <c r="E15" s="859" t="s">
        <v>871</v>
      </c>
      <c r="F15" s="859"/>
      <c r="G15" s="859"/>
      <c r="H15" s="859"/>
      <c r="I15" s="859"/>
      <c r="J15" s="859"/>
      <c r="M15" s="840"/>
    </row>
    <row r="16" spans="1:13" ht="18">
      <c r="A16" s="15"/>
      <c r="B16" s="850"/>
      <c r="C16" s="850"/>
      <c r="D16" s="857"/>
      <c r="E16" s="893" t="s">
        <v>590</v>
      </c>
      <c r="F16" s="893"/>
      <c r="G16" s="893"/>
      <c r="H16" s="893"/>
      <c r="I16" s="893"/>
      <c r="J16" s="893"/>
      <c r="K16" s="15">
        <v>51</v>
      </c>
      <c r="M16" s="840"/>
    </row>
    <row r="17" spans="1:13" ht="9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M17" s="840"/>
    </row>
    <row r="18" spans="1:13" s="835" customFormat="1" ht="18">
      <c r="A18" s="15"/>
      <c r="B18" s="850" t="s">
        <v>872</v>
      </c>
      <c r="C18" s="850"/>
      <c r="D18" s="15"/>
      <c r="E18" s="886" t="s">
        <v>873</v>
      </c>
      <c r="F18" s="886"/>
      <c r="G18" s="886"/>
      <c r="H18" s="886"/>
      <c r="I18" s="886"/>
      <c r="J18" s="886"/>
      <c r="K18" s="15">
        <v>53</v>
      </c>
      <c r="M18" s="840"/>
    </row>
    <row r="19" spans="1:13" s="835" customFormat="1" ht="9" customHeight="1">
      <c r="A19" s="832"/>
      <c r="B19" s="832"/>
      <c r="C19" s="832"/>
      <c r="D19" s="832"/>
      <c r="E19" s="897"/>
      <c r="F19" s="897"/>
      <c r="G19" s="897"/>
      <c r="H19" s="897"/>
      <c r="I19" s="897"/>
      <c r="J19" s="897"/>
      <c r="K19" s="843"/>
      <c r="M19" s="840"/>
    </row>
    <row r="20" spans="1:11" s="835" customFormat="1" ht="9.75" customHeight="1">
      <c r="A20" s="832"/>
      <c r="B20" s="832"/>
      <c r="C20" s="832"/>
      <c r="D20" s="832"/>
      <c r="E20" s="832"/>
      <c r="F20" s="832"/>
      <c r="G20" s="832"/>
      <c r="H20" s="832"/>
      <c r="I20" s="832"/>
      <c r="J20" s="832"/>
      <c r="K20" s="15"/>
    </row>
    <row r="21" spans="1:11" s="835" customFormat="1" ht="6" customHeight="1">
      <c r="A21" s="832"/>
      <c r="B21" s="860"/>
      <c r="C21" s="860"/>
      <c r="D21" s="861"/>
      <c r="F21" s="862"/>
      <c r="G21" s="862"/>
      <c r="H21" s="862"/>
      <c r="I21" s="862"/>
      <c r="J21" s="862"/>
      <c r="K21" s="15"/>
    </row>
    <row r="22" spans="1:9" ht="7.5" customHeight="1">
      <c r="A22" s="833"/>
      <c r="B22" s="837"/>
      <c r="C22" s="837"/>
      <c r="I22"/>
    </row>
    <row r="23" spans="1:9" ht="8.25" customHeight="1">
      <c r="A23" s="833"/>
      <c r="B23" s="837"/>
      <c r="C23" s="837"/>
      <c r="I23"/>
    </row>
    <row r="24" spans="1:9" ht="10.5" customHeight="1">
      <c r="A24" s="833"/>
      <c r="B24" s="837"/>
      <c r="C24" s="837"/>
      <c r="I24"/>
    </row>
    <row r="25" spans="1:9" ht="7.5" customHeight="1">
      <c r="A25" s="833"/>
      <c r="B25" s="837"/>
      <c r="C25" s="837"/>
      <c r="I25"/>
    </row>
    <row r="26" spans="1:9" ht="9.75" customHeight="1">
      <c r="A26" s="833"/>
      <c r="B26" s="837"/>
      <c r="C26" s="837"/>
      <c r="I26"/>
    </row>
    <row r="27" spans="1:9" ht="7.5" customHeight="1">
      <c r="A27" s="833"/>
      <c r="B27" s="837"/>
      <c r="C27" s="837"/>
      <c r="I27"/>
    </row>
    <row r="28" spans="1:14" ht="18">
      <c r="A28" s="898" t="s">
        <v>874</v>
      </c>
      <c r="B28" s="898"/>
      <c r="C28" s="898"/>
      <c r="D28" s="898"/>
      <c r="E28" s="898"/>
      <c r="F28" s="898"/>
      <c r="G28" s="898"/>
      <c r="H28" s="898"/>
      <c r="I28" s="898"/>
      <c r="J28" s="898"/>
      <c r="L28" s="859"/>
      <c r="M28" s="863"/>
      <c r="N28" s="859"/>
    </row>
    <row r="29" spans="1:14" ht="15.75">
      <c r="A29" s="833"/>
      <c r="B29" s="833"/>
      <c r="C29" s="833"/>
      <c r="D29" s="833"/>
      <c r="E29" s="833"/>
      <c r="F29" s="833"/>
      <c r="G29" s="833"/>
      <c r="H29" s="833"/>
      <c r="I29" s="833"/>
      <c r="J29" s="833"/>
      <c r="L29" s="859"/>
      <c r="M29" s="859"/>
      <c r="N29" s="859"/>
    </row>
    <row r="30" spans="1:14" s="865" customFormat="1" ht="15">
      <c r="A30" s="889" t="s">
        <v>793</v>
      </c>
      <c r="B30" s="889"/>
      <c r="C30" s="889"/>
      <c r="D30" s="889"/>
      <c r="E30" s="889"/>
      <c r="F30" s="889"/>
      <c r="G30" s="889"/>
      <c r="H30" s="889"/>
      <c r="I30" s="834"/>
      <c r="J30" s="834"/>
      <c r="K30" s="15">
        <v>55</v>
      </c>
      <c r="L30" s="864"/>
      <c r="M30" s="864"/>
      <c r="N30" s="864"/>
    </row>
    <row r="31" spans="1:10" ht="15.75">
      <c r="A31" s="833"/>
      <c r="B31" s="836"/>
      <c r="C31" s="836"/>
      <c r="D31" s="833"/>
      <c r="E31" s="833"/>
      <c r="F31" s="833"/>
      <c r="G31" s="833"/>
      <c r="H31" s="833"/>
      <c r="I31" s="833"/>
      <c r="J31" s="833"/>
    </row>
    <row r="32" spans="1:11" s="832" customFormat="1" ht="15">
      <c r="A32" s="890" t="s">
        <v>794</v>
      </c>
      <c r="B32" s="890"/>
      <c r="C32" s="890"/>
      <c r="D32" s="890"/>
      <c r="E32" s="890"/>
      <c r="F32" s="890"/>
      <c r="G32" s="890"/>
      <c r="H32" s="890"/>
      <c r="I32" s="890"/>
      <c r="J32" s="890"/>
      <c r="K32" s="890"/>
    </row>
    <row r="33" spans="1:11" s="835" customFormat="1" ht="9.75" customHeight="1">
      <c r="A33" s="836"/>
      <c r="B33" s="836"/>
      <c r="C33" s="836"/>
      <c r="D33" s="836"/>
      <c r="E33" s="836"/>
      <c r="F33" s="836"/>
      <c r="G33" s="836"/>
      <c r="H33" s="836"/>
      <c r="I33" s="836"/>
      <c r="J33" s="836"/>
      <c r="K33" s="15"/>
    </row>
    <row r="34" spans="1:13" s="835" customFormat="1" ht="18">
      <c r="A34" s="838" t="s">
        <v>795</v>
      </c>
      <c r="B34" s="837"/>
      <c r="C34" s="837"/>
      <c r="D34" s="891" t="s">
        <v>875</v>
      </c>
      <c r="E34" s="891"/>
      <c r="F34" s="891"/>
      <c r="G34" s="891"/>
      <c r="H34" s="891"/>
      <c r="I34" s="891"/>
      <c r="J34" s="891"/>
      <c r="K34" s="15">
        <v>56</v>
      </c>
      <c r="M34" s="840"/>
    </row>
    <row r="35" spans="1:13" s="835" customFormat="1" ht="6" customHeight="1">
      <c r="A35" s="837"/>
      <c r="B35" s="837"/>
      <c r="C35" s="837"/>
      <c r="D35" s="839"/>
      <c r="E35" s="839"/>
      <c r="F35" s="839"/>
      <c r="G35" s="839"/>
      <c r="H35" s="839"/>
      <c r="I35" s="839"/>
      <c r="J35" s="839"/>
      <c r="K35" s="15"/>
      <c r="M35" s="840"/>
    </row>
    <row r="36" spans="1:13" s="835" customFormat="1" ht="15" customHeight="1">
      <c r="A36" s="838" t="s">
        <v>797</v>
      </c>
      <c r="B36" s="837"/>
      <c r="C36" s="837"/>
      <c r="D36" s="892" t="s">
        <v>876</v>
      </c>
      <c r="E36" s="892"/>
      <c r="F36" s="892"/>
      <c r="G36" s="892"/>
      <c r="H36" s="892"/>
      <c r="I36" s="892"/>
      <c r="J36" s="892"/>
      <c r="K36" s="15">
        <v>57</v>
      </c>
      <c r="M36" s="840"/>
    </row>
    <row r="37" spans="1:13" s="835" customFormat="1" ht="6" customHeight="1">
      <c r="A37" s="837"/>
      <c r="B37" s="837"/>
      <c r="C37" s="837"/>
      <c r="D37" s="839"/>
      <c r="E37" s="839"/>
      <c r="F37" s="839"/>
      <c r="G37" s="839"/>
      <c r="H37" s="839"/>
      <c r="I37" s="839"/>
      <c r="J37" s="839"/>
      <c r="K37" s="15"/>
      <c r="M37" s="840"/>
    </row>
    <row r="38" spans="1:13" s="835" customFormat="1" ht="18">
      <c r="A38" s="838" t="s">
        <v>799</v>
      </c>
      <c r="B38" s="837"/>
      <c r="C38" s="837"/>
      <c r="D38" s="866" t="s">
        <v>877</v>
      </c>
      <c r="E38" s="866"/>
      <c r="F38" s="866"/>
      <c r="G38" s="866"/>
      <c r="H38" s="866"/>
      <c r="I38" s="866"/>
      <c r="J38" s="866"/>
      <c r="K38" s="15"/>
      <c r="M38" s="840"/>
    </row>
    <row r="39" spans="1:13" s="835" customFormat="1" ht="18">
      <c r="A39" s="837"/>
      <c r="B39" s="837"/>
      <c r="C39" s="837"/>
      <c r="D39" s="892" t="s">
        <v>878</v>
      </c>
      <c r="E39" s="892"/>
      <c r="F39" s="892"/>
      <c r="G39" s="892"/>
      <c r="H39" s="892"/>
      <c r="I39" s="892"/>
      <c r="J39" s="892"/>
      <c r="K39" s="15">
        <v>57</v>
      </c>
      <c r="M39" s="840"/>
    </row>
    <row r="40" spans="1:13" s="835" customFormat="1" ht="5.25" customHeight="1">
      <c r="A40" s="836"/>
      <c r="B40" s="836"/>
      <c r="C40" s="836"/>
      <c r="D40" s="867"/>
      <c r="E40" s="867"/>
      <c r="F40" s="867"/>
      <c r="G40" s="867"/>
      <c r="H40" s="867"/>
      <c r="I40" s="867"/>
      <c r="J40" s="867"/>
      <c r="K40" s="15"/>
      <c r="M40" s="840"/>
    </row>
    <row r="41" spans="1:13" s="835" customFormat="1" ht="5.25" customHeight="1">
      <c r="A41" s="836"/>
      <c r="B41" s="836"/>
      <c r="C41" s="836"/>
      <c r="D41" s="867"/>
      <c r="E41" s="867"/>
      <c r="F41" s="867"/>
      <c r="G41" s="867"/>
      <c r="H41" s="867"/>
      <c r="I41" s="867"/>
      <c r="J41" s="867"/>
      <c r="K41" s="15"/>
      <c r="M41" s="840"/>
    </row>
    <row r="42" spans="1:13" s="835" customFormat="1" ht="18" customHeight="1">
      <c r="A42" s="890" t="s">
        <v>814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M42" s="840"/>
    </row>
    <row r="43" spans="1:13" ht="7.5" customHeight="1">
      <c r="A43" s="832"/>
      <c r="B43" s="832"/>
      <c r="C43" s="832"/>
      <c r="D43" s="832"/>
      <c r="E43" s="832"/>
      <c r="F43" s="832"/>
      <c r="G43" s="832"/>
      <c r="H43" s="832"/>
      <c r="I43" s="832"/>
      <c r="J43" s="832"/>
      <c r="M43" s="840"/>
    </row>
    <row r="44" spans="1:13" ht="18">
      <c r="A44" s="15"/>
      <c r="B44" s="850" t="s">
        <v>879</v>
      </c>
      <c r="C44" s="850"/>
      <c r="D44" s="868"/>
      <c r="E44" s="857" t="s">
        <v>880</v>
      </c>
      <c r="F44" s="857"/>
      <c r="G44" s="857"/>
      <c r="H44" s="857"/>
      <c r="I44" s="857"/>
      <c r="J44" s="857"/>
      <c r="L44" s="857"/>
      <c r="M44" s="840"/>
    </row>
    <row r="45" spans="1:13" ht="18">
      <c r="A45" s="15"/>
      <c r="B45" s="850"/>
      <c r="C45" s="850"/>
      <c r="D45" s="868"/>
      <c r="E45" s="893" t="s">
        <v>881</v>
      </c>
      <c r="F45" s="893"/>
      <c r="G45" s="893"/>
      <c r="H45" s="893"/>
      <c r="I45" s="893"/>
      <c r="J45" s="893"/>
      <c r="K45" s="15">
        <v>58</v>
      </c>
      <c r="L45" s="857"/>
      <c r="M45" s="840"/>
    </row>
    <row r="46" spans="1:13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M46" s="840"/>
    </row>
    <row r="47" spans="1:18" ht="18">
      <c r="A47" s="15"/>
      <c r="B47" s="850" t="s">
        <v>882</v>
      </c>
      <c r="C47" s="850"/>
      <c r="D47" s="857"/>
      <c r="E47" s="857" t="s">
        <v>883</v>
      </c>
      <c r="F47" s="857"/>
      <c r="G47" s="857"/>
      <c r="H47" s="857"/>
      <c r="I47" s="857"/>
      <c r="J47" s="857"/>
      <c r="L47" s="859"/>
      <c r="M47" s="840"/>
      <c r="N47" s="859"/>
      <c r="O47" s="859"/>
      <c r="P47" s="859"/>
      <c r="Q47" s="859"/>
      <c r="R47" s="859"/>
    </row>
    <row r="48" spans="1:18" ht="18">
      <c r="A48" s="15"/>
      <c r="B48" s="15"/>
      <c r="C48" s="15"/>
      <c r="D48" s="869"/>
      <c r="E48" s="893" t="s">
        <v>884</v>
      </c>
      <c r="F48" s="893"/>
      <c r="G48" s="893"/>
      <c r="H48" s="893"/>
      <c r="I48" s="893"/>
      <c r="J48" s="893"/>
      <c r="K48" s="15">
        <v>59</v>
      </c>
      <c r="L48" s="859"/>
      <c r="M48" s="840"/>
      <c r="N48" s="859"/>
      <c r="O48" s="859"/>
      <c r="P48" s="859"/>
      <c r="Q48" s="859"/>
      <c r="R48" s="859"/>
    </row>
    <row r="49" spans="1:13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M49" s="840"/>
    </row>
    <row r="50" spans="1:13" ht="18">
      <c r="A50" s="15"/>
      <c r="B50" s="850" t="s">
        <v>885</v>
      </c>
      <c r="C50" s="850"/>
      <c r="D50" s="870"/>
      <c r="E50" s="870" t="s">
        <v>886</v>
      </c>
      <c r="F50" s="871"/>
      <c r="G50" s="871"/>
      <c r="H50" s="871"/>
      <c r="I50" s="871"/>
      <c r="J50" s="871"/>
      <c r="M50" s="840"/>
    </row>
    <row r="51" spans="1:13" ht="18">
      <c r="A51" s="15"/>
      <c r="B51" s="15"/>
      <c r="C51" s="15"/>
      <c r="D51" s="870"/>
      <c r="E51" s="893" t="s">
        <v>887</v>
      </c>
      <c r="F51" s="893"/>
      <c r="G51" s="893"/>
      <c r="H51" s="893"/>
      <c r="I51" s="893"/>
      <c r="J51" s="893"/>
      <c r="K51" s="15">
        <v>61</v>
      </c>
      <c r="M51" s="840"/>
    </row>
    <row r="52" spans="1:13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M52" s="840"/>
    </row>
    <row r="53" spans="1:13" ht="18">
      <c r="A53" s="15"/>
      <c r="B53" s="850" t="s">
        <v>888</v>
      </c>
      <c r="C53" s="850"/>
      <c r="D53" s="859"/>
      <c r="E53" s="857" t="s">
        <v>889</v>
      </c>
      <c r="F53" s="857"/>
      <c r="G53" s="857"/>
      <c r="H53" s="857"/>
      <c r="I53" s="857"/>
      <c r="J53" s="857"/>
      <c r="M53" s="840"/>
    </row>
    <row r="54" spans="1:13" ht="18">
      <c r="A54" s="15"/>
      <c r="B54" s="850"/>
      <c r="C54" s="850"/>
      <c r="D54" s="859"/>
      <c r="E54" s="893" t="s">
        <v>890</v>
      </c>
      <c r="F54" s="893"/>
      <c r="G54" s="893"/>
      <c r="H54" s="893"/>
      <c r="I54" s="893"/>
      <c r="J54" s="893"/>
      <c r="K54" s="15">
        <v>61</v>
      </c>
      <c r="M54" s="840"/>
    </row>
    <row r="55" spans="1:10" ht="9.75" customHeight="1">
      <c r="A55" s="832"/>
      <c r="B55" s="832"/>
      <c r="C55" s="832"/>
      <c r="D55" s="832"/>
      <c r="E55" s="832"/>
      <c r="F55" s="832"/>
      <c r="G55" s="832"/>
      <c r="H55" s="832"/>
      <c r="I55" s="832"/>
      <c r="J55" s="832"/>
    </row>
    <row r="56" spans="2:10" ht="12.75">
      <c r="B56" s="872"/>
      <c r="C56" s="872"/>
      <c r="D56" s="859"/>
      <c r="E56" s="830"/>
      <c r="F56" s="830"/>
      <c r="G56" s="830"/>
      <c r="H56" s="830"/>
      <c r="I56" s="830"/>
      <c r="J56" s="830"/>
    </row>
  </sheetData>
  <sheetProtection/>
  <mergeCells count="19">
    <mergeCell ref="E54:J54"/>
    <mergeCell ref="D36:J36"/>
    <mergeCell ref="D39:J39"/>
    <mergeCell ref="A42:K42"/>
    <mergeCell ref="E45:J45"/>
    <mergeCell ref="E48:J48"/>
    <mergeCell ref="E51:J51"/>
    <mergeCell ref="E18:J18"/>
    <mergeCell ref="E19:J19"/>
    <mergeCell ref="A28:J28"/>
    <mergeCell ref="A30:H30"/>
    <mergeCell ref="A32:K32"/>
    <mergeCell ref="D34:J34"/>
    <mergeCell ref="A3:H3"/>
    <mergeCell ref="A5:K5"/>
    <mergeCell ref="D8:J8"/>
    <mergeCell ref="D11:J11"/>
    <mergeCell ref="A13:K13"/>
    <mergeCell ref="E16:J16"/>
  </mergeCells>
  <printOptions/>
  <pageMargins left="0.7874015748031497" right="0.7874015748031497" top="0.5905511811023623" bottom="0.7874015748031497" header="0.5905511811023623" footer="0.7874015748031497"/>
  <pageSetup horizontalDpi="600" verticalDpi="600" orientation="portrait" paperSize="9" r:id="rId2"/>
  <headerFooter alignWithMargins="0">
    <oddFooter xml:space="preserve">&amp;C&amp;12 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99"/>
  <sheetViews>
    <sheetView workbookViewId="0" topLeftCell="A1">
      <selection activeCell="M42" sqref="M42"/>
    </sheetView>
  </sheetViews>
  <sheetFormatPr defaultColWidth="11.421875" defaultRowHeight="12.75"/>
  <cols>
    <col min="1" max="1" width="2.57421875" style="15" customWidth="1"/>
    <col min="2" max="6" width="6.28125" style="15" customWidth="1"/>
    <col min="7" max="7" width="1.1484375" style="15" customWidth="1"/>
    <col min="8" max="11" width="14.00390625" style="15" customWidth="1"/>
    <col min="12" max="13" width="11.421875" style="15" customWidth="1"/>
    <col min="14" max="14" width="3.57421875" style="15" customWidth="1"/>
    <col min="15" max="15" width="24.8515625" style="15" bestFit="1" customWidth="1"/>
    <col min="16" max="16" width="11.7109375" style="15" customWidth="1"/>
    <col min="17" max="18" width="11.421875" style="15" customWidth="1"/>
    <col min="19" max="19" width="8.421875" style="15" customWidth="1"/>
    <col min="20" max="20" width="23.421875" style="15" customWidth="1"/>
    <col min="21" max="21" width="12.7109375" style="15" customWidth="1"/>
    <col min="22" max="16384" width="11.421875" style="15" customWidth="1"/>
  </cols>
  <sheetData>
    <row r="1" spans="1:11" ht="19.5" customHeight="1">
      <c r="A1" s="906" t="s">
        <v>628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</row>
    <row r="2" spans="1:11" ht="14.25" customHeight="1">
      <c r="A2" s="991" t="s">
        <v>629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</row>
    <row r="3" ht="12" customHeight="1">
      <c r="A3" s="2"/>
    </row>
    <row r="4" spans="1:11" ht="19.5" customHeight="1">
      <c r="A4" s="992" t="s">
        <v>630</v>
      </c>
      <c r="B4" s="992"/>
      <c r="C4" s="992"/>
      <c r="D4" s="992"/>
      <c r="E4" s="992"/>
      <c r="F4" s="992"/>
      <c r="G4" s="993"/>
      <c r="H4" s="998" t="s">
        <v>631</v>
      </c>
      <c r="I4" s="999"/>
      <c r="J4" s="999"/>
      <c r="K4" s="999"/>
    </row>
    <row r="5" spans="1:11" ht="79.5" customHeight="1">
      <c r="A5" s="994"/>
      <c r="B5" s="994"/>
      <c r="C5" s="994"/>
      <c r="D5" s="994"/>
      <c r="E5" s="994"/>
      <c r="F5" s="994"/>
      <c r="G5" s="995"/>
      <c r="H5" s="329" t="s">
        <v>632</v>
      </c>
      <c r="I5" s="330" t="s">
        <v>633</v>
      </c>
      <c r="J5" s="330" t="s">
        <v>634</v>
      </c>
      <c r="K5" s="330" t="s">
        <v>633</v>
      </c>
    </row>
    <row r="6" spans="1:11" ht="19.5" customHeight="1">
      <c r="A6" s="996"/>
      <c r="B6" s="996"/>
      <c r="C6" s="996"/>
      <c r="D6" s="996"/>
      <c r="E6" s="996"/>
      <c r="F6" s="996"/>
      <c r="G6" s="997"/>
      <c r="H6" s="1000" t="s">
        <v>3</v>
      </c>
      <c r="I6" s="1001"/>
      <c r="J6" s="1001"/>
      <c r="K6" s="1001"/>
    </row>
    <row r="7" spans="1:11" ht="6.75" customHeight="1">
      <c r="A7" s="189"/>
      <c r="B7" s="189"/>
      <c r="C7" s="189"/>
      <c r="D7" s="189"/>
      <c r="E7" s="189"/>
      <c r="F7" s="291"/>
      <c r="G7" s="331"/>
      <c r="H7" s="189"/>
      <c r="I7" s="332"/>
      <c r="J7" s="332"/>
      <c r="K7" s="189"/>
    </row>
    <row r="8" spans="1:19" ht="15.75" customHeight="1">
      <c r="A8" s="189"/>
      <c r="B8" s="1002" t="s">
        <v>635</v>
      </c>
      <c r="C8" s="1002"/>
      <c r="D8" s="1002"/>
      <c r="E8" s="1002"/>
      <c r="F8" s="1002"/>
      <c r="G8" s="331"/>
      <c r="H8" s="333">
        <v>0</v>
      </c>
      <c r="I8" s="333">
        <v>0</v>
      </c>
      <c r="J8" s="334">
        <v>374</v>
      </c>
      <c r="K8" s="333">
        <v>0</v>
      </c>
      <c r="P8" s="291"/>
      <c r="Q8" s="291"/>
      <c r="R8" s="291"/>
      <c r="S8" s="291"/>
    </row>
    <row r="9" spans="1:24" ht="15.75" customHeight="1">
      <c r="A9" s="189"/>
      <c r="B9" s="988" t="s">
        <v>636</v>
      </c>
      <c r="C9" s="988"/>
      <c r="D9" s="988"/>
      <c r="E9" s="988"/>
      <c r="F9" s="988"/>
      <c r="G9" s="335"/>
      <c r="H9" s="333">
        <v>1022.043</v>
      </c>
      <c r="I9" s="333">
        <v>1022.043</v>
      </c>
      <c r="J9" s="336">
        <v>2574.3</v>
      </c>
      <c r="K9" s="336">
        <v>1790.7</v>
      </c>
      <c r="O9" s="55"/>
      <c r="P9" s="55"/>
      <c r="Q9" s="55"/>
      <c r="R9" s="55"/>
      <c r="S9" s="291"/>
      <c r="T9" s="55"/>
      <c r="U9" s="55"/>
      <c r="V9" s="55"/>
      <c r="W9" s="55"/>
      <c r="X9" s="291"/>
    </row>
    <row r="10" spans="1:24" ht="15.75" customHeight="1">
      <c r="A10" s="189"/>
      <c r="B10" s="988" t="s">
        <v>637</v>
      </c>
      <c r="C10" s="988"/>
      <c r="D10" s="988"/>
      <c r="E10" s="988"/>
      <c r="F10" s="988"/>
      <c r="G10" s="335"/>
      <c r="H10" s="333">
        <v>0</v>
      </c>
      <c r="I10" s="333">
        <v>0</v>
      </c>
      <c r="J10" s="333">
        <v>0</v>
      </c>
      <c r="K10" s="333">
        <v>0</v>
      </c>
      <c r="O10" s="337"/>
      <c r="P10" s="337"/>
      <c r="Q10" s="337"/>
      <c r="R10" s="337"/>
      <c r="S10" s="338"/>
      <c r="T10" s="55"/>
      <c r="U10" s="55"/>
      <c r="V10" s="55"/>
      <c r="W10" s="55"/>
      <c r="X10" s="291"/>
    </row>
    <row r="11" spans="1:24" ht="15.75" customHeight="1">
      <c r="A11" s="189"/>
      <c r="B11" s="988" t="s">
        <v>638</v>
      </c>
      <c r="C11" s="988"/>
      <c r="D11" s="988"/>
      <c r="E11" s="988"/>
      <c r="F11" s="988"/>
      <c r="G11" s="335"/>
      <c r="H11" s="333">
        <v>0</v>
      </c>
      <c r="I11" s="333">
        <v>0</v>
      </c>
      <c r="J11" s="333">
        <v>0</v>
      </c>
      <c r="K11" s="333">
        <v>0</v>
      </c>
      <c r="O11" s="291"/>
      <c r="P11" s="291"/>
      <c r="Q11" s="339"/>
      <c r="R11" s="339"/>
      <c r="S11" s="338"/>
      <c r="T11" s="291"/>
      <c r="U11" s="291"/>
      <c r="V11" s="340"/>
      <c r="W11" s="340"/>
      <c r="X11" s="339"/>
    </row>
    <row r="12" spans="1:24" ht="15.75" customHeight="1">
      <c r="A12" s="189"/>
      <c r="B12" s="990" t="s">
        <v>639</v>
      </c>
      <c r="C12" s="990"/>
      <c r="D12" s="990"/>
      <c r="E12" s="990"/>
      <c r="F12" s="990"/>
      <c r="G12" s="335"/>
      <c r="H12" s="333">
        <v>0</v>
      </c>
      <c r="I12" s="333">
        <v>0</v>
      </c>
      <c r="J12" s="333">
        <v>559.82</v>
      </c>
      <c r="K12" s="333">
        <v>0</v>
      </c>
      <c r="O12" s="291"/>
      <c r="P12" s="339"/>
      <c r="Q12" s="291"/>
      <c r="R12" s="342"/>
      <c r="S12" s="338"/>
      <c r="T12" s="291"/>
      <c r="U12" s="343"/>
      <c r="V12" s="291"/>
      <c r="W12" s="291"/>
      <c r="X12" s="339"/>
    </row>
    <row r="13" spans="1:24" ht="15.75" customHeight="1">
      <c r="A13" s="189"/>
      <c r="B13" s="990" t="s">
        <v>640</v>
      </c>
      <c r="C13" s="990"/>
      <c r="D13" s="990"/>
      <c r="E13" s="990"/>
      <c r="F13" s="990"/>
      <c r="G13" s="335"/>
      <c r="H13" s="333">
        <v>3.3</v>
      </c>
      <c r="I13" s="333">
        <v>3.3</v>
      </c>
      <c r="J13" s="333">
        <v>0</v>
      </c>
      <c r="K13" s="333">
        <v>0</v>
      </c>
      <c r="O13" s="344"/>
      <c r="P13" s="339"/>
      <c r="Q13" s="291"/>
      <c r="R13" s="291"/>
      <c r="S13" s="338"/>
      <c r="T13" s="291"/>
      <c r="U13" s="343"/>
      <c r="V13" s="345"/>
      <c r="W13" s="345"/>
      <c r="X13" s="291"/>
    </row>
    <row r="14" spans="1:24" ht="15.75" customHeight="1">
      <c r="A14" s="189"/>
      <c r="B14" s="990" t="s">
        <v>641</v>
      </c>
      <c r="C14" s="990"/>
      <c r="D14" s="990"/>
      <c r="E14" s="990"/>
      <c r="F14" s="990"/>
      <c r="G14" s="335"/>
      <c r="H14" s="333">
        <v>0</v>
      </c>
      <c r="I14" s="333">
        <v>0</v>
      </c>
      <c r="J14" s="333">
        <v>0</v>
      </c>
      <c r="K14" s="333">
        <v>0</v>
      </c>
      <c r="O14" s="344"/>
      <c r="P14" s="339"/>
      <c r="Q14" s="291"/>
      <c r="R14" s="291"/>
      <c r="S14" s="338"/>
      <c r="T14" s="291"/>
      <c r="U14" s="343"/>
      <c r="V14" s="291"/>
      <c r="W14" s="291"/>
      <c r="X14" s="291"/>
    </row>
    <row r="15" spans="1:24" ht="15.75" customHeight="1">
      <c r="A15" s="189"/>
      <c r="B15" s="988" t="s">
        <v>642</v>
      </c>
      <c r="C15" s="988"/>
      <c r="D15" s="988"/>
      <c r="E15" s="988"/>
      <c r="F15" s="988"/>
      <c r="G15" s="335"/>
      <c r="H15" s="333">
        <v>0</v>
      </c>
      <c r="I15" s="333">
        <v>0</v>
      </c>
      <c r="J15" s="333">
        <v>0</v>
      </c>
      <c r="K15" s="333">
        <v>0</v>
      </c>
      <c r="O15" s="344"/>
      <c r="P15" s="339"/>
      <c r="Q15" s="345"/>
      <c r="R15" s="345"/>
      <c r="S15" s="338"/>
      <c r="T15" s="291"/>
      <c r="U15" s="343"/>
      <c r="V15" s="291"/>
      <c r="W15" s="291"/>
      <c r="X15" s="291"/>
    </row>
    <row r="16" spans="1:24" ht="15.75" customHeight="1">
      <c r="A16" s="189"/>
      <c r="B16" s="988" t="s">
        <v>643</v>
      </c>
      <c r="C16" s="988"/>
      <c r="D16" s="988"/>
      <c r="E16" s="988"/>
      <c r="F16" s="988"/>
      <c r="G16" s="335"/>
      <c r="H16" s="336">
        <v>10349</v>
      </c>
      <c r="I16" s="333">
        <v>10104.43</v>
      </c>
      <c r="J16" s="333">
        <v>4922.7</v>
      </c>
      <c r="K16" s="333">
        <v>4922.7</v>
      </c>
      <c r="O16" s="344"/>
      <c r="P16" s="339"/>
      <c r="Q16" s="291"/>
      <c r="R16" s="291"/>
      <c r="S16" s="346"/>
      <c r="T16" s="291"/>
      <c r="U16" s="343"/>
      <c r="V16" s="345"/>
      <c r="W16" s="345"/>
      <c r="X16" s="291"/>
    </row>
    <row r="17" spans="1:24" ht="15.75" customHeight="1">
      <c r="A17" s="189"/>
      <c r="B17" s="988" t="s">
        <v>644</v>
      </c>
      <c r="C17" s="988"/>
      <c r="D17" s="988"/>
      <c r="E17" s="988"/>
      <c r="F17" s="988"/>
      <c r="G17" s="335"/>
      <c r="H17" s="333">
        <v>0</v>
      </c>
      <c r="I17" s="333">
        <v>0</v>
      </c>
      <c r="J17" s="333">
        <v>1136.71</v>
      </c>
      <c r="K17" s="333">
        <v>1128</v>
      </c>
      <c r="O17" s="344"/>
      <c r="P17" s="339"/>
      <c r="Q17" s="291"/>
      <c r="R17" s="345"/>
      <c r="S17" s="338"/>
      <c r="T17" s="291"/>
      <c r="U17" s="343"/>
      <c r="V17" s="291"/>
      <c r="W17" s="291"/>
      <c r="X17" s="291"/>
    </row>
    <row r="18" spans="1:24" ht="15.75" customHeight="1">
      <c r="A18" s="189"/>
      <c r="B18" s="988" t="s">
        <v>645</v>
      </c>
      <c r="C18" s="988"/>
      <c r="D18" s="988"/>
      <c r="E18" s="988"/>
      <c r="F18" s="988"/>
      <c r="G18" s="335"/>
      <c r="H18" s="336">
        <v>101765.94</v>
      </c>
      <c r="I18" s="336">
        <v>97079.06</v>
      </c>
      <c r="J18" s="333">
        <v>27</v>
      </c>
      <c r="K18" s="333">
        <v>27</v>
      </c>
      <c r="O18" s="344"/>
      <c r="P18" s="339"/>
      <c r="Q18" s="291"/>
      <c r="R18" s="291"/>
      <c r="S18" s="338"/>
      <c r="T18" s="291"/>
      <c r="U18" s="343"/>
      <c r="V18" s="345"/>
      <c r="W18" s="345"/>
      <c r="X18" s="347"/>
    </row>
    <row r="19" spans="1:24" ht="15.75" customHeight="1">
      <c r="A19" s="189"/>
      <c r="B19" s="988" t="s">
        <v>646</v>
      </c>
      <c r="C19" s="988"/>
      <c r="D19" s="988"/>
      <c r="E19" s="988"/>
      <c r="F19" s="988"/>
      <c r="G19" s="335"/>
      <c r="H19" s="336">
        <v>1272.8</v>
      </c>
      <c r="I19" s="336">
        <v>1209.3</v>
      </c>
      <c r="J19" s="333">
        <v>0</v>
      </c>
      <c r="K19" s="333">
        <v>0</v>
      </c>
      <c r="O19" s="344"/>
      <c r="P19" s="339"/>
      <c r="Q19" s="291"/>
      <c r="R19" s="291"/>
      <c r="S19" s="338"/>
      <c r="T19" s="291"/>
      <c r="U19" s="343"/>
      <c r="V19" s="345"/>
      <c r="W19" s="345"/>
      <c r="X19" s="348"/>
    </row>
    <row r="20" spans="1:24" ht="15.75" customHeight="1">
      <c r="A20" s="189"/>
      <c r="B20" s="988" t="s">
        <v>647</v>
      </c>
      <c r="C20" s="988"/>
      <c r="D20" s="988"/>
      <c r="E20" s="988"/>
      <c r="F20" s="988"/>
      <c r="G20" s="335"/>
      <c r="H20" s="336">
        <v>109.219</v>
      </c>
      <c r="I20" s="336">
        <v>109.219</v>
      </c>
      <c r="J20" s="333">
        <v>0</v>
      </c>
      <c r="K20" s="333">
        <v>0</v>
      </c>
      <c r="O20" s="344"/>
      <c r="P20" s="339"/>
      <c r="Q20" s="291"/>
      <c r="R20" s="291"/>
      <c r="S20" s="346"/>
      <c r="T20" s="291"/>
      <c r="U20" s="343"/>
      <c r="V20" s="291"/>
      <c r="W20" s="291"/>
      <c r="X20" s="291"/>
    </row>
    <row r="21" spans="1:24" ht="15.75" customHeight="1">
      <c r="A21" s="189"/>
      <c r="B21" s="988" t="s">
        <v>648</v>
      </c>
      <c r="C21" s="988"/>
      <c r="D21" s="988"/>
      <c r="E21" s="988"/>
      <c r="F21" s="988"/>
      <c r="G21" s="335"/>
      <c r="H21" s="336">
        <v>430</v>
      </c>
      <c r="I21" s="333">
        <v>430</v>
      </c>
      <c r="J21" s="333">
        <v>0</v>
      </c>
      <c r="K21" s="333">
        <v>0</v>
      </c>
      <c r="O21" s="344"/>
      <c r="P21" s="339"/>
      <c r="Q21" s="291"/>
      <c r="R21" s="345"/>
      <c r="S21" s="338"/>
      <c r="T21" s="291"/>
      <c r="U21" s="343"/>
      <c r="V21" s="291"/>
      <c r="W21" s="291"/>
      <c r="X21" s="349"/>
    </row>
    <row r="22" spans="1:24" ht="15.75" customHeight="1">
      <c r="A22" s="189"/>
      <c r="B22" s="988" t="s">
        <v>649</v>
      </c>
      <c r="C22" s="988"/>
      <c r="D22" s="988"/>
      <c r="E22" s="988"/>
      <c r="F22" s="988"/>
      <c r="G22" s="335"/>
      <c r="H22" s="336">
        <v>1364.271</v>
      </c>
      <c r="I22" s="336">
        <v>1364.271</v>
      </c>
      <c r="J22" s="333">
        <v>6061.203</v>
      </c>
      <c r="K22" s="333">
        <v>6061.203</v>
      </c>
      <c r="O22" s="344"/>
      <c r="P22" s="339"/>
      <c r="Q22" s="291"/>
      <c r="R22" s="291"/>
      <c r="S22" s="338"/>
      <c r="T22" s="291"/>
      <c r="U22" s="343"/>
      <c r="V22" s="345"/>
      <c r="W22" s="345"/>
      <c r="X22" s="348"/>
    </row>
    <row r="23" spans="1:24" ht="15.75" customHeight="1">
      <c r="A23" s="189"/>
      <c r="B23" s="988" t="s">
        <v>650</v>
      </c>
      <c r="C23" s="988"/>
      <c r="D23" s="988"/>
      <c r="E23" s="988"/>
      <c r="F23" s="988"/>
      <c r="G23" s="335"/>
      <c r="H23" s="333">
        <v>395</v>
      </c>
      <c r="I23" s="333">
        <v>6</v>
      </c>
      <c r="J23" s="333">
        <v>0</v>
      </c>
      <c r="K23" s="333">
        <v>0</v>
      </c>
      <c r="O23" s="344"/>
      <c r="P23" s="339"/>
      <c r="Q23" s="291"/>
      <c r="R23" s="291"/>
      <c r="S23" s="338"/>
      <c r="T23" s="291"/>
      <c r="U23" s="343"/>
      <c r="V23" s="291"/>
      <c r="W23" s="291"/>
      <c r="X23" s="291"/>
    </row>
    <row r="24" spans="1:24" ht="15.75" customHeight="1">
      <c r="A24" s="189"/>
      <c r="B24" s="988" t="s">
        <v>651</v>
      </c>
      <c r="C24" s="988"/>
      <c r="D24" s="988"/>
      <c r="E24" s="988"/>
      <c r="F24" s="988"/>
      <c r="G24" s="341"/>
      <c r="H24" s="350">
        <v>122793.301</v>
      </c>
      <c r="I24" s="334">
        <v>12917.566</v>
      </c>
      <c r="J24" s="336">
        <v>133682.71</v>
      </c>
      <c r="K24" s="336">
        <v>3330.754</v>
      </c>
      <c r="O24" s="344"/>
      <c r="P24" s="339"/>
      <c r="Q24" s="345"/>
      <c r="R24" s="345"/>
      <c r="S24" s="338"/>
      <c r="T24" s="291"/>
      <c r="U24" s="343"/>
      <c r="V24" s="291"/>
      <c r="W24" s="291"/>
      <c r="X24" s="291"/>
    </row>
    <row r="25" spans="1:24" ht="15.75" customHeight="1">
      <c r="A25" s="189"/>
      <c r="B25" s="988" t="s">
        <v>652</v>
      </c>
      <c r="C25" s="988"/>
      <c r="D25" s="988"/>
      <c r="E25" s="988"/>
      <c r="F25" s="988"/>
      <c r="G25" s="335"/>
      <c r="H25" s="333">
        <v>0</v>
      </c>
      <c r="I25" s="333">
        <v>0</v>
      </c>
      <c r="J25" s="333">
        <v>0</v>
      </c>
      <c r="K25" s="333">
        <v>0</v>
      </c>
      <c r="O25" s="344"/>
      <c r="P25" s="339"/>
      <c r="Q25" s="345"/>
      <c r="R25" s="345"/>
      <c r="S25" s="338"/>
      <c r="T25" s="291"/>
      <c r="U25" s="343"/>
      <c r="V25" s="291"/>
      <c r="W25" s="291"/>
      <c r="X25" s="348"/>
    </row>
    <row r="26" spans="1:24" ht="15.75" customHeight="1">
      <c r="A26" s="189"/>
      <c r="B26" s="990" t="s">
        <v>653</v>
      </c>
      <c r="C26" s="990"/>
      <c r="D26" s="990"/>
      <c r="E26" s="990"/>
      <c r="F26" s="990"/>
      <c r="G26" s="335"/>
      <c r="H26" s="333">
        <v>417.9</v>
      </c>
      <c r="I26" s="333">
        <v>417.9</v>
      </c>
      <c r="J26" s="333">
        <v>5556</v>
      </c>
      <c r="K26" s="333">
        <v>0</v>
      </c>
      <c r="O26" s="344"/>
      <c r="P26" s="339"/>
      <c r="Q26" s="291"/>
      <c r="R26" s="345"/>
      <c r="S26" s="338"/>
      <c r="T26" s="291"/>
      <c r="U26" s="343"/>
      <c r="V26" s="291"/>
      <c r="W26" s="291"/>
      <c r="X26" s="351"/>
    </row>
    <row r="27" spans="1:24" ht="15.75" customHeight="1">
      <c r="A27" s="189"/>
      <c r="B27" s="988" t="s">
        <v>654</v>
      </c>
      <c r="C27" s="988"/>
      <c r="D27" s="988"/>
      <c r="E27" s="988"/>
      <c r="F27" s="988"/>
      <c r="G27" s="335"/>
      <c r="H27" s="333">
        <v>19</v>
      </c>
      <c r="I27" s="333">
        <v>19</v>
      </c>
      <c r="J27" s="333">
        <v>0</v>
      </c>
      <c r="K27" s="333">
        <v>0</v>
      </c>
      <c r="O27" s="344"/>
      <c r="P27" s="339"/>
      <c r="Q27" s="291"/>
      <c r="R27" s="291"/>
      <c r="S27" s="352"/>
      <c r="T27" s="291"/>
      <c r="U27" s="343"/>
      <c r="V27" s="291"/>
      <c r="W27" s="291"/>
      <c r="X27" s="353"/>
    </row>
    <row r="28" spans="1:24" ht="15.75" customHeight="1">
      <c r="A28" s="189"/>
      <c r="B28" s="988" t="s">
        <v>655</v>
      </c>
      <c r="C28" s="988"/>
      <c r="D28" s="988"/>
      <c r="E28" s="988"/>
      <c r="F28" s="988"/>
      <c r="G28" s="335"/>
      <c r="H28" s="336">
        <v>80622.425</v>
      </c>
      <c r="I28" s="336">
        <v>10992.625</v>
      </c>
      <c r="J28" s="336">
        <v>2114.543</v>
      </c>
      <c r="K28" s="336">
        <v>361.2</v>
      </c>
      <c r="O28" s="344"/>
      <c r="P28" s="339"/>
      <c r="Q28" s="342"/>
      <c r="R28" s="342"/>
      <c r="S28" s="352"/>
      <c r="T28" s="291"/>
      <c r="U28" s="343"/>
      <c r="V28" s="291"/>
      <c r="W28" s="291"/>
      <c r="X28" s="353"/>
    </row>
    <row r="29" spans="1:24" ht="15.75" customHeight="1">
      <c r="A29" s="189"/>
      <c r="B29" s="988" t="s">
        <v>656</v>
      </c>
      <c r="C29" s="988"/>
      <c r="D29" s="988"/>
      <c r="E29" s="988"/>
      <c r="F29" s="988"/>
      <c r="G29" s="335"/>
      <c r="H29" s="333">
        <v>0</v>
      </c>
      <c r="I29" s="333">
        <v>0</v>
      </c>
      <c r="J29" s="333">
        <v>0</v>
      </c>
      <c r="K29" s="333">
        <v>0</v>
      </c>
      <c r="O29" s="344"/>
      <c r="P29" s="339"/>
      <c r="Q29" s="291"/>
      <c r="R29" s="291"/>
      <c r="S29" s="353"/>
      <c r="T29" s="291"/>
      <c r="U29" s="343"/>
      <c r="V29" s="291"/>
      <c r="W29" s="291"/>
      <c r="X29" s="55"/>
    </row>
    <row r="30" spans="1:24" ht="15.75" customHeight="1">
      <c r="A30" s="189"/>
      <c r="B30" s="988" t="s">
        <v>657</v>
      </c>
      <c r="C30" s="989"/>
      <c r="D30" s="989"/>
      <c r="E30" s="989"/>
      <c r="F30" s="989"/>
      <c r="G30" s="335"/>
      <c r="H30" s="333">
        <v>0</v>
      </c>
      <c r="I30" s="333">
        <v>0</v>
      </c>
      <c r="J30" s="333">
        <v>0</v>
      </c>
      <c r="K30" s="333">
        <v>0</v>
      </c>
      <c r="O30" s="340"/>
      <c r="P30" s="291"/>
      <c r="Q30" s="353"/>
      <c r="R30" s="353"/>
      <c r="T30" s="291"/>
      <c r="U30" s="343"/>
      <c r="V30" s="291"/>
      <c r="W30" s="291"/>
      <c r="X30" s="55"/>
    </row>
    <row r="31" spans="1:24" ht="15.75" customHeight="1">
      <c r="A31" s="189"/>
      <c r="B31" s="988" t="s">
        <v>658</v>
      </c>
      <c r="C31" s="988"/>
      <c r="D31" s="988"/>
      <c r="E31" s="988"/>
      <c r="F31" s="988"/>
      <c r="G31" s="335"/>
      <c r="H31" s="333">
        <v>843.4</v>
      </c>
      <c r="I31" s="333">
        <v>843.4</v>
      </c>
      <c r="J31" s="333">
        <v>1090.81</v>
      </c>
      <c r="K31" s="333">
        <v>1090.81</v>
      </c>
      <c r="O31" s="340"/>
      <c r="P31" s="352"/>
      <c r="Q31" s="352"/>
      <c r="R31" s="352"/>
      <c r="T31" s="291"/>
      <c r="U31" s="343"/>
      <c r="V31" s="291"/>
      <c r="W31" s="291"/>
      <c r="X31" s="55"/>
    </row>
    <row r="32" spans="1:24" ht="15.75" customHeight="1">
      <c r="A32" s="354"/>
      <c r="B32" s="988" t="s">
        <v>659</v>
      </c>
      <c r="C32" s="988"/>
      <c r="D32" s="988"/>
      <c r="E32" s="988"/>
      <c r="F32" s="988"/>
      <c r="G32" s="335"/>
      <c r="H32" s="333">
        <v>0</v>
      </c>
      <c r="I32" s="333">
        <v>0</v>
      </c>
      <c r="J32" s="333">
        <v>0</v>
      </c>
      <c r="K32" s="333">
        <v>0</v>
      </c>
      <c r="O32" s="344"/>
      <c r="P32" s="340"/>
      <c r="Q32" s="291"/>
      <c r="R32" s="353"/>
      <c r="T32" s="340"/>
      <c r="U32" s="340"/>
      <c r="V32" s="340"/>
      <c r="W32" s="340"/>
      <c r="X32" s="55"/>
    </row>
    <row r="33" spans="1:24" ht="15.75" customHeight="1">
      <c r="A33" s="354"/>
      <c r="B33" s="988" t="s">
        <v>660</v>
      </c>
      <c r="C33" s="988"/>
      <c r="D33" s="988"/>
      <c r="E33" s="988"/>
      <c r="F33" s="988"/>
      <c r="G33" s="335"/>
      <c r="H33" s="333">
        <v>0</v>
      </c>
      <c r="I33" s="333">
        <v>0</v>
      </c>
      <c r="J33" s="333">
        <v>42262.435</v>
      </c>
      <c r="K33" s="333">
        <v>8464.095</v>
      </c>
      <c r="O33" s="340"/>
      <c r="P33" s="291"/>
      <c r="Q33" s="355"/>
      <c r="R33" s="355"/>
      <c r="T33" s="55"/>
      <c r="U33" s="55"/>
      <c r="V33" s="55"/>
      <c r="W33" s="291"/>
      <c r="X33" s="55"/>
    </row>
    <row r="34" spans="1:24" ht="15.75" customHeight="1">
      <c r="A34" s="354"/>
      <c r="B34" s="988" t="s">
        <v>661</v>
      </c>
      <c r="C34" s="988"/>
      <c r="D34" s="988"/>
      <c r="E34" s="988"/>
      <c r="F34" s="988"/>
      <c r="G34" s="335"/>
      <c r="H34" s="333">
        <v>0</v>
      </c>
      <c r="I34" s="333">
        <v>0</v>
      </c>
      <c r="J34" s="333">
        <v>117.708</v>
      </c>
      <c r="K34" s="333">
        <v>0</v>
      </c>
      <c r="O34" s="189"/>
      <c r="P34" s="189"/>
      <c r="Q34" s="189"/>
      <c r="R34" s="189"/>
      <c r="T34" s="55"/>
      <c r="U34" s="55"/>
      <c r="V34" s="55"/>
      <c r="W34" s="291"/>
      <c r="X34" s="55"/>
    </row>
    <row r="35" spans="1:24" ht="15.75" customHeight="1">
      <c r="A35" s="354"/>
      <c r="B35" s="988" t="s">
        <v>662</v>
      </c>
      <c r="C35" s="988"/>
      <c r="D35" s="988"/>
      <c r="E35" s="988"/>
      <c r="F35" s="988"/>
      <c r="G35" s="335"/>
      <c r="H35" s="333">
        <v>37.6</v>
      </c>
      <c r="I35" s="333">
        <v>37.6</v>
      </c>
      <c r="J35" s="333">
        <v>0</v>
      </c>
      <c r="K35" s="333">
        <v>0</v>
      </c>
      <c r="M35" s="356"/>
      <c r="T35" s="55"/>
      <c r="U35" s="55"/>
      <c r="V35" s="55"/>
      <c r="W35" s="55"/>
      <c r="X35" s="55"/>
    </row>
    <row r="36" spans="1:24" ht="15.75" customHeight="1">
      <c r="A36" s="354"/>
      <c r="B36" s="988" t="s">
        <v>663</v>
      </c>
      <c r="C36" s="988"/>
      <c r="D36" s="988"/>
      <c r="E36" s="988"/>
      <c r="F36" s="988"/>
      <c r="G36" s="335"/>
      <c r="H36" s="333">
        <v>0</v>
      </c>
      <c r="I36" s="333">
        <v>0</v>
      </c>
      <c r="J36" s="333">
        <v>1873.346</v>
      </c>
      <c r="K36" s="333">
        <v>1873.346</v>
      </c>
      <c r="M36" s="356"/>
      <c r="T36" s="55"/>
      <c r="U36" s="55"/>
      <c r="V36" s="55"/>
      <c r="W36" s="55"/>
      <c r="X36" s="55"/>
    </row>
    <row r="37" spans="1:11" ht="11.25" customHeight="1">
      <c r="A37" s="354"/>
      <c r="B37" s="354"/>
      <c r="C37" s="354"/>
      <c r="D37" s="354"/>
      <c r="E37" s="354"/>
      <c r="F37" s="357"/>
      <c r="G37" s="291"/>
      <c r="H37" s="358"/>
      <c r="I37" s="359"/>
      <c r="J37" s="359"/>
      <c r="K37" s="359"/>
    </row>
    <row r="38" spans="1:11" ht="12.75" customHeight="1">
      <c r="A38" s="354"/>
      <c r="B38" s="360"/>
      <c r="C38" s="360"/>
      <c r="D38" s="354"/>
      <c r="E38" s="354"/>
      <c r="F38" s="361" t="s">
        <v>664</v>
      </c>
      <c r="G38" s="291"/>
      <c r="H38" s="362">
        <v>321445.199</v>
      </c>
      <c r="I38" s="363">
        <v>136555.71399999998</v>
      </c>
      <c r="J38" s="363">
        <v>202353.285</v>
      </c>
      <c r="K38" s="363">
        <v>29049.808</v>
      </c>
    </row>
    <row r="39" spans="1:11" ht="12.75" customHeight="1">
      <c r="A39" s="354"/>
      <c r="B39" s="360"/>
      <c r="C39" s="360"/>
      <c r="D39" s="354"/>
      <c r="E39" s="354"/>
      <c r="F39" s="361"/>
      <c r="G39" s="291"/>
      <c r="H39" s="362"/>
      <c r="I39" s="363"/>
      <c r="J39" s="363"/>
      <c r="K39" s="363"/>
    </row>
    <row r="40" spans="1:11" ht="12.75" customHeight="1">
      <c r="A40" s="354"/>
      <c r="B40" s="360"/>
      <c r="C40" s="360"/>
      <c r="D40" s="360"/>
      <c r="F40" s="364" t="s">
        <v>665</v>
      </c>
      <c r="G40" s="291"/>
      <c r="H40" s="365">
        <v>272812</v>
      </c>
      <c r="I40" s="366">
        <v>154990</v>
      </c>
      <c r="J40" s="366">
        <v>152374</v>
      </c>
      <c r="K40" s="366">
        <v>22399</v>
      </c>
    </row>
    <row r="41" spans="1:11" ht="12.75" customHeight="1">
      <c r="A41" s="354"/>
      <c r="B41" s="360"/>
      <c r="C41" s="360"/>
      <c r="D41" s="360"/>
      <c r="F41" s="15">
        <v>2011</v>
      </c>
      <c r="H41" s="365">
        <v>444924</v>
      </c>
      <c r="I41" s="366">
        <v>210896</v>
      </c>
      <c r="J41" s="366">
        <v>96961</v>
      </c>
      <c r="K41" s="366">
        <v>19806</v>
      </c>
    </row>
    <row r="42" spans="1:11" ht="12.75" customHeight="1">
      <c r="A42" s="354"/>
      <c r="B42" s="360"/>
      <c r="C42" s="360"/>
      <c r="D42" s="360"/>
      <c r="F42" s="367">
        <v>2010</v>
      </c>
      <c r="H42" s="365">
        <v>526596</v>
      </c>
      <c r="I42" s="366">
        <v>145296</v>
      </c>
      <c r="J42" s="366">
        <v>130566</v>
      </c>
      <c r="K42" s="366">
        <v>15152</v>
      </c>
    </row>
    <row r="43" spans="1:11" ht="12.75" customHeight="1">
      <c r="A43" s="354"/>
      <c r="B43" s="360"/>
      <c r="C43" s="360"/>
      <c r="D43" s="360"/>
      <c r="F43" s="367">
        <v>2009</v>
      </c>
      <c r="H43" s="368">
        <v>228119.031</v>
      </c>
      <c r="I43" s="369">
        <v>113167.41599999998</v>
      </c>
      <c r="J43" s="366">
        <v>123577</v>
      </c>
      <c r="K43" s="366">
        <v>13620</v>
      </c>
    </row>
    <row r="44" spans="1:11" ht="13.5" customHeight="1">
      <c r="A44" s="354"/>
      <c r="B44" s="360"/>
      <c r="C44" s="360"/>
      <c r="D44" s="360"/>
      <c r="F44" s="367">
        <v>2008</v>
      </c>
      <c r="H44" s="365">
        <v>628218</v>
      </c>
      <c r="I44" s="366">
        <v>145320</v>
      </c>
      <c r="J44" s="366">
        <v>110422</v>
      </c>
      <c r="K44" s="366">
        <v>22452</v>
      </c>
    </row>
    <row r="45" spans="1:11" ht="13.5" customHeight="1">
      <c r="A45" s="354"/>
      <c r="B45" s="360"/>
      <c r="C45" s="360"/>
      <c r="D45" s="360"/>
      <c r="F45" s="370" t="s">
        <v>666</v>
      </c>
      <c r="G45" s="371"/>
      <c r="H45" s="372">
        <v>254684</v>
      </c>
      <c r="I45" s="372">
        <v>147537</v>
      </c>
      <c r="J45" s="372">
        <v>107802</v>
      </c>
      <c r="K45" s="372">
        <v>18558</v>
      </c>
    </row>
    <row r="46" spans="1:11" ht="13.5" customHeight="1">
      <c r="A46" s="373"/>
      <c r="B46" s="360"/>
      <c r="C46" s="360"/>
      <c r="D46" s="360"/>
      <c r="F46" s="370" t="s">
        <v>667</v>
      </c>
      <c r="G46" s="371"/>
      <c r="H46" s="372">
        <v>255120</v>
      </c>
      <c r="I46" s="372">
        <v>147965</v>
      </c>
      <c r="J46" s="372">
        <v>107802</v>
      </c>
      <c r="K46" s="372">
        <v>18558</v>
      </c>
    </row>
    <row r="47" spans="1:11" ht="13.5" customHeight="1">
      <c r="A47" s="373"/>
      <c r="B47" s="360"/>
      <c r="C47" s="360"/>
      <c r="D47" s="360"/>
      <c r="F47" s="370" t="s">
        <v>668</v>
      </c>
      <c r="G47" s="374"/>
      <c r="H47" s="372">
        <v>306678</v>
      </c>
      <c r="I47" s="372">
        <v>113064</v>
      </c>
      <c r="J47" s="372">
        <v>80847</v>
      </c>
      <c r="K47" s="372">
        <v>14925</v>
      </c>
    </row>
    <row r="48" spans="1:11" ht="12.75">
      <c r="A48" s="373"/>
      <c r="B48" s="341"/>
      <c r="C48" s="341"/>
      <c r="D48" s="360"/>
      <c r="F48" s="370" t="s">
        <v>669</v>
      </c>
      <c r="G48" s="374"/>
      <c r="H48" s="372">
        <v>309851</v>
      </c>
      <c r="I48" s="372">
        <v>100086</v>
      </c>
      <c r="J48" s="372">
        <v>78486</v>
      </c>
      <c r="K48" s="372">
        <v>15166</v>
      </c>
    </row>
    <row r="49" spans="1:11" ht="12.75">
      <c r="A49" s="373"/>
      <c r="B49" s="375"/>
      <c r="C49" s="373"/>
      <c r="D49" s="341"/>
      <c r="F49" s="370" t="s">
        <v>92</v>
      </c>
      <c r="G49" s="374"/>
      <c r="H49" s="372">
        <v>120080</v>
      </c>
      <c r="I49" s="372">
        <v>1327153.071</v>
      </c>
      <c r="J49" s="372">
        <v>84233</v>
      </c>
      <c r="K49" s="372">
        <v>21720</v>
      </c>
    </row>
    <row r="50" spans="1:11" ht="12.75">
      <c r="A50" s="373"/>
      <c r="B50" s="375"/>
      <c r="C50" s="373"/>
      <c r="D50" s="376"/>
      <c r="E50" s="55"/>
      <c r="F50" s="370"/>
      <c r="G50" s="874"/>
      <c r="H50" s="369"/>
      <c r="I50" s="372"/>
      <c r="J50" s="372"/>
      <c r="K50" s="372"/>
    </row>
    <row r="51" spans="1:11" ht="12.75">
      <c r="A51" s="373"/>
      <c r="B51" s="375"/>
      <c r="C51" s="373"/>
      <c r="D51" s="376"/>
      <c r="E51" s="55"/>
      <c r="F51" s="370"/>
      <c r="G51" s="874"/>
      <c r="H51" s="369"/>
      <c r="I51" s="372"/>
      <c r="J51" s="372"/>
      <c r="K51" s="372"/>
    </row>
    <row r="52" spans="1:6" ht="12.75">
      <c r="A52" s="373"/>
      <c r="B52" s="375"/>
      <c r="C52" s="373"/>
      <c r="D52" s="376"/>
      <c r="E52" s="55"/>
      <c r="F52" s="55"/>
    </row>
    <row r="53" spans="1:12" ht="18.75" customHeight="1">
      <c r="A53" s="373"/>
      <c r="B53" s="375"/>
      <c r="C53" s="373"/>
      <c r="D53" s="376"/>
      <c r="E53" s="55"/>
      <c r="F53" s="55"/>
      <c r="L53" s="291"/>
    </row>
    <row r="54" spans="2:23" s="337" customFormat="1" ht="12.75">
      <c r="B54" s="375"/>
      <c r="C54" s="373"/>
      <c r="D54" s="376"/>
      <c r="E54" s="55"/>
      <c r="F54" s="55"/>
      <c r="G54" s="15"/>
      <c r="H54" s="15"/>
      <c r="I54" s="15"/>
      <c r="J54" s="15"/>
      <c r="K54" s="15"/>
      <c r="L54" s="377"/>
      <c r="M54" s="15"/>
      <c r="N54" s="15"/>
      <c r="O54" s="15"/>
      <c r="P54" s="15"/>
      <c r="Q54" s="15"/>
      <c r="R54" s="15"/>
      <c r="T54" s="15"/>
      <c r="U54" s="15"/>
      <c r="V54" s="15"/>
      <c r="W54" s="15"/>
    </row>
    <row r="55" spans="2:12" ht="12.75">
      <c r="B55" s="375"/>
      <c r="C55" s="373"/>
      <c r="D55" s="376"/>
      <c r="E55" s="55"/>
      <c r="F55" s="55"/>
      <c r="L55" s="291"/>
    </row>
    <row r="56" spans="2:18" ht="12.75">
      <c r="B56" s="375"/>
      <c r="C56" s="373"/>
      <c r="D56" s="376"/>
      <c r="E56" s="55"/>
      <c r="F56" s="55"/>
      <c r="L56" s="291"/>
      <c r="Q56" s="337"/>
      <c r="R56" s="337"/>
    </row>
    <row r="57" spans="2:12" ht="12.75">
      <c r="B57" s="337"/>
      <c r="C57" s="337"/>
      <c r="D57" s="337"/>
      <c r="E57" s="337"/>
      <c r="F57" s="55"/>
      <c r="H57" s="291"/>
      <c r="I57" s="291"/>
      <c r="J57" s="291"/>
      <c r="K57" s="291"/>
      <c r="L57" s="291"/>
    </row>
    <row r="58" spans="1:23" ht="12.75">
      <c r="A58" s="378"/>
      <c r="F58" s="337"/>
      <c r="G58" s="337"/>
      <c r="H58" s="291"/>
      <c r="I58" s="291"/>
      <c r="J58" s="291"/>
      <c r="K58" s="291"/>
      <c r="L58" s="291"/>
      <c r="T58" s="337"/>
      <c r="U58" s="337"/>
      <c r="V58" s="337"/>
      <c r="W58" s="337"/>
    </row>
    <row r="59" spans="8:14" ht="12.75">
      <c r="H59" s="291"/>
      <c r="I59" s="291"/>
      <c r="J59" s="339"/>
      <c r="K59" s="339"/>
      <c r="L59" s="291"/>
      <c r="M59" s="291"/>
      <c r="N59" s="291"/>
    </row>
    <row r="60" spans="8:14" ht="12.75">
      <c r="H60" s="344"/>
      <c r="I60" s="339"/>
      <c r="J60" s="291"/>
      <c r="K60" s="291"/>
      <c r="L60" s="291"/>
      <c r="M60" s="291"/>
      <c r="N60" s="291"/>
    </row>
    <row r="61" spans="8:12" ht="12.75">
      <c r="H61" s="344"/>
      <c r="I61" s="339"/>
      <c r="J61" s="291"/>
      <c r="K61" s="291"/>
      <c r="L61" s="291"/>
    </row>
    <row r="62" spans="8:16" ht="12.75">
      <c r="H62" s="344"/>
      <c r="I62" s="339"/>
      <c r="J62" s="291"/>
      <c r="K62" s="291"/>
      <c r="L62" s="291"/>
      <c r="O62" s="291"/>
      <c r="P62" s="291"/>
    </row>
    <row r="63" spans="8:16" ht="15">
      <c r="H63" s="344"/>
      <c r="I63" s="339"/>
      <c r="J63" s="291"/>
      <c r="K63" s="291"/>
      <c r="L63" s="291"/>
      <c r="O63" s="352"/>
      <c r="P63" s="352"/>
    </row>
    <row r="64" spans="8:12" ht="12.75">
      <c r="H64" s="344"/>
      <c r="I64" s="339"/>
      <c r="J64" s="348"/>
      <c r="K64" s="291"/>
      <c r="L64" s="291"/>
    </row>
    <row r="65" spans="8:12" ht="15">
      <c r="H65" s="344"/>
      <c r="I65" s="339"/>
      <c r="J65" s="348"/>
      <c r="K65" s="347"/>
      <c r="L65" s="291"/>
    </row>
    <row r="66" spans="8:12" ht="12.75">
      <c r="H66" s="344"/>
      <c r="I66" s="339"/>
      <c r="J66" s="291"/>
      <c r="K66" s="348"/>
      <c r="L66" s="291"/>
    </row>
    <row r="67" spans="8:12" ht="12.75">
      <c r="H67" s="344"/>
      <c r="I67" s="339"/>
      <c r="J67" s="348"/>
      <c r="K67" s="291"/>
      <c r="L67" s="291"/>
    </row>
    <row r="68" spans="8:12" ht="15">
      <c r="H68" s="344"/>
      <c r="I68" s="339"/>
      <c r="J68" s="379"/>
      <c r="K68" s="349"/>
      <c r="L68" s="291"/>
    </row>
    <row r="69" spans="8:12" ht="12.75">
      <c r="H69" s="344"/>
      <c r="I69" s="339"/>
      <c r="J69" s="291"/>
      <c r="K69" s="348"/>
      <c r="L69" s="291"/>
    </row>
    <row r="70" spans="8:12" ht="12.75">
      <c r="H70" s="344"/>
      <c r="I70" s="339"/>
      <c r="J70" s="348"/>
      <c r="K70" s="291"/>
      <c r="L70" s="291"/>
    </row>
    <row r="71" spans="8:12" ht="12.75">
      <c r="H71" s="344"/>
      <c r="I71" s="339"/>
      <c r="J71" s="291"/>
      <c r="K71" s="348"/>
      <c r="L71" s="291"/>
    </row>
    <row r="72" spans="8:12" ht="15">
      <c r="H72" s="344"/>
      <c r="I72" s="339"/>
      <c r="J72" s="348"/>
      <c r="K72" s="351"/>
      <c r="L72" s="291"/>
    </row>
    <row r="73" spans="8:12" ht="12.75">
      <c r="H73" s="340"/>
      <c r="I73" s="291"/>
      <c r="J73" s="353"/>
      <c r="K73" s="353"/>
      <c r="L73" s="291"/>
    </row>
    <row r="74" spans="8:12" ht="12.75">
      <c r="H74" s="291"/>
      <c r="I74" s="291"/>
      <c r="J74" s="291"/>
      <c r="K74" s="291"/>
      <c r="L74" s="291"/>
    </row>
    <row r="75" spans="8:12" ht="12.75">
      <c r="H75" s="291"/>
      <c r="I75" s="291"/>
      <c r="J75" s="291"/>
      <c r="K75" s="291"/>
      <c r="L75" s="291"/>
    </row>
    <row r="76" spans="8:12" ht="12.75">
      <c r="H76" s="291"/>
      <c r="I76" s="291"/>
      <c r="J76" s="291"/>
      <c r="K76" s="291"/>
      <c r="L76" s="291"/>
    </row>
    <row r="77" spans="8:12" ht="12.75">
      <c r="H77" s="291"/>
      <c r="I77" s="291"/>
      <c r="J77" s="291"/>
      <c r="K77" s="291"/>
      <c r="L77" s="291"/>
    </row>
    <row r="78" spans="8:12" ht="12.75">
      <c r="H78" s="291"/>
      <c r="I78" s="291"/>
      <c r="J78" s="291"/>
      <c r="K78" s="291"/>
      <c r="L78" s="291"/>
    </row>
    <row r="79" spans="8:12" ht="12.75">
      <c r="H79" s="291"/>
      <c r="I79" s="291"/>
      <c r="J79" s="291"/>
      <c r="K79" s="291"/>
      <c r="L79" s="291"/>
    </row>
    <row r="80" spans="8:12" ht="12.75">
      <c r="H80" s="291"/>
      <c r="I80" s="291"/>
      <c r="J80" s="291"/>
      <c r="K80" s="291"/>
      <c r="L80" s="291"/>
    </row>
    <row r="81" spans="8:12" ht="12.75">
      <c r="H81" s="291"/>
      <c r="I81" s="291"/>
      <c r="J81" s="291"/>
      <c r="K81" s="291"/>
      <c r="L81" s="291"/>
    </row>
    <row r="82" spans="8:12" ht="12.75">
      <c r="H82" s="291"/>
      <c r="I82" s="291"/>
      <c r="J82" s="339"/>
      <c r="K82" s="339"/>
      <c r="L82" s="291"/>
    </row>
    <row r="83" spans="8:12" ht="12.75">
      <c r="H83" s="344"/>
      <c r="I83" s="344"/>
      <c r="J83" s="291"/>
      <c r="K83" s="291"/>
      <c r="L83" s="291"/>
    </row>
    <row r="84" spans="8:12" ht="12.75">
      <c r="H84" s="344"/>
      <c r="I84" s="291"/>
      <c r="J84" s="291"/>
      <c r="K84" s="291"/>
      <c r="L84" s="291"/>
    </row>
    <row r="85" spans="8:12" ht="12.75">
      <c r="H85" s="344"/>
      <c r="I85" s="291"/>
      <c r="J85" s="291"/>
      <c r="K85" s="291"/>
      <c r="L85" s="291"/>
    </row>
    <row r="86" spans="8:12" ht="12.75">
      <c r="H86" s="344"/>
      <c r="I86" s="344"/>
      <c r="J86" s="291"/>
      <c r="K86" s="291"/>
      <c r="L86" s="291"/>
    </row>
    <row r="87" spans="8:12" ht="12.75">
      <c r="H87" s="344"/>
      <c r="I87" s="344"/>
      <c r="J87" s="291"/>
      <c r="K87" s="291"/>
      <c r="L87" s="291"/>
    </row>
    <row r="88" spans="8:12" ht="12.75">
      <c r="H88" s="344"/>
      <c r="I88" s="291"/>
      <c r="J88" s="291"/>
      <c r="K88" s="291"/>
      <c r="L88" s="291"/>
    </row>
    <row r="89" spans="8:12" ht="12.75">
      <c r="H89" s="344"/>
      <c r="I89" s="344"/>
      <c r="J89" s="291"/>
      <c r="K89" s="291"/>
      <c r="L89" s="291"/>
    </row>
    <row r="90" spans="8:12" ht="12.75">
      <c r="H90" s="344"/>
      <c r="I90" s="344"/>
      <c r="J90" s="291"/>
      <c r="K90" s="291"/>
      <c r="L90" s="291"/>
    </row>
    <row r="91" spans="8:12" ht="12.75">
      <c r="H91" s="344"/>
      <c r="I91" s="344"/>
      <c r="J91" s="291"/>
      <c r="K91" s="291"/>
      <c r="L91" s="291"/>
    </row>
    <row r="92" spans="8:12" ht="12.75">
      <c r="H92" s="344"/>
      <c r="I92" s="344"/>
      <c r="J92" s="291"/>
      <c r="K92" s="291"/>
      <c r="L92" s="291"/>
    </row>
    <row r="93" spans="8:12" ht="12.75">
      <c r="H93" s="344"/>
      <c r="I93" s="344"/>
      <c r="J93" s="291"/>
      <c r="K93" s="291"/>
      <c r="L93" s="291"/>
    </row>
    <row r="94" spans="8:12" ht="12.75">
      <c r="H94" s="344"/>
      <c r="I94" s="344"/>
      <c r="J94" s="291"/>
      <c r="K94" s="291"/>
      <c r="L94" s="291"/>
    </row>
    <row r="95" spans="8:12" ht="12.75">
      <c r="H95" s="344"/>
      <c r="I95" s="344"/>
      <c r="J95" s="291"/>
      <c r="K95" s="291"/>
      <c r="L95" s="291"/>
    </row>
    <row r="96" spans="8:11" ht="12.75">
      <c r="H96" s="344"/>
      <c r="I96" s="344"/>
      <c r="J96" s="291"/>
      <c r="K96" s="291"/>
    </row>
    <row r="97" spans="8:11" ht="12.75">
      <c r="H97" s="344"/>
      <c r="I97" s="344"/>
      <c r="J97" s="291"/>
      <c r="K97" s="291"/>
    </row>
    <row r="98" spans="8:18" ht="15">
      <c r="H98" s="340"/>
      <c r="I98" s="291"/>
      <c r="J98" s="355"/>
      <c r="K98" s="355"/>
      <c r="Q98" s="352"/>
      <c r="R98" s="352"/>
    </row>
    <row r="99" spans="8:11" ht="12.75">
      <c r="H99" s="291"/>
      <c r="I99" s="291"/>
      <c r="J99" s="291"/>
      <c r="K99" s="291"/>
    </row>
  </sheetData>
  <sheetProtection/>
  <mergeCells count="34">
    <mergeCell ref="A1:K1"/>
    <mergeCell ref="A2:K2"/>
    <mergeCell ref="A4:G6"/>
    <mergeCell ref="H4:K4"/>
    <mergeCell ref="H6:K6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3:F33"/>
    <mergeCell ref="B34:F34"/>
    <mergeCell ref="B35:F35"/>
    <mergeCell ref="B36:F36"/>
    <mergeCell ref="B27:F27"/>
    <mergeCell ref="B28:F28"/>
    <mergeCell ref="B29:F29"/>
    <mergeCell ref="B30:F30"/>
    <mergeCell ref="B31:F31"/>
    <mergeCell ref="B32:F32"/>
  </mergeCells>
  <printOptions/>
  <pageMargins left="0.5905511811023623" right="0.5905511811023623" top="0.7086614173228347" bottom="0.4724409448818898" header="0.5905511811023623" footer="0.7874015748031497"/>
  <pageSetup horizontalDpi="600" verticalDpi="600" orientation="portrait" paperSize="9" scale="91" r:id="rId1"/>
  <headerFooter alignWithMargins="0">
    <oddHeader>&amp;L&amp;"Arial,Kursiv"&amp;8 &amp;U2 Nachweispflichtige Abfälle&amp;R&amp;"Arial,Kursiv"&amp;8&amp;UAbfallwirtschaft in Bayern 2013</oddHeader>
    <oddFooter xml:space="preserve">&amp;C &amp;12 &amp;11 53&amp;12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AB84"/>
  <sheetViews>
    <sheetView workbookViewId="0" topLeftCell="A1">
      <selection activeCell="O19" sqref="O19"/>
    </sheetView>
  </sheetViews>
  <sheetFormatPr defaultColWidth="11.421875" defaultRowHeight="12.75"/>
  <cols>
    <col min="1" max="1" width="3.28125" style="380" customWidth="1"/>
    <col min="2" max="2" width="24.57421875" style="380" customWidth="1"/>
    <col min="3" max="3" width="0.5625" style="380" customWidth="1"/>
    <col min="4" max="4" width="6.421875" style="380" customWidth="1"/>
    <col min="5" max="5" width="10.421875" style="380" customWidth="1"/>
    <col min="6" max="6" width="10.00390625" style="380" customWidth="1"/>
    <col min="7" max="7" width="9.28125" style="380" customWidth="1"/>
    <col min="8" max="8" width="10.421875" style="380" customWidth="1"/>
    <col min="9" max="9" width="11.57421875" style="380" customWidth="1"/>
    <col min="10" max="10" width="10.8515625" style="380" customWidth="1"/>
    <col min="11" max="11" width="10.421875" style="380" customWidth="1"/>
    <col min="12" max="12" width="6.28125" style="380" customWidth="1"/>
    <col min="13" max="13" width="3.00390625" style="380" customWidth="1"/>
    <col min="14" max="16384" width="11.421875" style="380" customWidth="1"/>
  </cols>
  <sheetData>
    <row r="1" ht="27.75" customHeight="1"/>
    <row r="2" spans="1:11" ht="15.75" customHeight="1">
      <c r="A2" s="1015" t="s">
        <v>670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</row>
    <row r="3" spans="1:12" ht="48.75" customHeight="1" hidden="1">
      <c r="A3" s="1015" t="s">
        <v>671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381"/>
    </row>
    <row r="4" spans="1:12" ht="12.7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3"/>
      <c r="L4" s="381"/>
    </row>
    <row r="5" spans="1:12" ht="12.75" customHeight="1">
      <c r="A5" s="1016" t="s">
        <v>672</v>
      </c>
      <c r="B5" s="1016"/>
      <c r="C5" s="1017"/>
      <c r="D5" s="1022" t="s">
        <v>673</v>
      </c>
      <c r="E5" s="1010" t="s">
        <v>674</v>
      </c>
      <c r="F5" s="1025" t="s">
        <v>1</v>
      </c>
      <c r="G5" s="1026"/>
      <c r="H5" s="1026"/>
      <c r="I5" s="1026"/>
      <c r="J5" s="1027"/>
      <c r="K5" s="1028" t="s">
        <v>675</v>
      </c>
      <c r="L5" s="381"/>
    </row>
    <row r="6" spans="1:12" ht="11.25">
      <c r="A6" s="1018"/>
      <c r="B6" s="1018"/>
      <c r="C6" s="1019"/>
      <c r="D6" s="1023"/>
      <c r="E6" s="1011"/>
      <c r="F6" s="1025" t="s">
        <v>676</v>
      </c>
      <c r="G6" s="1026"/>
      <c r="H6" s="1026"/>
      <c r="I6" s="1027"/>
      <c r="J6" s="385" t="s">
        <v>677</v>
      </c>
      <c r="K6" s="1029"/>
      <c r="L6" s="381"/>
    </row>
    <row r="7" spans="1:11" ht="12.75" customHeight="1">
      <c r="A7" s="1018"/>
      <c r="B7" s="1018"/>
      <c r="C7" s="1019"/>
      <c r="D7" s="1023"/>
      <c r="E7" s="1011"/>
      <c r="F7" s="1022" t="s">
        <v>21</v>
      </c>
      <c r="G7" s="1025" t="s">
        <v>1</v>
      </c>
      <c r="H7" s="1026"/>
      <c r="I7" s="1027"/>
      <c r="J7" s="1010" t="s">
        <v>678</v>
      </c>
      <c r="K7" s="1029"/>
    </row>
    <row r="8" spans="1:11" ht="8.25" customHeight="1">
      <c r="A8" s="1018"/>
      <c r="B8" s="1018"/>
      <c r="C8" s="1019"/>
      <c r="D8" s="1023"/>
      <c r="E8" s="1011"/>
      <c r="F8" s="1023"/>
      <c r="G8" s="1010" t="s">
        <v>679</v>
      </c>
      <c r="H8" s="1010" t="s">
        <v>680</v>
      </c>
      <c r="I8" s="1010" t="s">
        <v>681</v>
      </c>
      <c r="J8" s="1011"/>
      <c r="K8" s="1029"/>
    </row>
    <row r="9" spans="1:11" ht="8.25" customHeight="1">
      <c r="A9" s="1018"/>
      <c r="B9" s="1018"/>
      <c r="C9" s="1019"/>
      <c r="D9" s="1023"/>
      <c r="E9" s="1011"/>
      <c r="F9" s="1023"/>
      <c r="G9" s="1011"/>
      <c r="H9" s="1011"/>
      <c r="I9" s="1013"/>
      <c r="J9" s="1011"/>
      <c r="K9" s="1029"/>
    </row>
    <row r="10" spans="1:11" ht="8.25" customHeight="1">
      <c r="A10" s="1018"/>
      <c r="B10" s="1018"/>
      <c r="C10" s="1019"/>
      <c r="D10" s="1023"/>
      <c r="E10" s="1011"/>
      <c r="F10" s="1023"/>
      <c r="G10" s="1011"/>
      <c r="H10" s="1011"/>
      <c r="I10" s="1013"/>
      <c r="J10" s="1011"/>
      <c r="K10" s="1029"/>
    </row>
    <row r="11" spans="1:11" ht="8.25" customHeight="1">
      <c r="A11" s="1018"/>
      <c r="B11" s="1018"/>
      <c r="C11" s="1019"/>
      <c r="D11" s="1023"/>
      <c r="E11" s="1011"/>
      <c r="F11" s="1023"/>
      <c r="G11" s="1011"/>
      <c r="H11" s="1011"/>
      <c r="I11" s="1013"/>
      <c r="J11" s="1011"/>
      <c r="K11" s="1029"/>
    </row>
    <row r="12" spans="1:11" ht="8.25" customHeight="1">
      <c r="A12" s="1018"/>
      <c r="B12" s="1018"/>
      <c r="C12" s="1019"/>
      <c r="D12" s="1023"/>
      <c r="E12" s="1011"/>
      <c r="F12" s="1023"/>
      <c r="G12" s="1011"/>
      <c r="H12" s="1011"/>
      <c r="I12" s="1013"/>
      <c r="J12" s="1011"/>
      <c r="K12" s="1029"/>
    </row>
    <row r="13" spans="1:11" ht="17.25" customHeight="1">
      <c r="A13" s="1018"/>
      <c r="B13" s="1018"/>
      <c r="C13" s="1019"/>
      <c r="D13" s="1023"/>
      <c r="E13" s="1011"/>
      <c r="F13" s="1023"/>
      <c r="G13" s="1011"/>
      <c r="H13" s="1011"/>
      <c r="I13" s="1013"/>
      <c r="J13" s="1011"/>
      <c r="K13" s="1029"/>
    </row>
    <row r="14" spans="1:11" ht="15.75" customHeight="1">
      <c r="A14" s="1018"/>
      <c r="B14" s="1018"/>
      <c r="C14" s="1019"/>
      <c r="D14" s="1023"/>
      <c r="E14" s="1011"/>
      <c r="F14" s="1023"/>
      <c r="G14" s="1011"/>
      <c r="H14" s="1011"/>
      <c r="I14" s="1013"/>
      <c r="J14" s="1011"/>
      <c r="K14" s="1029"/>
    </row>
    <row r="15" spans="1:11" ht="16.5" customHeight="1">
      <c r="A15" s="1020"/>
      <c r="B15" s="1020"/>
      <c r="C15" s="1021"/>
      <c r="D15" s="1024"/>
      <c r="E15" s="1012"/>
      <c r="F15" s="1024"/>
      <c r="G15" s="1012"/>
      <c r="H15" s="1012"/>
      <c r="I15" s="1014"/>
      <c r="J15" s="1012"/>
      <c r="K15" s="1030"/>
    </row>
    <row r="16" spans="1:11" ht="4.5" customHeight="1">
      <c r="A16" s="387"/>
      <c r="B16" s="387"/>
      <c r="C16" s="387"/>
      <c r="D16" s="387"/>
      <c r="E16" s="387"/>
      <c r="F16" s="387"/>
      <c r="G16" s="387"/>
      <c r="H16" s="387"/>
      <c r="I16" s="387"/>
      <c r="J16" s="387"/>
      <c r="K16" s="388"/>
    </row>
    <row r="17" spans="1:20" ht="15.75">
      <c r="A17" s="1007">
        <v>2008</v>
      </c>
      <c r="B17" s="1007"/>
      <c r="C17" s="1007"/>
      <c r="D17" s="1007"/>
      <c r="E17" s="1007"/>
      <c r="F17" s="1007"/>
      <c r="G17" s="1007"/>
      <c r="H17" s="1007"/>
      <c r="I17" s="1007"/>
      <c r="J17" s="1007"/>
      <c r="K17" s="1007"/>
      <c r="N17" s="389"/>
      <c r="O17" s="390"/>
      <c r="P17" s="390"/>
      <c r="Q17" s="390"/>
      <c r="R17" s="390"/>
      <c r="S17" s="390"/>
      <c r="T17" s="390"/>
    </row>
    <row r="18" spans="1:20" ht="12.75">
      <c r="A18" s="391"/>
      <c r="B18" s="391"/>
      <c r="C18" s="391"/>
      <c r="D18" s="391"/>
      <c r="E18" s="391"/>
      <c r="F18" s="391"/>
      <c r="G18" s="391"/>
      <c r="H18" s="392"/>
      <c r="I18" s="391"/>
      <c r="J18" s="391"/>
      <c r="K18" s="383"/>
      <c r="N18" s="390"/>
      <c r="O18" s="390"/>
      <c r="P18" s="390"/>
      <c r="Q18" s="390"/>
      <c r="R18" s="390"/>
      <c r="S18" s="390"/>
      <c r="T18" s="390"/>
    </row>
    <row r="19" spans="1:20" ht="12.75">
      <c r="A19" s="1008" t="s">
        <v>682</v>
      </c>
      <c r="B19" s="1008"/>
      <c r="C19" s="393" t="s">
        <v>467</v>
      </c>
      <c r="D19" s="394" t="s">
        <v>683</v>
      </c>
      <c r="E19" s="395">
        <v>40891.007</v>
      </c>
      <c r="F19" s="395">
        <v>35943.093</v>
      </c>
      <c r="G19" s="395">
        <v>8446.09</v>
      </c>
      <c r="H19" s="395">
        <v>23450.427</v>
      </c>
      <c r="I19" s="396">
        <v>4046.576</v>
      </c>
      <c r="J19" s="395">
        <v>4947.914</v>
      </c>
      <c r="K19" s="397">
        <v>2744.567</v>
      </c>
      <c r="N19" s="398"/>
      <c r="O19" s="390"/>
      <c r="P19" s="390"/>
      <c r="Q19" s="390"/>
      <c r="R19" s="390"/>
      <c r="S19" s="390"/>
      <c r="T19" s="390"/>
    </row>
    <row r="20" spans="1:11" ht="12.75">
      <c r="A20" s="399"/>
      <c r="B20" s="383"/>
      <c r="C20" s="383"/>
      <c r="D20" s="400" t="s">
        <v>684</v>
      </c>
      <c r="E20" s="401">
        <v>100</v>
      </c>
      <c r="F20" s="401">
        <v>87.89975018223444</v>
      </c>
      <c r="G20" s="401">
        <v>20.655128400237246</v>
      </c>
      <c r="H20" s="401">
        <v>57.348617019874325</v>
      </c>
      <c r="I20" s="401">
        <v>9.89600476212288</v>
      </c>
      <c r="J20" s="401">
        <v>12.100249817765555</v>
      </c>
      <c r="K20" s="401">
        <v>6.711908562193149</v>
      </c>
    </row>
    <row r="21" spans="1:11" ht="3" customHeight="1">
      <c r="A21" s="399"/>
      <c r="B21" s="383"/>
      <c r="C21" s="383"/>
      <c r="D21" s="402"/>
      <c r="E21" s="403"/>
      <c r="F21" s="404"/>
      <c r="G21" s="403"/>
      <c r="H21" s="403"/>
      <c r="I21" s="405"/>
      <c r="J21" s="404"/>
      <c r="K21" s="406"/>
    </row>
    <row r="22" spans="1:14" ht="12">
      <c r="A22" s="407" t="s">
        <v>554</v>
      </c>
      <c r="B22" s="407" t="s">
        <v>685</v>
      </c>
      <c r="C22" s="408" t="s">
        <v>467</v>
      </c>
      <c r="D22" s="400" t="s">
        <v>683</v>
      </c>
      <c r="E22" s="409">
        <v>8628.177</v>
      </c>
      <c r="F22" s="409">
        <v>7517.143</v>
      </c>
      <c r="G22" s="409">
        <v>5056.538</v>
      </c>
      <c r="H22" s="409">
        <v>2003.694</v>
      </c>
      <c r="I22" s="410">
        <v>456.911</v>
      </c>
      <c r="J22" s="409">
        <v>1111.034</v>
      </c>
      <c r="K22" s="410" t="s">
        <v>8</v>
      </c>
      <c r="N22" s="411"/>
    </row>
    <row r="23" spans="1:14" ht="13.5">
      <c r="A23" s="407"/>
      <c r="B23" s="407"/>
      <c r="C23" s="407"/>
      <c r="D23" s="400" t="s">
        <v>684</v>
      </c>
      <c r="E23" s="401">
        <v>100</v>
      </c>
      <c r="F23" s="401">
        <v>87.12318952195811</v>
      </c>
      <c r="G23" s="401">
        <v>58.60494053378831</v>
      </c>
      <c r="H23" s="401">
        <v>23.22268075863534</v>
      </c>
      <c r="I23" s="401">
        <v>5.295568229534466</v>
      </c>
      <c r="J23" s="401">
        <v>12.876810478041886</v>
      </c>
      <c r="K23" s="410" t="s">
        <v>8</v>
      </c>
      <c r="N23" s="412"/>
    </row>
    <row r="24" spans="1:11" ht="3" customHeight="1">
      <c r="A24" s="407"/>
      <c r="B24" s="383"/>
      <c r="C24" s="383"/>
      <c r="D24" s="402"/>
      <c r="E24" s="403"/>
      <c r="F24" s="404"/>
      <c r="G24" s="403"/>
      <c r="H24" s="403"/>
      <c r="I24" s="405"/>
      <c r="J24" s="404"/>
      <c r="K24" s="406"/>
    </row>
    <row r="25" spans="1:14" ht="12.75">
      <c r="A25" s="383"/>
      <c r="B25" s="413" t="s">
        <v>686</v>
      </c>
      <c r="C25" s="413" t="s">
        <v>467</v>
      </c>
      <c r="D25" s="400" t="s">
        <v>683</v>
      </c>
      <c r="E25" s="414">
        <v>26747.254</v>
      </c>
      <c r="F25" s="414">
        <v>23190.353</v>
      </c>
      <c r="G25" s="414">
        <v>450.727</v>
      </c>
      <c r="H25" s="409">
        <v>21420.996</v>
      </c>
      <c r="I25" s="415">
        <v>1318.63</v>
      </c>
      <c r="J25" s="409">
        <v>3556.901</v>
      </c>
      <c r="K25" s="410">
        <v>3</v>
      </c>
      <c r="N25" s="411"/>
    </row>
    <row r="26" spans="1:11" ht="12.75">
      <c r="A26" s="383"/>
      <c r="B26" s="383"/>
      <c r="C26" s="383"/>
      <c r="D26" s="400" t="s">
        <v>684</v>
      </c>
      <c r="E26" s="401">
        <v>100</v>
      </c>
      <c r="F26" s="401">
        <v>86.70180871651347</v>
      </c>
      <c r="G26" s="401">
        <v>1.6851337337283296</v>
      </c>
      <c r="H26" s="401">
        <v>80.08671095731921</v>
      </c>
      <c r="I26" s="401">
        <v>4.929964025465941</v>
      </c>
      <c r="J26" s="401">
        <v>13.29819128348652</v>
      </c>
      <c r="K26" s="416">
        <v>0</v>
      </c>
    </row>
    <row r="27" spans="1:11" ht="3" customHeight="1">
      <c r="A27" s="383"/>
      <c r="B27" s="383"/>
      <c r="C27" s="383"/>
      <c r="D27" s="400"/>
      <c r="E27" s="417"/>
      <c r="F27" s="418"/>
      <c r="G27" s="417"/>
      <c r="H27" s="417"/>
      <c r="I27" s="419"/>
      <c r="J27" s="417"/>
      <c r="K27" s="420"/>
    </row>
    <row r="28" spans="1:11" ht="12.75">
      <c r="A28" s="383"/>
      <c r="B28" s="408" t="s">
        <v>687</v>
      </c>
      <c r="C28" s="408" t="s">
        <v>467</v>
      </c>
      <c r="D28" s="400" t="s">
        <v>683</v>
      </c>
      <c r="E28" s="409">
        <v>440</v>
      </c>
      <c r="F28" s="409">
        <v>401</v>
      </c>
      <c r="G28" s="409">
        <v>185</v>
      </c>
      <c r="H28" s="409">
        <v>20</v>
      </c>
      <c r="I28" s="409">
        <v>196</v>
      </c>
      <c r="J28" s="409">
        <v>38</v>
      </c>
      <c r="K28" s="410">
        <v>3</v>
      </c>
    </row>
    <row r="29" spans="1:11" ht="12.75">
      <c r="A29" s="383"/>
      <c r="B29" s="407"/>
      <c r="C29" s="407"/>
      <c r="D29" s="400" t="s">
        <v>684</v>
      </c>
      <c r="E29" s="401">
        <v>100</v>
      </c>
      <c r="F29" s="401">
        <v>91.28044937787374</v>
      </c>
      <c r="G29" s="401">
        <v>42.14237124636837</v>
      </c>
      <c r="H29" s="401">
        <v>4.509476931617301</v>
      </c>
      <c r="I29" s="401">
        <v>44.62860119988807</v>
      </c>
      <c r="J29" s="401">
        <v>8.719550622126263</v>
      </c>
      <c r="K29" s="416">
        <v>0.7</v>
      </c>
    </row>
    <row r="30" spans="1:11" ht="3" customHeight="1">
      <c r="A30" s="383"/>
      <c r="B30" s="407"/>
      <c r="C30" s="407"/>
      <c r="D30" s="402"/>
      <c r="E30" s="421"/>
      <c r="F30" s="418"/>
      <c r="G30" s="421"/>
      <c r="H30" s="421"/>
      <c r="I30" s="422"/>
      <c r="J30" s="421"/>
      <c r="K30" s="423"/>
    </row>
    <row r="31" spans="1:14" ht="12.75">
      <c r="A31" s="383"/>
      <c r="B31" s="408" t="s">
        <v>688</v>
      </c>
      <c r="C31" s="408" t="s">
        <v>467</v>
      </c>
      <c r="D31" s="400" t="s">
        <v>683</v>
      </c>
      <c r="E31" s="414">
        <v>3381.91</v>
      </c>
      <c r="F31" s="414">
        <v>3337.634</v>
      </c>
      <c r="G31" s="409">
        <v>2936.349</v>
      </c>
      <c r="H31" s="424">
        <v>25.045</v>
      </c>
      <c r="I31" s="415">
        <v>376.24</v>
      </c>
      <c r="J31" s="414">
        <v>44.276</v>
      </c>
      <c r="K31" s="414">
        <v>2742.067</v>
      </c>
      <c r="N31" s="411"/>
    </row>
    <row r="32" spans="1:11" ht="12.75">
      <c r="A32" s="383"/>
      <c r="B32" s="407"/>
      <c r="C32" s="407"/>
      <c r="D32" s="400" t="s">
        <v>684</v>
      </c>
      <c r="E32" s="401">
        <v>100</v>
      </c>
      <c r="F32" s="401">
        <v>98.6907989863716</v>
      </c>
      <c r="G32" s="401">
        <v>86.82516684358839</v>
      </c>
      <c r="H32" s="401">
        <v>0.7405578504454583</v>
      </c>
      <c r="I32" s="401">
        <v>11.125074292337763</v>
      </c>
      <c r="J32" s="401">
        <v>1.3092010136283936</v>
      </c>
      <c r="K32" s="401">
        <v>81.15434769109764</v>
      </c>
    </row>
    <row r="33" spans="1:11" ht="4.5" customHeight="1">
      <c r="A33" s="383"/>
      <c r="B33" s="383"/>
      <c r="C33" s="383"/>
      <c r="D33" s="425"/>
      <c r="E33" s="425"/>
      <c r="F33" s="425"/>
      <c r="G33" s="425"/>
      <c r="H33" s="425"/>
      <c r="I33" s="425"/>
      <c r="J33" s="425"/>
      <c r="K33" s="383"/>
    </row>
    <row r="34" spans="1:11" ht="12">
      <c r="A34" s="1007">
        <v>2010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</row>
    <row r="35" spans="1:11" ht="12.75">
      <c r="A35" s="391"/>
      <c r="B35" s="391"/>
      <c r="C35" s="391"/>
      <c r="D35" s="391"/>
      <c r="E35" s="391"/>
      <c r="F35" s="391"/>
      <c r="G35" s="391"/>
      <c r="H35" s="392"/>
      <c r="I35" s="391"/>
      <c r="J35" s="391"/>
      <c r="K35" s="383"/>
    </row>
    <row r="36" spans="1:15" ht="12.75">
      <c r="A36" s="1008" t="s">
        <v>682</v>
      </c>
      <c r="B36" s="1008"/>
      <c r="C36" s="393" t="s">
        <v>467</v>
      </c>
      <c r="D36" s="394" t="s">
        <v>683</v>
      </c>
      <c r="E36" s="395">
        <v>42853.605</v>
      </c>
      <c r="F36" s="395">
        <v>39145.688</v>
      </c>
      <c r="G36" s="395">
        <v>9346.76</v>
      </c>
      <c r="H36" s="395">
        <v>25174.144</v>
      </c>
      <c r="I36" s="426">
        <v>4624.784</v>
      </c>
      <c r="J36" s="426">
        <v>3707.917</v>
      </c>
      <c r="K36" s="397">
        <v>2725.24</v>
      </c>
      <c r="N36" s="427"/>
      <c r="O36" s="411"/>
    </row>
    <row r="37" spans="1:11" ht="12.75">
      <c r="A37" s="399"/>
      <c r="B37" s="383"/>
      <c r="C37" s="383"/>
      <c r="D37" s="400" t="s">
        <v>684</v>
      </c>
      <c r="E37" s="401">
        <v>100</v>
      </c>
      <c r="F37" s="401">
        <v>91.34747940109122</v>
      </c>
      <c r="G37" s="401">
        <v>21.81090715705248</v>
      </c>
      <c r="H37" s="401">
        <v>58.744518693351466</v>
      </c>
      <c r="I37" s="401">
        <v>10.792053550687276</v>
      </c>
      <c r="J37" s="401">
        <v>8.652520598908774</v>
      </c>
      <c r="K37" s="401">
        <v>6.359418303314272</v>
      </c>
    </row>
    <row r="38" spans="1:11" ht="3" customHeight="1">
      <c r="A38" s="399"/>
      <c r="B38" s="383"/>
      <c r="C38" s="383"/>
      <c r="D38" s="402"/>
      <c r="E38" s="403"/>
      <c r="F38" s="404"/>
      <c r="G38" s="403"/>
      <c r="H38" s="403"/>
      <c r="I38" s="405"/>
      <c r="J38" s="404"/>
      <c r="K38" s="406"/>
    </row>
    <row r="39" spans="1:14" ht="12">
      <c r="A39" s="407" t="s">
        <v>554</v>
      </c>
      <c r="B39" s="407" t="s">
        <v>685</v>
      </c>
      <c r="C39" s="408" t="s">
        <v>467</v>
      </c>
      <c r="D39" s="400" t="s">
        <v>683</v>
      </c>
      <c r="E39" s="414">
        <v>8284.934</v>
      </c>
      <c r="F39" s="414">
        <v>7649.303</v>
      </c>
      <c r="G39" s="409">
        <v>5351.774</v>
      </c>
      <c r="H39" s="414">
        <v>1792.882</v>
      </c>
      <c r="I39" s="410">
        <v>504.647</v>
      </c>
      <c r="J39" s="409">
        <v>635.631</v>
      </c>
      <c r="K39" s="410" t="s">
        <v>8</v>
      </c>
      <c r="N39" s="428"/>
    </row>
    <row r="40" spans="1:11" ht="11.25">
      <c r="A40" s="407"/>
      <c r="B40" s="407"/>
      <c r="C40" s="407"/>
      <c r="D40" s="400" t="s">
        <v>684</v>
      </c>
      <c r="E40" s="401">
        <v>100</v>
      </c>
      <c r="F40" s="401">
        <v>92.32786887620348</v>
      </c>
      <c r="G40" s="401">
        <v>64.59645906654174</v>
      </c>
      <c r="H40" s="401">
        <v>21.640268950844995</v>
      </c>
      <c r="I40" s="401">
        <v>6.091140858816739</v>
      </c>
      <c r="J40" s="401">
        <v>7.67213112379652</v>
      </c>
      <c r="K40" s="410" t="s">
        <v>8</v>
      </c>
    </row>
    <row r="41" spans="1:11" ht="3" customHeight="1">
      <c r="A41" s="407"/>
      <c r="B41" s="383"/>
      <c r="C41" s="383"/>
      <c r="D41" s="402"/>
      <c r="E41" s="403"/>
      <c r="F41" s="404"/>
      <c r="G41" s="403"/>
      <c r="H41" s="403"/>
      <c r="I41" s="405"/>
      <c r="J41" s="404"/>
      <c r="K41" s="406"/>
    </row>
    <row r="42" spans="1:14" ht="12.75">
      <c r="A42" s="383"/>
      <c r="B42" s="413" t="s">
        <v>686</v>
      </c>
      <c r="C42" s="413" t="s">
        <v>467</v>
      </c>
      <c r="D42" s="400" t="s">
        <v>683</v>
      </c>
      <c r="E42" s="414">
        <v>28607.521</v>
      </c>
      <c r="F42" s="414">
        <v>25772.714</v>
      </c>
      <c r="G42" s="409">
        <v>698.764</v>
      </c>
      <c r="H42" s="414">
        <v>23366.904</v>
      </c>
      <c r="I42" s="415">
        <v>1707.046</v>
      </c>
      <c r="J42" s="409">
        <v>2834.807</v>
      </c>
      <c r="K42" s="410" t="s">
        <v>8</v>
      </c>
      <c r="N42" s="411"/>
    </row>
    <row r="43" spans="1:11" ht="12.75">
      <c r="A43" s="383"/>
      <c r="B43" s="383"/>
      <c r="C43" s="383"/>
      <c r="D43" s="400" t="s">
        <v>684</v>
      </c>
      <c r="E43" s="401">
        <v>100</v>
      </c>
      <c r="F43" s="401">
        <v>90.09069328307055</v>
      </c>
      <c r="G43" s="401">
        <v>2.442588436796044</v>
      </c>
      <c r="H43" s="401">
        <v>81.68098172505056</v>
      </c>
      <c r="I43" s="401">
        <v>5.967123121223961</v>
      </c>
      <c r="J43" s="401">
        <v>9.90930671692944</v>
      </c>
      <c r="K43" s="410" t="s">
        <v>8</v>
      </c>
    </row>
    <row r="44" spans="1:11" ht="3" customHeight="1">
      <c r="A44" s="383"/>
      <c r="B44" s="383"/>
      <c r="C44" s="383"/>
      <c r="D44" s="400"/>
      <c r="E44" s="417"/>
      <c r="F44" s="418"/>
      <c r="G44" s="417"/>
      <c r="H44" s="417"/>
      <c r="I44" s="419"/>
      <c r="J44" s="417"/>
      <c r="K44" s="420"/>
    </row>
    <row r="45" spans="1:20" ht="12.75">
      <c r="A45" s="383"/>
      <c r="B45" s="408" t="s">
        <v>687</v>
      </c>
      <c r="C45" s="408" t="s">
        <v>467</v>
      </c>
      <c r="D45" s="400" t="s">
        <v>683</v>
      </c>
      <c r="E45" s="409">
        <v>515.889</v>
      </c>
      <c r="F45" s="409">
        <v>482.22</v>
      </c>
      <c r="G45" s="409">
        <v>263.605</v>
      </c>
      <c r="H45" s="409">
        <v>28.037</v>
      </c>
      <c r="I45" s="409">
        <v>190.578</v>
      </c>
      <c r="J45" s="409">
        <v>33.669</v>
      </c>
      <c r="K45" s="410" t="s">
        <v>8</v>
      </c>
      <c r="N45" s="429"/>
      <c r="O45" s="430"/>
      <c r="P45" s="430"/>
      <c r="Q45" s="430"/>
      <c r="R45" s="430"/>
      <c r="S45" s="430"/>
      <c r="T45" s="431"/>
    </row>
    <row r="46" spans="1:14" ht="12.75">
      <c r="A46" s="383"/>
      <c r="B46" s="407"/>
      <c r="C46" s="407"/>
      <c r="D46" s="400" t="s">
        <v>684</v>
      </c>
      <c r="E46" s="401">
        <v>100</v>
      </c>
      <c r="F46" s="401">
        <v>93.47359606426964</v>
      </c>
      <c r="G46" s="401">
        <v>51.09723215652979</v>
      </c>
      <c r="H46" s="401">
        <v>5.434696223412401</v>
      </c>
      <c r="I46" s="401">
        <v>36.94166768432744</v>
      </c>
      <c r="J46" s="401">
        <v>6.52640393573036</v>
      </c>
      <c r="K46" s="410" t="s">
        <v>8</v>
      </c>
      <c r="N46" s="432"/>
    </row>
    <row r="47" spans="1:11" ht="3" customHeight="1">
      <c r="A47" s="383"/>
      <c r="B47" s="407"/>
      <c r="C47" s="407"/>
      <c r="D47" s="400"/>
      <c r="E47" s="421"/>
      <c r="F47" s="418"/>
      <c r="G47" s="421"/>
      <c r="H47" s="421"/>
      <c r="I47" s="422"/>
      <c r="J47" s="421"/>
      <c r="K47" s="423"/>
    </row>
    <row r="48" spans="1:14" ht="12.75">
      <c r="A48" s="383"/>
      <c r="B48" s="408" t="s">
        <v>688</v>
      </c>
      <c r="C48" s="408" t="s">
        <v>467</v>
      </c>
      <c r="D48" s="400" t="s">
        <v>683</v>
      </c>
      <c r="E48" s="414">
        <v>3631.125</v>
      </c>
      <c r="F48" s="414">
        <v>3600.134</v>
      </c>
      <c r="G48" s="409">
        <v>3279.726</v>
      </c>
      <c r="H48" s="414">
        <v>13.64</v>
      </c>
      <c r="I48" s="415">
        <v>306.768</v>
      </c>
      <c r="J48" s="409">
        <v>30.991</v>
      </c>
      <c r="K48" s="414">
        <v>2725.24</v>
      </c>
      <c r="N48" s="411"/>
    </row>
    <row r="49" spans="1:14" ht="12.75">
      <c r="A49" s="383"/>
      <c r="B49" s="407"/>
      <c r="C49" s="407"/>
      <c r="D49" s="400" t="s">
        <v>684</v>
      </c>
      <c r="E49" s="401">
        <v>100</v>
      </c>
      <c r="F49" s="401">
        <v>99.14651795242521</v>
      </c>
      <c r="G49" s="401">
        <v>90.32258597542085</v>
      </c>
      <c r="H49" s="401">
        <v>0.3756411580433061</v>
      </c>
      <c r="I49" s="401">
        <v>8.448290818961066</v>
      </c>
      <c r="J49" s="401">
        <v>0.8534820475747874</v>
      </c>
      <c r="K49" s="401">
        <v>75.05222210747358</v>
      </c>
      <c r="N49" s="432"/>
    </row>
    <row r="50" spans="1:11" ht="4.5" customHeight="1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</row>
    <row r="51" spans="1:11" ht="12">
      <c r="A51" s="1007">
        <v>2012</v>
      </c>
      <c r="B51" s="1007"/>
      <c r="C51" s="1007"/>
      <c r="D51" s="1007"/>
      <c r="E51" s="1007"/>
      <c r="F51" s="1007"/>
      <c r="G51" s="1007"/>
      <c r="H51" s="1007"/>
      <c r="I51" s="1007"/>
      <c r="J51" s="1007"/>
      <c r="K51" s="1007"/>
    </row>
    <row r="52" spans="1:11" ht="12.75">
      <c r="A52" s="391"/>
      <c r="B52" s="391"/>
      <c r="C52" s="391"/>
      <c r="D52" s="391"/>
      <c r="E52" s="391"/>
      <c r="F52" s="391"/>
      <c r="G52" s="391"/>
      <c r="H52" s="392"/>
      <c r="I52" s="391"/>
      <c r="J52" s="391"/>
      <c r="K52" s="383"/>
    </row>
    <row r="53" spans="1:28" ht="12.75">
      <c r="A53" s="1008" t="s">
        <v>682</v>
      </c>
      <c r="B53" s="1008"/>
      <c r="C53" s="393" t="s">
        <v>467</v>
      </c>
      <c r="D53" s="394" t="s">
        <v>683</v>
      </c>
      <c r="E53" s="397">
        <v>45578.955</v>
      </c>
      <c r="F53" s="397">
        <v>41458.745</v>
      </c>
      <c r="G53" s="397">
        <v>10077.83</v>
      </c>
      <c r="H53" s="397">
        <v>27032.263</v>
      </c>
      <c r="I53" s="397">
        <v>4348.652</v>
      </c>
      <c r="J53" s="397">
        <v>4120.21</v>
      </c>
      <c r="K53" s="397">
        <v>3013.938</v>
      </c>
      <c r="N53" s="433"/>
      <c r="O53" s="434"/>
      <c r="P53" s="411"/>
      <c r="Q53" s="411"/>
      <c r="R53" s="411"/>
      <c r="S53" s="411"/>
      <c r="T53" s="435"/>
      <c r="U53" s="435"/>
      <c r="V53" s="435"/>
      <c r="W53" s="435"/>
      <c r="X53" s="436"/>
      <c r="Y53" s="435"/>
      <c r="Z53" s="437"/>
      <c r="AA53" s="437"/>
      <c r="AB53" s="435"/>
    </row>
    <row r="54" spans="1:28" ht="12.75">
      <c r="A54" s="399"/>
      <c r="B54" s="383"/>
      <c r="C54" s="383"/>
      <c r="D54" s="400" t="s">
        <v>684</v>
      </c>
      <c r="E54" s="438">
        <v>100</v>
      </c>
      <c r="F54" s="438">
        <v>90.96027980457208</v>
      </c>
      <c r="G54" s="438">
        <v>22.11070876899218</v>
      </c>
      <c r="H54" s="438">
        <v>59.30865023123062</v>
      </c>
      <c r="I54" s="438">
        <v>9.540920804349287</v>
      </c>
      <c r="J54" s="438">
        <v>9.039720195427911</v>
      </c>
      <c r="K54" s="438">
        <v>6.612564943623653</v>
      </c>
      <c r="N54" s="439"/>
      <c r="O54" s="411"/>
      <c r="P54" s="411"/>
      <c r="Q54" s="411"/>
      <c r="R54" s="411"/>
      <c r="S54" s="411"/>
      <c r="T54" s="440"/>
      <c r="U54" s="440"/>
      <c r="V54" s="440"/>
      <c r="W54" s="440"/>
      <c r="X54" s="441"/>
      <c r="Y54" s="440"/>
      <c r="Z54" s="442"/>
      <c r="AA54" s="442"/>
      <c r="AB54" s="440"/>
    </row>
    <row r="55" spans="1:28" ht="3" customHeight="1">
      <c r="A55" s="399"/>
      <c r="B55" s="383"/>
      <c r="C55" s="383"/>
      <c r="D55" s="402"/>
      <c r="E55" s="421"/>
      <c r="F55" s="418"/>
      <c r="G55" s="421"/>
      <c r="H55" s="421"/>
      <c r="I55" s="422"/>
      <c r="J55" s="418"/>
      <c r="K55" s="423"/>
      <c r="N55" s="439"/>
      <c r="O55" s="411"/>
      <c r="P55" s="411"/>
      <c r="Q55" s="411"/>
      <c r="R55" s="411"/>
      <c r="S55" s="411"/>
      <c r="T55" s="443"/>
      <c r="U55" s="435"/>
      <c r="V55" s="443"/>
      <c r="W55" s="443"/>
      <c r="X55" s="444"/>
      <c r="Y55" s="435"/>
      <c r="Z55" s="443"/>
      <c r="AA55" s="443"/>
      <c r="AB55" s="445"/>
    </row>
    <row r="56" spans="1:28" ht="12">
      <c r="A56" s="407" t="s">
        <v>554</v>
      </c>
      <c r="B56" s="407" t="s">
        <v>689</v>
      </c>
      <c r="C56" s="408" t="s">
        <v>467</v>
      </c>
      <c r="D56" s="400" t="s">
        <v>683</v>
      </c>
      <c r="E56" s="446">
        <v>8954.28</v>
      </c>
      <c r="F56" s="446">
        <v>8176.652</v>
      </c>
      <c r="G56" s="446">
        <v>5447.69</v>
      </c>
      <c r="H56" s="446">
        <v>2317.287</v>
      </c>
      <c r="I56" s="446">
        <v>411.675</v>
      </c>
      <c r="J56" s="446">
        <v>777.628</v>
      </c>
      <c r="K56" s="410" t="s">
        <v>8</v>
      </c>
      <c r="N56" s="439"/>
      <c r="O56" s="432"/>
      <c r="P56" s="411"/>
      <c r="Q56" s="411"/>
      <c r="R56" s="411"/>
      <c r="S56" s="447"/>
      <c r="T56" s="448"/>
      <c r="U56" s="448"/>
      <c r="V56" s="448"/>
      <c r="W56" s="448"/>
      <c r="X56" s="449"/>
      <c r="Y56" s="448"/>
      <c r="Z56" s="437"/>
      <c r="AA56" s="437"/>
      <c r="AB56" s="442"/>
    </row>
    <row r="57" spans="1:28" ht="12">
      <c r="A57" s="407"/>
      <c r="B57" s="407"/>
      <c r="C57" s="407"/>
      <c r="D57" s="400" t="s">
        <v>684</v>
      </c>
      <c r="E57" s="438">
        <v>100</v>
      </c>
      <c r="F57" s="438">
        <v>91.31557199462156</v>
      </c>
      <c r="G57" s="438">
        <v>60.838950758743295</v>
      </c>
      <c r="H57" s="438">
        <v>25.87909915705115</v>
      </c>
      <c r="I57" s="438">
        <v>4.597522078827108</v>
      </c>
      <c r="J57" s="438">
        <v>8.684428005378434</v>
      </c>
      <c r="K57" s="410" t="s">
        <v>8</v>
      </c>
      <c r="N57" s="439"/>
      <c r="O57" s="411"/>
      <c r="P57" s="411"/>
      <c r="Q57" s="411"/>
      <c r="R57" s="411"/>
      <c r="S57" s="411"/>
      <c r="T57" s="440"/>
      <c r="U57" s="440"/>
      <c r="V57" s="440"/>
      <c r="W57" s="440"/>
      <c r="X57" s="450"/>
      <c r="Y57" s="440"/>
      <c r="Z57" s="442"/>
      <c r="AA57" s="442"/>
      <c r="AB57" s="442"/>
    </row>
    <row r="58" spans="1:28" ht="3" customHeight="1">
      <c r="A58" s="407"/>
      <c r="B58" s="383"/>
      <c r="C58" s="383"/>
      <c r="D58" s="402"/>
      <c r="E58" s="421"/>
      <c r="F58" s="418"/>
      <c r="G58" s="421"/>
      <c r="H58" s="421"/>
      <c r="I58" s="422"/>
      <c r="J58" s="418"/>
      <c r="K58" s="423"/>
      <c r="N58" s="439"/>
      <c r="O58" s="411"/>
      <c r="P58" s="411"/>
      <c r="Q58" s="411"/>
      <c r="R58" s="411"/>
      <c r="S58" s="411"/>
      <c r="T58" s="443"/>
      <c r="U58" s="435"/>
      <c r="V58" s="443"/>
      <c r="W58" s="443"/>
      <c r="X58" s="444"/>
      <c r="Y58" s="435"/>
      <c r="Z58" s="443"/>
      <c r="AA58" s="443"/>
      <c r="AB58" s="445"/>
    </row>
    <row r="59" spans="1:28" ht="12.75">
      <c r="A59" s="383"/>
      <c r="B59" s="413" t="s">
        <v>686</v>
      </c>
      <c r="C59" s="413" t="s">
        <v>467</v>
      </c>
      <c r="D59" s="400" t="s">
        <v>683</v>
      </c>
      <c r="E59" s="446">
        <v>30308.872</v>
      </c>
      <c r="F59" s="446">
        <v>27153.229</v>
      </c>
      <c r="G59" s="446">
        <v>1073.211</v>
      </c>
      <c r="H59" s="446">
        <v>24701.98</v>
      </c>
      <c r="I59" s="446">
        <v>1378.038</v>
      </c>
      <c r="J59" s="446">
        <v>3155.643</v>
      </c>
      <c r="K59" s="410" t="s">
        <v>8</v>
      </c>
      <c r="N59" s="439"/>
      <c r="O59" s="411"/>
      <c r="P59" s="411"/>
      <c r="Q59" s="411"/>
      <c r="R59" s="411"/>
      <c r="S59" s="411"/>
      <c r="T59" s="448"/>
      <c r="U59" s="448"/>
      <c r="V59" s="448"/>
      <c r="W59" s="448"/>
      <c r="X59" s="449"/>
      <c r="Y59" s="448"/>
      <c r="Z59" s="437"/>
      <c r="AA59" s="437"/>
      <c r="AB59" s="442"/>
    </row>
    <row r="60" spans="1:28" ht="12.75">
      <c r="A60" s="383"/>
      <c r="B60" s="383"/>
      <c r="C60" s="383"/>
      <c r="D60" s="400" t="s">
        <v>684</v>
      </c>
      <c r="E60" s="438">
        <v>100</v>
      </c>
      <c r="F60" s="438">
        <v>89.58838520945285</v>
      </c>
      <c r="G60" s="438">
        <v>3.540913696821182</v>
      </c>
      <c r="H60" s="438">
        <v>81.50082259742297</v>
      </c>
      <c r="I60" s="438">
        <v>4.5466489152087215</v>
      </c>
      <c r="J60" s="438">
        <v>10.411614790547139</v>
      </c>
      <c r="K60" s="410" t="s">
        <v>8</v>
      </c>
      <c r="N60" s="439"/>
      <c r="O60" s="411"/>
      <c r="P60" s="411"/>
      <c r="Q60" s="411"/>
      <c r="R60" s="411"/>
      <c r="S60" s="411"/>
      <c r="T60" s="440"/>
      <c r="U60" s="440"/>
      <c r="V60" s="440"/>
      <c r="W60" s="440"/>
      <c r="X60" s="441"/>
      <c r="Y60" s="440"/>
      <c r="Z60" s="442"/>
      <c r="AA60" s="442"/>
      <c r="AB60" s="442"/>
    </row>
    <row r="61" spans="1:28" ht="3" customHeight="1">
      <c r="A61" s="383"/>
      <c r="B61" s="383"/>
      <c r="C61" s="383"/>
      <c r="D61" s="400"/>
      <c r="E61" s="417"/>
      <c r="F61" s="418"/>
      <c r="G61" s="417"/>
      <c r="H61" s="417"/>
      <c r="I61" s="419"/>
      <c r="J61" s="417"/>
      <c r="K61" s="420"/>
      <c r="N61" s="439"/>
      <c r="O61" s="411"/>
      <c r="P61" s="411"/>
      <c r="Q61" s="411"/>
      <c r="R61" s="411"/>
      <c r="S61" s="411"/>
      <c r="T61" s="440"/>
      <c r="U61" s="440"/>
      <c r="V61" s="440"/>
      <c r="W61" s="440"/>
      <c r="X61" s="441"/>
      <c r="Y61" s="440"/>
      <c r="Z61" s="442"/>
      <c r="AA61" s="442"/>
      <c r="AB61" s="442"/>
    </row>
    <row r="62" spans="1:28" ht="12.75">
      <c r="A62" s="383"/>
      <c r="B62" s="408" t="s">
        <v>687</v>
      </c>
      <c r="C62" s="408" t="s">
        <v>467</v>
      </c>
      <c r="D62" s="400" t="s">
        <v>683</v>
      </c>
      <c r="E62" s="446">
        <v>507.635</v>
      </c>
      <c r="F62" s="446">
        <v>457.795</v>
      </c>
      <c r="G62" s="446">
        <v>254.526</v>
      </c>
      <c r="H62" s="446">
        <v>29.784</v>
      </c>
      <c r="I62" s="446">
        <v>173.485</v>
      </c>
      <c r="J62" s="446">
        <v>49.84</v>
      </c>
      <c r="K62" s="410" t="s">
        <v>8</v>
      </c>
      <c r="N62" s="439"/>
      <c r="O62" s="411"/>
      <c r="P62" s="411"/>
      <c r="Q62" s="411"/>
      <c r="R62" s="411"/>
      <c r="S62" s="411"/>
      <c r="T62" s="448"/>
      <c r="U62" s="448"/>
      <c r="V62" s="448"/>
      <c r="W62" s="448"/>
      <c r="X62" s="449"/>
      <c r="Y62" s="448"/>
      <c r="Z62" s="437"/>
      <c r="AA62" s="437"/>
      <c r="AB62" s="448"/>
    </row>
    <row r="63" spans="1:28" ht="12.75">
      <c r="A63" s="383"/>
      <c r="B63" s="407"/>
      <c r="C63" s="407"/>
      <c r="D63" s="400" t="s">
        <v>684</v>
      </c>
      <c r="E63" s="438">
        <v>100</v>
      </c>
      <c r="F63" s="438">
        <v>90.18192205029204</v>
      </c>
      <c r="G63" s="438">
        <v>50.13956878465827</v>
      </c>
      <c r="H63" s="438">
        <v>5.8672077378431355</v>
      </c>
      <c r="I63" s="438">
        <v>34.17514552779064</v>
      </c>
      <c r="J63" s="438">
        <v>9.81807794970796</v>
      </c>
      <c r="K63" s="410" t="s">
        <v>8</v>
      </c>
      <c r="N63" s="439"/>
      <c r="T63" s="440"/>
      <c r="U63" s="440"/>
      <c r="V63" s="440"/>
      <c r="W63" s="440"/>
      <c r="X63" s="441"/>
      <c r="Y63" s="440"/>
      <c r="Z63" s="442"/>
      <c r="AA63" s="442"/>
      <c r="AB63" s="440"/>
    </row>
    <row r="64" spans="1:28" ht="3" customHeight="1">
      <c r="A64" s="383"/>
      <c r="B64" s="407"/>
      <c r="C64" s="407"/>
      <c r="D64" s="400"/>
      <c r="E64" s="451"/>
      <c r="F64" s="451"/>
      <c r="G64" s="446"/>
      <c r="H64" s="446"/>
      <c r="I64" s="415"/>
      <c r="J64" s="451"/>
      <c r="K64" s="451"/>
      <c r="N64" s="439"/>
      <c r="O64" s="411"/>
      <c r="P64" s="411"/>
      <c r="Q64" s="411"/>
      <c r="R64" s="411"/>
      <c r="S64" s="411"/>
      <c r="T64" s="452"/>
      <c r="U64" s="435"/>
      <c r="V64" s="452"/>
      <c r="W64" s="452"/>
      <c r="X64" s="453"/>
      <c r="Y64" s="452"/>
      <c r="Z64" s="454"/>
      <c r="AA64" s="452"/>
      <c r="AB64" s="455"/>
    </row>
    <row r="65" spans="1:28" ht="12.75">
      <c r="A65" s="383"/>
      <c r="B65" s="408" t="s">
        <v>688</v>
      </c>
      <c r="C65" s="408" t="s">
        <v>467</v>
      </c>
      <c r="D65" s="400" t="s">
        <v>683</v>
      </c>
      <c r="E65" s="446">
        <v>3855.617</v>
      </c>
      <c r="F65" s="446">
        <v>3835.212</v>
      </c>
      <c r="G65" s="446">
        <v>3547.93</v>
      </c>
      <c r="H65" s="446">
        <v>12.605</v>
      </c>
      <c r="I65" s="446">
        <v>274.677</v>
      </c>
      <c r="J65" s="446">
        <v>20.405</v>
      </c>
      <c r="K65" s="446">
        <v>3013.938</v>
      </c>
      <c r="N65" s="439"/>
      <c r="O65" s="411"/>
      <c r="P65" s="411"/>
      <c r="Q65" s="411"/>
      <c r="R65" s="411"/>
      <c r="S65" s="411"/>
      <c r="T65" s="448"/>
      <c r="U65" s="448"/>
      <c r="V65" s="448"/>
      <c r="W65" s="448"/>
      <c r="X65" s="449"/>
      <c r="Y65" s="448"/>
      <c r="Z65" s="437"/>
      <c r="AA65" s="437"/>
      <c r="AB65" s="448"/>
    </row>
    <row r="66" spans="1:28" ht="12.75">
      <c r="A66" s="383"/>
      <c r="B66" s="407"/>
      <c r="C66" s="407"/>
      <c r="D66" s="400" t="s">
        <v>684</v>
      </c>
      <c r="E66" s="438">
        <v>100</v>
      </c>
      <c r="F66" s="438">
        <v>99.47077212285348</v>
      </c>
      <c r="G66" s="438">
        <v>92.01977271082681</v>
      </c>
      <c r="H66" s="438">
        <v>0.32692562565213296</v>
      </c>
      <c r="I66" s="438">
        <v>7.124073786374528</v>
      </c>
      <c r="J66" s="438">
        <v>0.5292278771465111</v>
      </c>
      <c r="K66" s="438">
        <v>78.17005682877733</v>
      </c>
      <c r="N66" s="439"/>
      <c r="T66" s="440"/>
      <c r="U66" s="440"/>
      <c r="V66" s="440"/>
      <c r="W66" s="440"/>
      <c r="X66" s="441"/>
      <c r="Y66" s="440"/>
      <c r="Z66" s="442"/>
      <c r="AA66" s="442"/>
      <c r="AB66" s="440"/>
    </row>
    <row r="67" spans="1:11" ht="4.5" customHeight="1">
      <c r="A67" s="383"/>
      <c r="B67" s="383"/>
      <c r="C67" s="383"/>
      <c r="D67" s="383"/>
      <c r="E67" s="383"/>
      <c r="F67" s="383"/>
      <c r="G67" s="383"/>
      <c r="H67" s="383"/>
      <c r="I67" s="383"/>
      <c r="J67" s="383"/>
      <c r="K67" s="383"/>
    </row>
    <row r="68" spans="1:11" ht="12.75" customHeight="1">
      <c r="A68" s="1009" t="s">
        <v>690</v>
      </c>
      <c r="B68" s="1009"/>
      <c r="C68" s="1009"/>
      <c r="D68" s="1009"/>
      <c r="E68" s="1009"/>
      <c r="F68" s="1009"/>
      <c r="G68" s="1009"/>
      <c r="H68" s="1009"/>
      <c r="I68" s="1009"/>
      <c r="J68" s="1009"/>
      <c r="K68" s="1009"/>
    </row>
    <row r="69" spans="1:11" ht="12.75">
      <c r="A69" s="456"/>
      <c r="B69" s="456"/>
      <c r="C69" s="456"/>
      <c r="D69" s="456"/>
      <c r="E69" s="456"/>
      <c r="F69" s="456"/>
      <c r="G69" s="456"/>
      <c r="H69" s="456"/>
      <c r="I69" s="456"/>
      <c r="J69" s="456"/>
      <c r="K69" s="383"/>
    </row>
    <row r="70" spans="1:15" ht="15.75">
      <c r="A70" s="1008" t="s">
        <v>682</v>
      </c>
      <c r="B70" s="1008"/>
      <c r="C70" s="393" t="s">
        <v>467</v>
      </c>
      <c r="D70" s="400" t="s">
        <v>684</v>
      </c>
      <c r="E70" s="438">
        <v>6.3596749911705075</v>
      </c>
      <c r="F70" s="438">
        <v>5.9088423736479</v>
      </c>
      <c r="G70" s="438">
        <v>7.821640868065501</v>
      </c>
      <c r="H70" s="438">
        <v>7.381061298449708</v>
      </c>
      <c r="I70" s="438">
        <v>-5.970700469470572</v>
      </c>
      <c r="J70" s="438">
        <v>11.119261838924672</v>
      </c>
      <c r="K70" s="438">
        <v>10.593489013811634</v>
      </c>
      <c r="N70" s="457"/>
      <c r="O70" s="458"/>
    </row>
    <row r="71" spans="1:15" ht="12.75">
      <c r="A71" s="407" t="s">
        <v>554</v>
      </c>
      <c r="B71" s="459" t="s">
        <v>691</v>
      </c>
      <c r="C71" s="408" t="s">
        <v>467</v>
      </c>
      <c r="D71" s="400" t="s">
        <v>684</v>
      </c>
      <c r="E71" s="438">
        <v>8.079074619061544</v>
      </c>
      <c r="F71" s="438">
        <v>6.894079107599737</v>
      </c>
      <c r="G71" s="438">
        <v>1.7922281471526844</v>
      </c>
      <c r="H71" s="438">
        <v>29.249275747093208</v>
      </c>
      <c r="I71" s="438">
        <v>-18.423175011443647</v>
      </c>
      <c r="J71" s="438">
        <v>22.339533471463795</v>
      </c>
      <c r="K71" s="460" t="s">
        <v>284</v>
      </c>
      <c r="N71" s="411"/>
      <c r="O71" s="458"/>
    </row>
    <row r="72" spans="1:15" ht="12.75">
      <c r="A72" s="383"/>
      <c r="B72" s="413" t="s">
        <v>686</v>
      </c>
      <c r="C72" s="413" t="s">
        <v>467</v>
      </c>
      <c r="D72" s="400" t="s">
        <v>684</v>
      </c>
      <c r="E72" s="438">
        <v>5.947215768888171</v>
      </c>
      <c r="F72" s="438">
        <v>5.356498349378327</v>
      </c>
      <c r="G72" s="438">
        <v>53.58704798758953</v>
      </c>
      <c r="H72" s="438">
        <v>5.713533979512221</v>
      </c>
      <c r="I72" s="438">
        <v>-19.27352865710708</v>
      </c>
      <c r="J72" s="438">
        <v>11.317736974686483</v>
      </c>
      <c r="K72" s="460" t="s">
        <v>284</v>
      </c>
      <c r="O72" s="461"/>
    </row>
    <row r="73" spans="1:15" ht="12.75">
      <c r="A73" s="383"/>
      <c r="B73" s="408" t="s">
        <v>687</v>
      </c>
      <c r="C73" s="408" t="s">
        <v>467</v>
      </c>
      <c r="D73" s="400" t="s">
        <v>684</v>
      </c>
      <c r="E73" s="438">
        <v>-1.5999565798069</v>
      </c>
      <c r="F73" s="438">
        <v>-5.0651155074447445</v>
      </c>
      <c r="G73" s="438">
        <v>-3.444168357959825</v>
      </c>
      <c r="H73" s="438">
        <v>6.23105182437493</v>
      </c>
      <c r="I73" s="438">
        <v>-8.969031052902224</v>
      </c>
      <c r="J73" s="438">
        <v>48.02934450087619</v>
      </c>
      <c r="K73" s="460" t="s">
        <v>284</v>
      </c>
      <c r="O73" s="461"/>
    </row>
    <row r="74" spans="1:15" ht="12.75">
      <c r="A74" s="383"/>
      <c r="B74" s="408" t="s">
        <v>688</v>
      </c>
      <c r="C74" s="408" t="s">
        <v>467</v>
      </c>
      <c r="D74" s="400" t="s">
        <v>684</v>
      </c>
      <c r="E74" s="438">
        <v>6.182436572687536</v>
      </c>
      <c r="F74" s="438">
        <v>6.529701394448097</v>
      </c>
      <c r="G74" s="438">
        <v>8.177634351162254</v>
      </c>
      <c r="H74" s="438">
        <v>-7.587976539589434</v>
      </c>
      <c r="I74" s="438">
        <v>-10.460999843529947</v>
      </c>
      <c r="J74" s="438">
        <v>-34.158304023748826</v>
      </c>
      <c r="K74" s="438">
        <v>10.593489013811634</v>
      </c>
      <c r="O74" s="461"/>
    </row>
    <row r="75" spans="1:11" ht="12.75">
      <c r="A75" s="383" t="s">
        <v>7</v>
      </c>
      <c r="B75" s="383"/>
      <c r="C75" s="383"/>
      <c r="D75" s="383"/>
      <c r="E75" s="383"/>
      <c r="F75" s="383"/>
      <c r="G75" s="383"/>
      <c r="H75" s="383"/>
      <c r="I75" s="383"/>
      <c r="J75" s="383"/>
      <c r="K75" s="383"/>
    </row>
    <row r="76" spans="1:11" ht="9">
      <c r="A76" s="1003" t="s">
        <v>692</v>
      </c>
      <c r="B76" s="1003"/>
      <c r="C76" s="1003"/>
      <c r="D76" s="1003"/>
      <c r="E76" s="1003"/>
      <c r="F76" s="1003"/>
      <c r="G76" s="1003"/>
      <c r="H76" s="1003"/>
      <c r="I76" s="1003"/>
      <c r="J76" s="1003"/>
      <c r="K76" s="1003"/>
    </row>
    <row r="77" spans="1:11" ht="9">
      <c r="A77" s="1004" t="s">
        <v>693</v>
      </c>
      <c r="B77" s="1004"/>
      <c r="C77" s="1004"/>
      <c r="D77" s="1004"/>
      <c r="E77" s="1004"/>
      <c r="F77" s="1004"/>
      <c r="G77" s="1004"/>
      <c r="H77" s="1004"/>
      <c r="I77" s="1004"/>
      <c r="J77" s="1004"/>
      <c r="K77" s="1004"/>
    </row>
    <row r="78" spans="1:11" ht="12">
      <c r="A78" s="462"/>
      <c r="B78" s="463"/>
      <c r="C78" s="463"/>
      <c r="D78" s="463"/>
      <c r="E78" s="463"/>
      <c r="F78" s="463"/>
      <c r="G78" s="463"/>
      <c r="H78" s="463"/>
      <c r="I78" s="463"/>
      <c r="J78" s="463"/>
      <c r="K78" s="463"/>
    </row>
    <row r="79" spans="1:11" ht="9">
      <c r="A79" s="462"/>
      <c r="B79" s="464"/>
      <c r="C79" s="464"/>
      <c r="D79" s="464"/>
      <c r="E79" s="464"/>
      <c r="F79" s="464"/>
      <c r="G79" s="464"/>
      <c r="H79" s="464"/>
      <c r="I79" s="464"/>
      <c r="J79" s="464"/>
      <c r="K79" s="464"/>
    </row>
    <row r="80" spans="1:11" ht="8.25">
      <c r="A80" s="464"/>
      <c r="B80" s="464"/>
      <c r="C80" s="464"/>
      <c r="D80" s="464"/>
      <c r="E80" s="464"/>
      <c r="F80" s="464"/>
      <c r="G80" s="464"/>
      <c r="H80" s="464"/>
      <c r="I80" s="464"/>
      <c r="J80" s="464"/>
      <c r="K80" s="464"/>
    </row>
    <row r="83" ht="8.25">
      <c r="A83" s="465"/>
    </row>
    <row r="84" spans="6:9" ht="8.25">
      <c r="F84" s="1005"/>
      <c r="G84" s="1006"/>
      <c r="H84" s="1006"/>
      <c r="I84" s="1006"/>
    </row>
  </sheetData>
  <sheetProtection/>
  <mergeCells count="25">
    <mergeCell ref="A2:K2"/>
    <mergeCell ref="A3:K3"/>
    <mergeCell ref="A5:C15"/>
    <mergeCell ref="D5:D15"/>
    <mergeCell ref="E5:E15"/>
    <mergeCell ref="F5:J5"/>
    <mergeCell ref="K5:K15"/>
    <mergeCell ref="F6:I6"/>
    <mergeCell ref="F7:F15"/>
    <mergeCell ref="G7:I7"/>
    <mergeCell ref="J7:J15"/>
    <mergeCell ref="G8:G15"/>
    <mergeCell ref="H8:H15"/>
    <mergeCell ref="I8:I15"/>
    <mergeCell ref="A17:K17"/>
    <mergeCell ref="A19:B19"/>
    <mergeCell ref="A76:K76"/>
    <mergeCell ref="A77:K77"/>
    <mergeCell ref="F84:I84"/>
    <mergeCell ref="A34:K34"/>
    <mergeCell ref="A36:B36"/>
    <mergeCell ref="A51:K51"/>
    <mergeCell ref="A53:B53"/>
    <mergeCell ref="A68:K68"/>
    <mergeCell ref="A70:B70"/>
  </mergeCells>
  <printOptions/>
  <pageMargins left="0.5905511811023623" right="0.5118110236220472" top="0.6299212598425197" bottom="0.6299212598425197" header="0.5905511811023623" footer="0.7874015748031497"/>
  <pageSetup horizontalDpi="600" verticalDpi="600" orientation="portrait" paperSize="9" scale="86" r:id="rId1"/>
  <headerFooter alignWithMargins="0">
    <oddHeader>&amp;L&amp;"Arial,Kursiv"&amp;9 &amp;U 3 Entsorgung von Bauabfällen&amp;R&amp;"Arial,Kursiv"&amp;10 &amp;9&amp;UAbfallwirtschaft in Bayern 2008</oddHeader>
    <oddFooter xml:space="preserve">&amp;C&amp;12 &amp;11 58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H71" sqref="H71"/>
    </sheetView>
  </sheetViews>
  <sheetFormatPr defaultColWidth="5.7109375" defaultRowHeight="12.75"/>
  <cols>
    <col min="1" max="1" width="3.421875" style="471" customWidth="1"/>
    <col min="2" max="2" width="39.00390625" style="471" customWidth="1"/>
    <col min="3" max="3" width="1.1484375" style="471" customWidth="1"/>
    <col min="4" max="4" width="11.57421875" style="471" customWidth="1"/>
    <col min="5" max="5" width="14.28125" style="471" customWidth="1"/>
    <col min="6" max="6" width="14.8515625" style="471" customWidth="1"/>
    <col min="7" max="7" width="13.421875" style="471" customWidth="1"/>
    <col min="8" max="8" width="16.140625" style="471" customWidth="1"/>
    <col min="9" max="9" width="1.1484375" style="471" customWidth="1"/>
    <col min="10" max="10" width="13.421875" style="471" customWidth="1"/>
    <col min="11" max="11" width="7.421875" style="471" customWidth="1"/>
    <col min="12" max="12" width="10.8515625" style="471" customWidth="1"/>
    <col min="13" max="13" width="12.421875" style="471" customWidth="1"/>
    <col min="14" max="14" width="0.71875" style="471" customWidth="1"/>
    <col min="15" max="16" width="9.421875" style="471" customWidth="1"/>
    <col min="17" max="17" width="11.57421875" style="471" customWidth="1"/>
    <col min="18" max="19" width="11.7109375" style="471" customWidth="1"/>
    <col min="20" max="16384" width="5.7109375" style="471" customWidth="1"/>
  </cols>
  <sheetData>
    <row r="1" spans="1:8" s="467" customFormat="1" ht="13.5">
      <c r="A1" s="1039" t="s">
        <v>694</v>
      </c>
      <c r="B1" s="1039"/>
      <c r="C1" s="1039"/>
      <c r="D1" s="1039"/>
      <c r="E1" s="1039"/>
      <c r="F1" s="1039"/>
      <c r="G1" s="1039"/>
      <c r="H1" s="1039"/>
    </row>
    <row r="2" spans="1:8" s="467" customFormat="1" ht="13.5">
      <c r="A2" s="1039" t="s">
        <v>695</v>
      </c>
      <c r="B2" s="1039"/>
      <c r="C2" s="1039"/>
      <c r="D2" s="1039"/>
      <c r="E2" s="1039"/>
      <c r="F2" s="1039"/>
      <c r="G2" s="1039"/>
      <c r="H2" s="1039"/>
    </row>
    <row r="3" spans="1:8" s="467" customFormat="1" ht="7.5" customHeight="1">
      <c r="A3" s="468"/>
      <c r="B3" s="468"/>
      <c r="C3" s="468"/>
      <c r="D3" s="468"/>
      <c r="E3" s="468"/>
      <c r="F3" s="468"/>
      <c r="G3" s="468"/>
      <c r="H3" s="469"/>
    </row>
    <row r="4" spans="1:8" ht="11.25" customHeight="1">
      <c r="A4" s="1040" t="s">
        <v>696</v>
      </c>
      <c r="B4" s="1041"/>
      <c r="C4" s="1042"/>
      <c r="D4" s="1047" t="s">
        <v>672</v>
      </c>
      <c r="E4" s="1048"/>
      <c r="F4" s="1048"/>
      <c r="G4" s="1048"/>
      <c r="H4" s="470"/>
    </row>
    <row r="5" spans="1:10" ht="11.25" customHeight="1">
      <c r="A5" s="1043"/>
      <c r="B5" s="1043"/>
      <c r="C5" s="1044"/>
      <c r="D5" s="1049" t="s">
        <v>697</v>
      </c>
      <c r="E5" s="1051" t="s">
        <v>1</v>
      </c>
      <c r="F5" s="1052"/>
      <c r="G5" s="1052"/>
      <c r="H5" s="1052"/>
      <c r="J5" s="472"/>
    </row>
    <row r="6" spans="1:10" ht="11.25" customHeight="1">
      <c r="A6" s="1043"/>
      <c r="B6" s="1043"/>
      <c r="C6" s="1044"/>
      <c r="D6" s="1049"/>
      <c r="E6" s="1053" t="s">
        <v>691</v>
      </c>
      <c r="F6" s="1053" t="s">
        <v>688</v>
      </c>
      <c r="G6" s="1053" t="s">
        <v>698</v>
      </c>
      <c r="H6" s="473"/>
      <c r="I6" s="474"/>
      <c r="J6" s="472"/>
    </row>
    <row r="7" spans="1:10" ht="11.25" customHeight="1">
      <c r="A7" s="1043"/>
      <c r="B7" s="1043"/>
      <c r="C7" s="1044"/>
      <c r="D7" s="1049"/>
      <c r="E7" s="1054"/>
      <c r="F7" s="1054"/>
      <c r="G7" s="1054"/>
      <c r="H7" s="473"/>
      <c r="J7" s="475"/>
    </row>
    <row r="8" spans="1:10" ht="11.25" customHeight="1">
      <c r="A8" s="1043"/>
      <c r="B8" s="1043"/>
      <c r="C8" s="1044"/>
      <c r="D8" s="1049"/>
      <c r="E8" s="1054"/>
      <c r="F8" s="1054"/>
      <c r="G8" s="1054"/>
      <c r="H8" s="473"/>
      <c r="J8" s="472"/>
    </row>
    <row r="9" spans="1:8" ht="11.25" customHeight="1">
      <c r="A9" s="1043"/>
      <c r="B9" s="1043"/>
      <c r="C9" s="1044"/>
      <c r="D9" s="1050"/>
      <c r="E9" s="1055"/>
      <c r="F9" s="1055"/>
      <c r="G9" s="1055"/>
      <c r="H9" s="468"/>
    </row>
    <row r="10" spans="1:8" ht="11.25" customHeight="1">
      <c r="A10" s="1045"/>
      <c r="B10" s="1045"/>
      <c r="C10" s="1046"/>
      <c r="D10" s="1047" t="s">
        <v>3</v>
      </c>
      <c r="E10" s="1056"/>
      <c r="F10" s="1056"/>
      <c r="G10" s="1056"/>
      <c r="H10" s="1056"/>
    </row>
    <row r="11" spans="1:11" ht="11.25" customHeight="1">
      <c r="A11" s="475"/>
      <c r="B11" s="473"/>
      <c r="C11" s="473"/>
      <c r="D11" s="473"/>
      <c r="E11" s="475"/>
      <c r="F11" s="475"/>
      <c r="G11" s="475"/>
      <c r="H11" s="476"/>
      <c r="K11" s="477"/>
    </row>
    <row r="12" spans="1:11" ht="11.25" customHeight="1">
      <c r="A12" s="1035" t="s">
        <v>699</v>
      </c>
      <c r="B12" s="1035"/>
      <c r="C12" s="1035"/>
      <c r="D12" s="1035"/>
      <c r="E12" s="1035"/>
      <c r="F12" s="1035"/>
      <c r="G12" s="1035"/>
      <c r="H12" s="1035"/>
      <c r="K12" s="412"/>
    </row>
    <row r="13" spans="1:8" ht="9.75" customHeight="1">
      <c r="A13" s="475"/>
      <c r="B13" s="473"/>
      <c r="C13" s="473"/>
      <c r="D13" s="478"/>
      <c r="E13" s="475"/>
      <c r="F13" s="475"/>
      <c r="G13" s="479"/>
      <c r="H13" s="475"/>
    </row>
    <row r="14" spans="1:9" ht="9.75" customHeight="1">
      <c r="A14" s="1036" t="s">
        <v>9</v>
      </c>
      <c r="B14" s="1036"/>
      <c r="C14" s="480" t="s">
        <v>467</v>
      </c>
      <c r="D14" s="481">
        <v>2743527</v>
      </c>
      <c r="E14" s="482">
        <v>1376823</v>
      </c>
      <c r="F14" s="482">
        <v>1127707</v>
      </c>
      <c r="G14" s="483">
        <v>0</v>
      </c>
      <c r="H14" s="483">
        <v>0</v>
      </c>
      <c r="I14" s="483">
        <v>0</v>
      </c>
    </row>
    <row r="15" spans="1:10" ht="9.75" customHeight="1">
      <c r="A15" s="484"/>
      <c r="B15" s="485"/>
      <c r="C15" s="486"/>
      <c r="D15" s="481"/>
      <c r="E15" s="487"/>
      <c r="F15" s="487"/>
      <c r="G15" s="487"/>
      <c r="H15" s="488"/>
      <c r="I15" s="488"/>
      <c r="J15" s="489"/>
    </row>
    <row r="16" spans="1:10" ht="9.75" customHeight="1">
      <c r="A16" s="1036" t="s">
        <v>10</v>
      </c>
      <c r="B16" s="1036"/>
      <c r="C16" s="480" t="s">
        <v>467</v>
      </c>
      <c r="D16" s="481">
        <v>1084832</v>
      </c>
      <c r="E16" s="482">
        <v>475830</v>
      </c>
      <c r="F16" s="482">
        <v>547890</v>
      </c>
      <c r="G16" s="483">
        <v>0</v>
      </c>
      <c r="H16" s="483">
        <v>0</v>
      </c>
      <c r="I16" s="483">
        <v>0</v>
      </c>
      <c r="J16" s="489"/>
    </row>
    <row r="17" spans="1:10" ht="9.75" customHeight="1">
      <c r="A17" s="484"/>
      <c r="B17" s="485"/>
      <c r="C17" s="486"/>
      <c r="D17" s="481"/>
      <c r="E17" s="487"/>
      <c r="F17" s="487"/>
      <c r="G17" s="487"/>
      <c r="H17" s="488"/>
      <c r="I17" s="488"/>
      <c r="J17" s="489"/>
    </row>
    <row r="18" spans="1:10" ht="9.75" customHeight="1">
      <c r="A18" s="1036" t="s">
        <v>11</v>
      </c>
      <c r="B18" s="1036"/>
      <c r="C18" s="480" t="s">
        <v>467</v>
      </c>
      <c r="D18" s="481">
        <v>852723</v>
      </c>
      <c r="E18" s="482">
        <v>427634</v>
      </c>
      <c r="F18" s="482">
        <v>413442</v>
      </c>
      <c r="G18" s="482">
        <v>11647</v>
      </c>
      <c r="H18" s="410" t="s">
        <v>8</v>
      </c>
      <c r="I18" s="410" t="s">
        <v>8</v>
      </c>
      <c r="J18" s="489"/>
    </row>
    <row r="19" spans="1:10" ht="9.75" customHeight="1">
      <c r="A19" s="484"/>
      <c r="B19" s="485"/>
      <c r="C19" s="486"/>
      <c r="D19" s="481"/>
      <c r="E19" s="487"/>
      <c r="F19" s="487"/>
      <c r="G19" s="487"/>
      <c r="H19" s="488"/>
      <c r="I19" s="488"/>
      <c r="J19" s="489"/>
    </row>
    <row r="20" spans="1:10" ht="9.75" customHeight="1">
      <c r="A20" s="1036" t="s">
        <v>12</v>
      </c>
      <c r="B20" s="1036"/>
      <c r="C20" s="480" t="s">
        <v>467</v>
      </c>
      <c r="D20" s="481">
        <v>550062</v>
      </c>
      <c r="E20" s="482">
        <v>325244</v>
      </c>
      <c r="F20" s="482">
        <v>216353</v>
      </c>
      <c r="G20" s="482">
        <v>8465</v>
      </c>
      <c r="H20" s="410" t="s">
        <v>8</v>
      </c>
      <c r="I20" s="410" t="s">
        <v>8</v>
      </c>
      <c r="J20" s="489"/>
    </row>
    <row r="21" spans="1:10" ht="9.75" customHeight="1">
      <c r="A21" s="484"/>
      <c r="B21" s="485"/>
      <c r="C21" s="486"/>
      <c r="D21" s="481"/>
      <c r="E21" s="487"/>
      <c r="F21" s="487"/>
      <c r="G21" s="487"/>
      <c r="H21" s="488"/>
      <c r="I21" s="488"/>
      <c r="J21" s="489"/>
    </row>
    <row r="22" spans="1:10" ht="9.75" customHeight="1">
      <c r="A22" s="1036" t="s">
        <v>13</v>
      </c>
      <c r="B22" s="1036"/>
      <c r="C22" s="480" t="s">
        <v>467</v>
      </c>
      <c r="D22" s="481">
        <v>1490153</v>
      </c>
      <c r="E22" s="482">
        <v>859187</v>
      </c>
      <c r="F22" s="482">
        <v>390201</v>
      </c>
      <c r="G22" s="482">
        <v>238060</v>
      </c>
      <c r="H22" s="482">
        <v>2705</v>
      </c>
      <c r="I22" s="482">
        <v>2705</v>
      </c>
      <c r="J22" s="489"/>
    </row>
    <row r="23" spans="1:10" ht="9.75" customHeight="1">
      <c r="A23" s="484"/>
      <c r="B23" s="485"/>
      <c r="C23" s="486"/>
      <c r="D23" s="481"/>
      <c r="E23" s="487"/>
      <c r="F23" s="487"/>
      <c r="G23" s="487"/>
      <c r="H23" s="488"/>
      <c r="I23" s="488"/>
      <c r="J23" s="489"/>
    </row>
    <row r="24" spans="1:10" ht="9.75" customHeight="1">
      <c r="A24" s="1036" t="s">
        <v>14</v>
      </c>
      <c r="B24" s="1036"/>
      <c r="C24" s="480" t="s">
        <v>467</v>
      </c>
      <c r="D24" s="481">
        <v>1469124</v>
      </c>
      <c r="E24" s="482">
        <v>760927</v>
      </c>
      <c r="F24" s="482">
        <v>314400</v>
      </c>
      <c r="G24" s="482">
        <v>393796</v>
      </c>
      <c r="H24" s="410" t="s">
        <v>8</v>
      </c>
      <c r="I24" s="410" t="s">
        <v>8</v>
      </c>
      <c r="J24" s="489"/>
    </row>
    <row r="25" spans="1:10" ht="9.75" customHeight="1">
      <c r="A25" s="484"/>
      <c r="B25" s="485"/>
      <c r="C25" s="486"/>
      <c r="D25" s="481"/>
      <c r="E25" s="487"/>
      <c r="F25" s="487"/>
      <c r="G25" s="487"/>
      <c r="H25" s="488"/>
      <c r="I25" s="488"/>
      <c r="J25" s="489"/>
    </row>
    <row r="26" spans="1:10" ht="9.75" customHeight="1">
      <c r="A26" s="1036" t="s">
        <v>15</v>
      </c>
      <c r="B26" s="1036"/>
      <c r="C26" s="480" t="s">
        <v>467</v>
      </c>
      <c r="D26" s="481">
        <v>1887409</v>
      </c>
      <c r="E26" s="482">
        <v>1222044</v>
      </c>
      <c r="F26" s="482">
        <v>537938</v>
      </c>
      <c r="G26" s="483">
        <v>0</v>
      </c>
      <c r="H26" s="483">
        <v>0</v>
      </c>
      <c r="I26" s="483">
        <v>0</v>
      </c>
      <c r="J26" s="489"/>
    </row>
    <row r="27" spans="1:10" ht="9.75" customHeight="1">
      <c r="A27" s="484"/>
      <c r="B27" s="485"/>
      <c r="C27" s="486"/>
      <c r="D27" s="481"/>
      <c r="E27" s="423"/>
      <c r="F27" s="423"/>
      <c r="G27" s="423"/>
      <c r="H27" s="490"/>
      <c r="I27" s="490"/>
      <c r="J27" s="489"/>
    </row>
    <row r="28" spans="1:17" ht="9.75" customHeight="1">
      <c r="A28" s="1037" t="s">
        <v>16</v>
      </c>
      <c r="B28" s="1037"/>
      <c r="C28" s="491"/>
      <c r="D28" s="492">
        <v>10077830</v>
      </c>
      <c r="E28" s="493">
        <v>5447690</v>
      </c>
      <c r="F28" s="493">
        <v>3547930</v>
      </c>
      <c r="G28" s="493">
        <v>1073211</v>
      </c>
      <c r="H28" s="493">
        <v>8999</v>
      </c>
      <c r="I28" s="493">
        <v>8999</v>
      </c>
      <c r="J28" s="489"/>
      <c r="K28" s="494"/>
      <c r="L28" s="495"/>
      <c r="M28" s="495"/>
      <c r="N28" s="495"/>
      <c r="O28" s="495"/>
      <c r="P28" s="495"/>
      <c r="Q28" s="495"/>
    </row>
    <row r="29" spans="1:8" ht="11.25" customHeight="1">
      <c r="A29" s="496"/>
      <c r="B29" s="496"/>
      <c r="C29" s="496"/>
      <c r="D29" s="497"/>
      <c r="E29" s="497"/>
      <c r="F29" s="497"/>
      <c r="G29" s="497"/>
      <c r="H29" s="498"/>
    </row>
    <row r="30" spans="1:8" ht="23.25" customHeight="1">
      <c r="A30" s="1038" t="s">
        <v>700</v>
      </c>
      <c r="B30" s="1038"/>
      <c r="C30" s="1038"/>
      <c r="D30" s="1038"/>
      <c r="E30" s="1038"/>
      <c r="F30" s="1038"/>
      <c r="G30" s="1038"/>
      <c r="H30" s="1038"/>
    </row>
    <row r="31" spans="1:8" ht="11.25" customHeight="1">
      <c r="A31" s="499"/>
      <c r="B31" s="499"/>
      <c r="C31" s="499"/>
      <c r="D31" s="499"/>
      <c r="E31" s="499"/>
      <c r="F31" s="499"/>
      <c r="G31" s="499"/>
      <c r="H31" s="499"/>
    </row>
    <row r="32" spans="1:9" ht="9.75" customHeight="1">
      <c r="A32" s="1036" t="s">
        <v>9</v>
      </c>
      <c r="B32" s="1036"/>
      <c r="C32" s="480" t="s">
        <v>467</v>
      </c>
      <c r="D32" s="481">
        <v>986690</v>
      </c>
      <c r="E32" s="410" t="s">
        <v>8</v>
      </c>
      <c r="F32" s="487">
        <v>986690</v>
      </c>
      <c r="G32" s="410" t="s">
        <v>8</v>
      </c>
      <c r="H32" s="410" t="s">
        <v>8</v>
      </c>
      <c r="I32" s="410" t="s">
        <v>8</v>
      </c>
    </row>
    <row r="33" spans="1:9" ht="9.75" customHeight="1">
      <c r="A33" s="484"/>
      <c r="B33" s="500"/>
      <c r="C33" s="501"/>
      <c r="D33" s="481"/>
      <c r="E33" s="410"/>
      <c r="F33" s="487"/>
      <c r="G33" s="410"/>
      <c r="H33" s="410"/>
      <c r="I33" s="502"/>
    </row>
    <row r="34" spans="1:9" ht="9.75" customHeight="1">
      <c r="A34" s="1036" t="s">
        <v>10</v>
      </c>
      <c r="B34" s="1036"/>
      <c r="C34" s="480" t="s">
        <v>467</v>
      </c>
      <c r="D34" s="481">
        <v>410633</v>
      </c>
      <c r="E34" s="410" t="s">
        <v>8</v>
      </c>
      <c r="F34" s="487">
        <v>360562</v>
      </c>
      <c r="G34" s="410" t="s">
        <v>8</v>
      </c>
      <c r="H34" s="410" t="s">
        <v>8</v>
      </c>
      <c r="I34" s="410" t="s">
        <v>8</v>
      </c>
    </row>
    <row r="35" spans="1:9" ht="9.75" customHeight="1">
      <c r="A35" s="484"/>
      <c r="B35" s="500"/>
      <c r="C35" s="501"/>
      <c r="D35" s="481"/>
      <c r="E35" s="410"/>
      <c r="F35" s="487"/>
      <c r="G35" s="410"/>
      <c r="H35" s="410"/>
      <c r="I35" s="502"/>
    </row>
    <row r="36" spans="1:9" ht="9.75" customHeight="1">
      <c r="A36" s="1036" t="s">
        <v>11</v>
      </c>
      <c r="B36" s="1036"/>
      <c r="C36" s="480" t="s">
        <v>467</v>
      </c>
      <c r="D36" s="481">
        <v>395977</v>
      </c>
      <c r="E36" s="410" t="s">
        <v>8</v>
      </c>
      <c r="F36" s="487">
        <v>341877</v>
      </c>
      <c r="G36" s="410" t="s">
        <v>8</v>
      </c>
      <c r="H36" s="410" t="s">
        <v>8</v>
      </c>
      <c r="I36" s="410" t="s">
        <v>8</v>
      </c>
    </row>
    <row r="37" spans="1:9" ht="9.75" customHeight="1">
      <c r="A37" s="484"/>
      <c r="B37" s="500"/>
      <c r="C37" s="501"/>
      <c r="D37" s="481"/>
      <c r="E37" s="410"/>
      <c r="F37" s="487"/>
      <c r="G37" s="410"/>
      <c r="H37" s="410"/>
      <c r="I37" s="502"/>
    </row>
    <row r="38" spans="1:9" ht="9.75" customHeight="1">
      <c r="A38" s="1036" t="s">
        <v>12</v>
      </c>
      <c r="B38" s="1036"/>
      <c r="C38" s="480" t="s">
        <v>467</v>
      </c>
      <c r="D38" s="481">
        <v>149045</v>
      </c>
      <c r="E38" s="410" t="s">
        <v>8</v>
      </c>
      <c r="F38" s="487">
        <v>149045</v>
      </c>
      <c r="G38" s="410" t="s">
        <v>8</v>
      </c>
      <c r="H38" s="410" t="s">
        <v>8</v>
      </c>
      <c r="I38" s="410" t="s">
        <v>8</v>
      </c>
    </row>
    <row r="39" spans="1:9" ht="9.75" customHeight="1">
      <c r="A39" s="484"/>
      <c r="B39" s="485"/>
      <c r="C39" s="486"/>
      <c r="D39" s="481"/>
      <c r="E39" s="410"/>
      <c r="F39" s="487"/>
      <c r="G39" s="410"/>
      <c r="H39" s="410"/>
      <c r="I39" s="502"/>
    </row>
    <row r="40" spans="1:9" ht="9.75" customHeight="1">
      <c r="A40" s="1036" t="s">
        <v>13</v>
      </c>
      <c r="B40" s="1036"/>
      <c r="C40" s="480" t="s">
        <v>467</v>
      </c>
      <c r="D40" s="481">
        <v>292361</v>
      </c>
      <c r="E40" s="410" t="s">
        <v>8</v>
      </c>
      <c r="F40" s="487">
        <v>292361</v>
      </c>
      <c r="G40" s="410" t="s">
        <v>8</v>
      </c>
      <c r="H40" s="410" t="s">
        <v>8</v>
      </c>
      <c r="I40" s="410" t="s">
        <v>8</v>
      </c>
    </row>
    <row r="41" spans="1:9" ht="9.75" customHeight="1">
      <c r="A41" s="484"/>
      <c r="B41" s="500"/>
      <c r="C41" s="501"/>
      <c r="D41" s="481"/>
      <c r="E41" s="410"/>
      <c r="F41" s="487"/>
      <c r="G41" s="410"/>
      <c r="H41" s="410"/>
      <c r="I41" s="502"/>
    </row>
    <row r="42" spans="1:9" ht="9.75" customHeight="1">
      <c r="A42" s="1036" t="s">
        <v>14</v>
      </c>
      <c r="B42" s="1036"/>
      <c r="C42" s="480" t="s">
        <v>467</v>
      </c>
      <c r="D42" s="481">
        <v>299594</v>
      </c>
      <c r="E42" s="410" t="s">
        <v>8</v>
      </c>
      <c r="F42" s="487">
        <v>299594</v>
      </c>
      <c r="G42" s="410" t="s">
        <v>8</v>
      </c>
      <c r="H42" s="410" t="s">
        <v>8</v>
      </c>
      <c r="I42" s="410" t="s">
        <v>8</v>
      </c>
    </row>
    <row r="43" spans="1:9" ht="9.75" customHeight="1">
      <c r="A43" s="484"/>
      <c r="B43" s="500"/>
      <c r="C43" s="501"/>
      <c r="D43" s="481"/>
      <c r="E43" s="410"/>
      <c r="F43" s="487"/>
      <c r="G43" s="410"/>
      <c r="H43" s="410"/>
      <c r="I43" s="502"/>
    </row>
    <row r="44" spans="1:9" ht="9.75" customHeight="1">
      <c r="A44" s="1036" t="s">
        <v>15</v>
      </c>
      <c r="B44" s="1036"/>
      <c r="C44" s="480" t="s">
        <v>467</v>
      </c>
      <c r="D44" s="481">
        <v>479638</v>
      </c>
      <c r="E44" s="410" t="s">
        <v>8</v>
      </c>
      <c r="F44" s="487">
        <v>479638</v>
      </c>
      <c r="G44" s="410" t="s">
        <v>8</v>
      </c>
      <c r="H44" s="410" t="s">
        <v>8</v>
      </c>
      <c r="I44" s="410" t="s">
        <v>8</v>
      </c>
    </row>
    <row r="45" spans="1:9" ht="9.75" customHeight="1">
      <c r="A45" s="484"/>
      <c r="B45" s="500"/>
      <c r="C45" s="501"/>
      <c r="D45" s="481"/>
      <c r="E45" s="410"/>
      <c r="F45" s="487"/>
      <c r="G45" s="410"/>
      <c r="H45" s="410"/>
      <c r="I45" s="502"/>
    </row>
    <row r="46" spans="1:9" ht="9.75" customHeight="1">
      <c r="A46" s="1037" t="s">
        <v>16</v>
      </c>
      <c r="B46" s="1037"/>
      <c r="C46" s="491"/>
      <c r="D46" s="492">
        <v>3013938</v>
      </c>
      <c r="E46" s="410" t="s">
        <v>8</v>
      </c>
      <c r="F46" s="493">
        <v>2909767</v>
      </c>
      <c r="G46" s="410" t="s">
        <v>8</v>
      </c>
      <c r="H46" s="410" t="s">
        <v>8</v>
      </c>
      <c r="I46" s="410" t="s">
        <v>8</v>
      </c>
    </row>
    <row r="47" spans="1:8" ht="11.25" customHeight="1">
      <c r="A47" s="475"/>
      <c r="B47" s="475"/>
      <c r="C47" s="475"/>
      <c r="D47" s="503"/>
      <c r="E47" s="475"/>
      <c r="F47" s="475"/>
      <c r="G47" s="475"/>
      <c r="H47" s="475"/>
    </row>
    <row r="48" spans="1:8" ht="21.75" customHeight="1">
      <c r="A48" s="1035" t="s">
        <v>701</v>
      </c>
      <c r="B48" s="1035"/>
      <c r="C48" s="1035"/>
      <c r="D48" s="1035"/>
      <c r="E48" s="1035"/>
      <c r="F48" s="1035"/>
      <c r="G48" s="1035"/>
      <c r="H48" s="1035"/>
    </row>
    <row r="49" spans="1:8" ht="11.25" customHeight="1">
      <c r="A49" s="475"/>
      <c r="B49" s="475"/>
      <c r="C49" s="475"/>
      <c r="D49" s="475"/>
      <c r="E49" s="475"/>
      <c r="F49" s="475"/>
      <c r="G49" s="475"/>
      <c r="H49" s="475"/>
    </row>
    <row r="50" spans="1:13" ht="9.75" customHeight="1">
      <c r="A50" s="1031" t="s">
        <v>9</v>
      </c>
      <c r="B50" s="1031"/>
      <c r="C50" s="504" t="s">
        <v>467</v>
      </c>
      <c r="D50" s="482">
        <v>13028336</v>
      </c>
      <c r="E50" s="482">
        <v>1694724</v>
      </c>
      <c r="F50" s="483">
        <v>0</v>
      </c>
      <c r="G50" s="482">
        <v>11324217</v>
      </c>
      <c r="H50" s="483">
        <v>0</v>
      </c>
      <c r="I50" s="483">
        <v>0</v>
      </c>
      <c r="J50" s="505"/>
      <c r="K50" s="506"/>
      <c r="L50" s="505"/>
      <c r="M50" s="444"/>
    </row>
    <row r="51" spans="1:13" ht="9.75" customHeight="1">
      <c r="A51" s="403"/>
      <c r="B51" s="507"/>
      <c r="C51" s="508"/>
      <c r="D51" s="482"/>
      <c r="E51" s="482"/>
      <c r="F51" s="482"/>
      <c r="G51" s="482"/>
      <c r="H51" s="482"/>
      <c r="I51" s="482"/>
      <c r="K51" s="505"/>
      <c r="L51" s="505"/>
      <c r="M51" s="445"/>
    </row>
    <row r="52" spans="1:13" ht="9.75" customHeight="1">
      <c r="A52" s="1031" t="s">
        <v>10</v>
      </c>
      <c r="B52" s="1031"/>
      <c r="C52" s="504" t="s">
        <v>467</v>
      </c>
      <c r="D52" s="482">
        <v>3206114</v>
      </c>
      <c r="E52" s="482">
        <v>237728</v>
      </c>
      <c r="F52" s="483">
        <v>0</v>
      </c>
      <c r="G52" s="482">
        <v>2968086</v>
      </c>
      <c r="H52" s="410" t="s">
        <v>8</v>
      </c>
      <c r="I52" s="483">
        <v>0</v>
      </c>
      <c r="J52" s="509"/>
      <c r="K52" s="442"/>
      <c r="L52" s="505"/>
      <c r="M52" s="510"/>
    </row>
    <row r="53" spans="1:13" ht="9.75" customHeight="1">
      <c r="A53" s="403"/>
      <c r="B53" s="507"/>
      <c r="C53" s="508"/>
      <c r="D53" s="482"/>
      <c r="E53" s="482"/>
      <c r="F53" s="482"/>
      <c r="G53" s="482"/>
      <c r="H53" s="482"/>
      <c r="I53" s="482"/>
      <c r="J53" s="505"/>
      <c r="K53" s="505"/>
      <c r="L53" s="505"/>
      <c r="M53" s="445"/>
    </row>
    <row r="54" spans="1:13" ht="9.75" customHeight="1">
      <c r="A54" s="1031" t="s">
        <v>11</v>
      </c>
      <c r="B54" s="1031"/>
      <c r="C54" s="504" t="s">
        <v>467</v>
      </c>
      <c r="D54" s="482">
        <v>1931519</v>
      </c>
      <c r="E54" s="482">
        <v>80238</v>
      </c>
      <c r="F54" s="482" t="s">
        <v>8</v>
      </c>
      <c r="G54" s="482">
        <v>1851280</v>
      </c>
      <c r="H54" s="483">
        <v>0</v>
      </c>
      <c r="I54" s="482" t="s">
        <v>8</v>
      </c>
      <c r="J54" s="511"/>
      <c r="K54" s="510"/>
      <c r="L54" s="505"/>
      <c r="M54" s="442"/>
    </row>
    <row r="55" spans="1:13" ht="9.75" customHeight="1">
      <c r="A55" s="403"/>
      <c r="B55" s="507"/>
      <c r="C55" s="508"/>
      <c r="D55" s="482"/>
      <c r="E55" s="482"/>
      <c r="F55" s="482"/>
      <c r="G55" s="482"/>
      <c r="H55" s="482"/>
      <c r="I55" s="482"/>
      <c r="J55" s="505"/>
      <c r="K55" s="505"/>
      <c r="L55" s="505"/>
      <c r="M55" s="445"/>
    </row>
    <row r="56" spans="1:13" ht="9.75" customHeight="1">
      <c r="A56" s="1031" t="s">
        <v>12</v>
      </c>
      <c r="B56" s="1031"/>
      <c r="C56" s="504" t="s">
        <v>467</v>
      </c>
      <c r="D56" s="482">
        <v>1691051</v>
      </c>
      <c r="E56" s="483">
        <v>0</v>
      </c>
      <c r="F56" s="483">
        <v>0</v>
      </c>
      <c r="G56" s="482">
        <v>1613801</v>
      </c>
      <c r="H56" s="483">
        <v>0</v>
      </c>
      <c r="I56" s="482" t="s">
        <v>8</v>
      </c>
      <c r="J56" s="512"/>
      <c r="K56" s="442"/>
      <c r="L56" s="505"/>
      <c r="M56" s="444"/>
    </row>
    <row r="57" spans="1:13" ht="9.75" customHeight="1">
      <c r="A57" s="403"/>
      <c r="B57" s="507"/>
      <c r="C57" s="508"/>
      <c r="D57" s="482"/>
      <c r="E57" s="482"/>
      <c r="F57" s="482"/>
      <c r="G57" s="482"/>
      <c r="H57" s="482"/>
      <c r="I57" s="482"/>
      <c r="J57" s="505"/>
      <c r="K57" s="513"/>
      <c r="L57" s="505"/>
      <c r="M57" s="445"/>
    </row>
    <row r="58" spans="1:13" ht="9.75" customHeight="1">
      <c r="A58" s="1031" t="s">
        <v>13</v>
      </c>
      <c r="B58" s="1031"/>
      <c r="C58" s="504" t="s">
        <v>467</v>
      </c>
      <c r="D58" s="482">
        <v>1078538</v>
      </c>
      <c r="E58" s="482">
        <v>23342</v>
      </c>
      <c r="F58" s="482" t="s">
        <v>8</v>
      </c>
      <c r="G58" s="482">
        <v>1055196</v>
      </c>
      <c r="H58" s="410" t="s">
        <v>8</v>
      </c>
      <c r="I58" s="482" t="s">
        <v>8</v>
      </c>
      <c r="J58" s="505"/>
      <c r="K58" s="442"/>
      <c r="L58" s="505"/>
      <c r="M58" s="442"/>
    </row>
    <row r="59" spans="1:13" ht="9.75" customHeight="1">
      <c r="A59" s="403"/>
      <c r="B59" s="507"/>
      <c r="C59" s="508"/>
      <c r="D59" s="482"/>
      <c r="E59" s="482"/>
      <c r="F59" s="482"/>
      <c r="G59" s="482"/>
      <c r="H59" s="482"/>
      <c r="I59" s="482"/>
      <c r="J59" s="505"/>
      <c r="K59" s="513"/>
      <c r="L59" s="505"/>
      <c r="M59" s="445"/>
    </row>
    <row r="60" spans="1:13" ht="9.75" customHeight="1">
      <c r="A60" s="1031" t="s">
        <v>14</v>
      </c>
      <c r="B60" s="1031"/>
      <c r="C60" s="504" t="s">
        <v>467</v>
      </c>
      <c r="D60" s="482">
        <v>1723285</v>
      </c>
      <c r="E60" s="482">
        <v>110384</v>
      </c>
      <c r="F60" s="482" t="s">
        <v>8</v>
      </c>
      <c r="G60" s="482">
        <v>1612902</v>
      </c>
      <c r="H60" s="483">
        <v>0</v>
      </c>
      <c r="I60" s="482" t="s">
        <v>8</v>
      </c>
      <c r="J60" s="505"/>
      <c r="K60" s="442"/>
      <c r="L60" s="505"/>
      <c r="M60" s="442"/>
    </row>
    <row r="61" spans="1:13" ht="9.75" customHeight="1">
      <c r="A61" s="403"/>
      <c r="B61" s="507"/>
      <c r="C61" s="508"/>
      <c r="D61" s="482"/>
      <c r="E61" s="482"/>
      <c r="F61" s="482"/>
      <c r="G61" s="482"/>
      <c r="H61" s="482"/>
      <c r="I61" s="482"/>
      <c r="J61" s="505"/>
      <c r="K61" s="505"/>
      <c r="L61" s="505"/>
      <c r="M61" s="445"/>
    </row>
    <row r="62" spans="1:13" ht="9.75" customHeight="1">
      <c r="A62" s="1031" t="s">
        <v>15</v>
      </c>
      <c r="B62" s="1031"/>
      <c r="C62" s="504" t="s">
        <v>467</v>
      </c>
      <c r="D62" s="482">
        <v>4373420</v>
      </c>
      <c r="E62" s="483">
        <v>0</v>
      </c>
      <c r="F62" s="483">
        <v>0</v>
      </c>
      <c r="G62" s="482">
        <v>4276497</v>
      </c>
      <c r="H62" s="483">
        <v>0</v>
      </c>
      <c r="I62" s="482" t="s">
        <v>8</v>
      </c>
      <c r="J62" s="510"/>
      <c r="K62" s="510"/>
      <c r="L62" s="505"/>
      <c r="M62" s="442"/>
    </row>
    <row r="63" spans="1:13" ht="9.75" customHeight="1">
      <c r="A63" s="403"/>
      <c r="B63" s="507"/>
      <c r="C63" s="508"/>
      <c r="D63" s="487"/>
      <c r="E63" s="482"/>
      <c r="F63" s="482"/>
      <c r="G63" s="482"/>
      <c r="H63" s="482"/>
      <c r="I63" s="423"/>
      <c r="J63" s="505"/>
      <c r="K63" s="505"/>
      <c r="L63" s="505"/>
      <c r="M63" s="445"/>
    </row>
    <row r="64" spans="1:13" ht="9.75" customHeight="1">
      <c r="A64" s="1032" t="s">
        <v>16</v>
      </c>
      <c r="B64" s="1032"/>
      <c r="C64" s="515"/>
      <c r="D64" s="492">
        <v>27032263</v>
      </c>
      <c r="E64" s="493">
        <v>2317287</v>
      </c>
      <c r="F64" s="493">
        <v>12605</v>
      </c>
      <c r="G64" s="493">
        <v>24701980</v>
      </c>
      <c r="H64" s="493">
        <v>29784</v>
      </c>
      <c r="I64" s="493">
        <v>392</v>
      </c>
      <c r="J64" s="516"/>
      <c r="K64" s="516"/>
      <c r="L64" s="516"/>
      <c r="M64" s="517"/>
    </row>
    <row r="65" spans="1:8" ht="18" customHeight="1">
      <c r="A65" s="475" t="s">
        <v>7</v>
      </c>
      <c r="B65" s="475"/>
      <c r="C65" s="475"/>
      <c r="D65" s="487"/>
      <c r="E65" s="487"/>
      <c r="F65" s="487"/>
      <c r="G65" s="487"/>
      <c r="H65" s="475"/>
    </row>
    <row r="66" spans="1:8" ht="15" customHeight="1">
      <c r="A66" s="1033" t="s">
        <v>702</v>
      </c>
      <c r="B66" s="1034"/>
      <c r="C66" s="1034"/>
      <c r="D66" s="1034"/>
      <c r="E66" s="1034"/>
      <c r="F66" s="1034"/>
      <c r="G66" s="1034"/>
      <c r="H66" s="1034"/>
    </row>
    <row r="67" spans="1:8" ht="11.25" customHeight="1">
      <c r="A67" s="1034"/>
      <c r="B67" s="1034"/>
      <c r="C67" s="1034"/>
      <c r="D67" s="1034"/>
      <c r="E67" s="1034"/>
      <c r="F67" s="1034"/>
      <c r="G67" s="1034"/>
      <c r="H67" s="1034"/>
    </row>
    <row r="68" spans="1:7" ht="11.25" customHeight="1">
      <c r="A68" s="475"/>
      <c r="B68" s="475"/>
      <c r="C68" s="475"/>
      <c r="D68" s="518"/>
      <c r="E68" s="518"/>
      <c r="F68" s="518"/>
      <c r="G68" s="518"/>
    </row>
    <row r="69" spans="1:7" ht="11.25" customHeight="1">
      <c r="A69" s="475"/>
      <c r="B69" s="475"/>
      <c r="C69" s="475"/>
      <c r="D69" s="518"/>
      <c r="E69" s="518"/>
      <c r="F69" s="518"/>
      <c r="G69" s="518"/>
    </row>
    <row r="70" spans="1:7" ht="11.25" customHeight="1">
      <c r="A70" s="519"/>
      <c r="B70" s="475"/>
      <c r="C70" s="475"/>
      <c r="D70" s="520"/>
      <c r="E70" s="466"/>
      <c r="F70" s="466"/>
      <c r="G70" s="518"/>
    </row>
    <row r="71" ht="11.25" customHeight="1"/>
    <row r="72" ht="11.25" customHeight="1"/>
  </sheetData>
  <sheetProtection/>
  <mergeCells count="38">
    <mergeCell ref="A1:H1"/>
    <mergeCell ref="A2:H2"/>
    <mergeCell ref="A4:C10"/>
    <mergeCell ref="D4:G4"/>
    <mergeCell ref="D5:D9"/>
    <mergeCell ref="E5:H5"/>
    <mergeCell ref="E6:E9"/>
    <mergeCell ref="F6:F9"/>
    <mergeCell ref="G6:G9"/>
    <mergeCell ref="D10:H10"/>
    <mergeCell ref="A12:H12"/>
    <mergeCell ref="A14:B14"/>
    <mergeCell ref="A16:B16"/>
    <mergeCell ref="A18:B18"/>
    <mergeCell ref="A20:B20"/>
    <mergeCell ref="A22:B22"/>
    <mergeCell ref="A24:B24"/>
    <mergeCell ref="A26:B26"/>
    <mergeCell ref="A28:B28"/>
    <mergeCell ref="A30:H30"/>
    <mergeCell ref="A32:B32"/>
    <mergeCell ref="A34:B34"/>
    <mergeCell ref="A36:B36"/>
    <mergeCell ref="A38:B38"/>
    <mergeCell ref="A40:B40"/>
    <mergeCell ref="A42:B42"/>
    <mergeCell ref="A44:B44"/>
    <mergeCell ref="A46:B46"/>
    <mergeCell ref="A60:B60"/>
    <mergeCell ref="A62:B62"/>
    <mergeCell ref="A64:B64"/>
    <mergeCell ref="A66:H67"/>
    <mergeCell ref="A48:H48"/>
    <mergeCell ref="A50:B50"/>
    <mergeCell ref="A52:B52"/>
    <mergeCell ref="A54:B54"/>
    <mergeCell ref="A56:B56"/>
    <mergeCell ref="A58:B58"/>
  </mergeCells>
  <printOptions/>
  <pageMargins left="0.3937007874015748" right="0.3937007874015748" top="0.984251968503937" bottom="0.7480314960629921" header="0.5905511811023623" footer="0.7874015748031497"/>
  <pageSetup horizontalDpi="600" verticalDpi="600" orientation="portrait" paperSize="9" scale="85" r:id="rId2"/>
  <headerFooter alignWithMargins="0">
    <oddHeader>&amp;L&amp;"Arial,Kursiv"&amp;9 &amp;U3 Entsorgung von Bauabfällen&amp;R&amp;"Arial,Kursiv"&amp;9 &amp;U Abfallwirtschaft in Bayern 2011</oddHeader>
    <oddFooter xml:space="preserve">&amp;C&amp;12 &amp;11 59&amp;12 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03"/>
  <sheetViews>
    <sheetView workbookViewId="0" topLeftCell="A1">
      <selection activeCell="L39" sqref="L39"/>
    </sheetView>
  </sheetViews>
  <sheetFormatPr defaultColWidth="11.421875" defaultRowHeight="12.75"/>
  <cols>
    <col min="1" max="1" width="7.28125" style="524" customWidth="1"/>
    <col min="2" max="2" width="25.8515625" style="524" customWidth="1"/>
    <col min="3" max="3" width="1.421875" style="524" customWidth="1"/>
    <col min="4" max="5" width="9.8515625" style="524" customWidth="1"/>
    <col min="6" max="6" width="11.57421875" style="524" customWidth="1"/>
    <col min="7" max="7" width="10.8515625" style="524" customWidth="1"/>
    <col min="8" max="8" width="11.7109375" style="524" customWidth="1"/>
    <col min="9" max="9" width="12.140625" style="524" customWidth="1"/>
    <col min="10" max="10" width="15.28125" style="524" customWidth="1"/>
    <col min="11" max="11" width="9.28125" style="524" bestFit="1" customWidth="1"/>
    <col min="12" max="12" width="10.28125" style="524" bestFit="1" customWidth="1"/>
    <col min="13" max="13" width="10.7109375" style="524" customWidth="1"/>
    <col min="14" max="16384" width="11.421875" style="524" customWidth="1"/>
  </cols>
  <sheetData>
    <row r="1" spans="1:9" s="522" customFormat="1" ht="12" customHeight="1">
      <c r="A1" s="1061" t="s">
        <v>703</v>
      </c>
      <c r="B1" s="1061"/>
      <c r="C1" s="1061"/>
      <c r="D1" s="1061"/>
      <c r="E1" s="1061"/>
      <c r="F1" s="1061"/>
      <c r="G1" s="1061"/>
      <c r="H1" s="1061"/>
      <c r="I1" s="1061"/>
    </row>
    <row r="2" spans="1:9" s="522" customFormat="1" ht="12" customHeight="1">
      <c r="A2" s="1061" t="s">
        <v>704</v>
      </c>
      <c r="B2" s="1061"/>
      <c r="C2" s="1061"/>
      <c r="D2" s="1061"/>
      <c r="E2" s="1061"/>
      <c r="F2" s="1061"/>
      <c r="G2" s="1061"/>
      <c r="H2" s="1061"/>
      <c r="I2" s="1061"/>
    </row>
    <row r="3" spans="1:9" ht="12.75">
      <c r="A3" s="425"/>
      <c r="B3" s="425"/>
      <c r="C3" s="425"/>
      <c r="D3" s="383"/>
      <c r="E3" s="383"/>
      <c r="F3" s="383"/>
      <c r="G3" s="383"/>
      <c r="H3" s="523"/>
      <c r="I3" s="523"/>
    </row>
    <row r="4" spans="1:9" ht="17.25" customHeight="1">
      <c r="A4" s="1062" t="s">
        <v>696</v>
      </c>
      <c r="B4" s="1063"/>
      <c r="C4" s="1064"/>
      <c r="D4" s="1025" t="s">
        <v>672</v>
      </c>
      <c r="E4" s="1026"/>
      <c r="F4" s="1026"/>
      <c r="G4" s="1026"/>
      <c r="H4" s="1026"/>
      <c r="I4" s="1026"/>
    </row>
    <row r="5" spans="1:9" ht="12.75" customHeight="1">
      <c r="A5" s="1065"/>
      <c r="B5" s="1066"/>
      <c r="C5" s="1067"/>
      <c r="D5" s="1028" t="s">
        <v>697</v>
      </c>
      <c r="E5" s="1028" t="s">
        <v>691</v>
      </c>
      <c r="F5" s="1028" t="s">
        <v>786</v>
      </c>
      <c r="G5" s="1028" t="s">
        <v>705</v>
      </c>
      <c r="H5" s="1070"/>
      <c r="I5" s="1028" t="s">
        <v>706</v>
      </c>
    </row>
    <row r="6" spans="1:9" ht="11.25" customHeight="1">
      <c r="A6" s="1066"/>
      <c r="B6" s="1066"/>
      <c r="C6" s="1067"/>
      <c r="D6" s="1029"/>
      <c r="E6" s="1029"/>
      <c r="F6" s="1029"/>
      <c r="G6" s="1071"/>
      <c r="H6" s="1072"/>
      <c r="I6" s="1029"/>
    </row>
    <row r="7" spans="1:9" ht="11.25" customHeight="1">
      <c r="A7" s="1066"/>
      <c r="B7" s="1066"/>
      <c r="C7" s="1067"/>
      <c r="D7" s="1029"/>
      <c r="E7" s="1029"/>
      <c r="F7" s="1029"/>
      <c r="G7" s="1010" t="s">
        <v>697</v>
      </c>
      <c r="H7" s="384" t="s">
        <v>226</v>
      </c>
      <c r="I7" s="1029"/>
    </row>
    <row r="8" spans="1:9" ht="11.25" customHeight="1">
      <c r="A8" s="1066"/>
      <c r="B8" s="1066"/>
      <c r="C8" s="1067"/>
      <c r="D8" s="1030"/>
      <c r="E8" s="1030"/>
      <c r="F8" s="1030"/>
      <c r="G8" s="1012"/>
      <c r="H8" s="386" t="s">
        <v>707</v>
      </c>
      <c r="I8" s="1030"/>
    </row>
    <row r="9" spans="1:9" ht="11.25" customHeight="1">
      <c r="A9" s="1068"/>
      <c r="B9" s="1068"/>
      <c r="C9" s="1069"/>
      <c r="D9" s="1025" t="s">
        <v>3</v>
      </c>
      <c r="E9" s="1026"/>
      <c r="F9" s="1026"/>
      <c r="G9" s="1026"/>
      <c r="H9" s="1026"/>
      <c r="I9" s="1026"/>
    </row>
    <row r="10" spans="1:10" ht="18" customHeight="1">
      <c r="A10" s="383"/>
      <c r="B10" s="473"/>
      <c r="C10" s="473"/>
      <c r="D10" s="478"/>
      <c r="E10" s="407"/>
      <c r="F10" s="407"/>
      <c r="G10" s="407"/>
      <c r="H10" s="407"/>
      <c r="I10" s="525"/>
      <c r="J10" s="412"/>
    </row>
    <row r="11" spans="1:8" ht="12">
      <c r="A11" s="1060" t="s">
        <v>708</v>
      </c>
      <c r="B11" s="1060"/>
      <c r="C11" s="1060"/>
      <c r="D11" s="1060"/>
      <c r="E11" s="1060"/>
      <c r="F11" s="1060"/>
      <c r="G11" s="1060"/>
      <c r="H11" s="1060"/>
    </row>
    <row r="12" spans="1:8" ht="12.75">
      <c r="A12" s="383"/>
      <c r="B12" s="383"/>
      <c r="C12" s="383"/>
      <c r="D12" s="383"/>
      <c r="E12" s="383"/>
      <c r="F12" s="383"/>
      <c r="G12" s="383"/>
      <c r="H12" s="383"/>
    </row>
    <row r="13" spans="1:14" ht="11.25">
      <c r="A13" s="1057" t="s">
        <v>9</v>
      </c>
      <c r="B13" s="1057"/>
      <c r="C13" s="527"/>
      <c r="D13" s="482">
        <v>546249</v>
      </c>
      <c r="E13" s="482">
        <v>168633</v>
      </c>
      <c r="F13" s="482">
        <v>2853</v>
      </c>
      <c r="G13" s="482">
        <v>353537</v>
      </c>
      <c r="H13" s="482">
        <v>8276</v>
      </c>
      <c r="I13" s="482">
        <v>21226</v>
      </c>
      <c r="J13" s="528"/>
      <c r="K13" s="529"/>
      <c r="L13" s="529"/>
      <c r="M13" s="529"/>
      <c r="N13" s="530"/>
    </row>
    <row r="14" spans="1:14" ht="9.75" customHeight="1">
      <c r="A14" s="531"/>
      <c r="B14" s="532"/>
      <c r="C14" s="533"/>
      <c r="D14" s="482"/>
      <c r="E14" s="482"/>
      <c r="F14" s="482"/>
      <c r="G14" s="482"/>
      <c r="H14" s="482"/>
      <c r="I14" s="482"/>
      <c r="J14" s="528"/>
      <c r="K14" s="529"/>
      <c r="L14" s="529"/>
      <c r="M14" s="529"/>
      <c r="N14" s="534"/>
    </row>
    <row r="15" spans="1:14" ht="9.75" customHeight="1">
      <c r="A15" s="531"/>
      <c r="B15" s="507"/>
      <c r="C15" s="508"/>
      <c r="D15" s="482"/>
      <c r="E15" s="482"/>
      <c r="F15" s="482"/>
      <c r="G15" s="482"/>
      <c r="H15" s="482"/>
      <c r="I15" s="482"/>
      <c r="J15" s="528"/>
      <c r="K15" s="529"/>
      <c r="L15" s="529"/>
      <c r="M15" s="529"/>
      <c r="N15" s="534"/>
    </row>
    <row r="16" spans="1:14" ht="11.25">
      <c r="A16" s="1057" t="s">
        <v>10</v>
      </c>
      <c r="B16" s="1057"/>
      <c r="C16" s="527"/>
      <c r="D16" s="482">
        <v>417542</v>
      </c>
      <c r="E16" s="482">
        <v>80320</v>
      </c>
      <c r="F16" s="482">
        <v>10307</v>
      </c>
      <c r="G16" s="482">
        <v>311612</v>
      </c>
      <c r="H16" s="483">
        <v>0</v>
      </c>
      <c r="I16" s="482">
        <v>15303</v>
      </c>
      <c r="J16" s="528"/>
      <c r="K16" s="529"/>
      <c r="L16" s="529"/>
      <c r="M16" s="529"/>
      <c r="N16" s="530"/>
    </row>
    <row r="17" spans="1:14" ht="9.75" customHeight="1">
      <c r="A17" s="531"/>
      <c r="B17" s="532"/>
      <c r="C17" s="533"/>
      <c r="D17" s="482"/>
      <c r="E17" s="482"/>
      <c r="F17" s="482"/>
      <c r="G17" s="482"/>
      <c r="H17" s="482"/>
      <c r="I17" s="451"/>
      <c r="J17" s="528"/>
      <c r="K17" s="529"/>
      <c r="L17" s="529"/>
      <c r="M17" s="529"/>
      <c r="N17" s="534"/>
    </row>
    <row r="18" spans="1:14" ht="9.75" customHeight="1">
      <c r="A18" s="535"/>
      <c r="B18" s="536"/>
      <c r="C18" s="537"/>
      <c r="D18" s="482"/>
      <c r="E18" s="482"/>
      <c r="F18" s="482"/>
      <c r="G18" s="482"/>
      <c r="H18" s="482"/>
      <c r="I18" s="451"/>
      <c r="J18" s="528"/>
      <c r="K18" s="529"/>
      <c r="L18" s="529"/>
      <c r="M18" s="529"/>
      <c r="N18" s="534"/>
    </row>
    <row r="19" spans="1:14" ht="11.25">
      <c r="A19" s="1057" t="s">
        <v>11</v>
      </c>
      <c r="B19" s="1057"/>
      <c r="C19" s="527"/>
      <c r="D19" s="482">
        <v>537086</v>
      </c>
      <c r="E19" s="482">
        <v>104276</v>
      </c>
      <c r="F19" s="483">
        <v>0</v>
      </c>
      <c r="G19" s="482">
        <v>414253</v>
      </c>
      <c r="H19" s="538">
        <v>0</v>
      </c>
      <c r="I19" s="483">
        <v>0</v>
      </c>
      <c r="J19" s="528"/>
      <c r="K19" s="529"/>
      <c r="L19" s="529"/>
      <c r="M19" s="529"/>
      <c r="N19" s="539"/>
    </row>
    <row r="20" spans="1:14" ht="9.75" customHeight="1">
      <c r="A20" s="531"/>
      <c r="B20" s="532"/>
      <c r="C20" s="533"/>
      <c r="D20" s="482"/>
      <c r="E20" s="482"/>
      <c r="F20" s="482"/>
      <c r="G20" s="482"/>
      <c r="H20" s="482"/>
      <c r="I20" s="451"/>
      <c r="J20" s="528"/>
      <c r="K20" s="529"/>
      <c r="L20" s="529"/>
      <c r="M20" s="529"/>
      <c r="N20" s="534"/>
    </row>
    <row r="21" spans="1:14" ht="9.75" customHeight="1">
      <c r="A21" s="535"/>
      <c r="B21" s="536"/>
      <c r="C21" s="537"/>
      <c r="D21" s="482"/>
      <c r="E21" s="482"/>
      <c r="F21" s="482"/>
      <c r="G21" s="482"/>
      <c r="H21" s="482"/>
      <c r="I21" s="451"/>
      <c r="J21" s="540"/>
      <c r="K21" s="529"/>
      <c r="L21" s="529"/>
      <c r="M21" s="529"/>
      <c r="N21" s="534"/>
    </row>
    <row r="22" spans="1:14" ht="11.25">
      <c r="A22" s="1057" t="s">
        <v>12</v>
      </c>
      <c r="B22" s="1057"/>
      <c r="C22" s="527"/>
      <c r="D22" s="482">
        <v>321701</v>
      </c>
      <c r="E22" s="482">
        <v>55686</v>
      </c>
      <c r="F22" s="482">
        <v>595</v>
      </c>
      <c r="G22" s="482">
        <v>259452</v>
      </c>
      <c r="H22" s="538">
        <v>0</v>
      </c>
      <c r="I22" s="482">
        <v>5969</v>
      </c>
      <c r="J22" s="528"/>
      <c r="K22" s="529"/>
      <c r="L22" s="529"/>
      <c r="M22" s="529"/>
      <c r="N22" s="541"/>
    </row>
    <row r="23" spans="1:14" ht="9.75" customHeight="1">
      <c r="A23" s="531"/>
      <c r="B23" s="532"/>
      <c r="C23" s="533"/>
      <c r="D23" s="482"/>
      <c r="E23" s="482"/>
      <c r="F23" s="482"/>
      <c r="G23" s="482"/>
      <c r="H23" s="482"/>
      <c r="I23" s="482"/>
      <c r="J23" s="528"/>
      <c r="K23" s="529"/>
      <c r="L23" s="529"/>
      <c r="M23" s="529"/>
      <c r="N23" s="534"/>
    </row>
    <row r="24" spans="1:14" ht="9.75" customHeight="1">
      <c r="A24" s="535"/>
      <c r="B24" s="536"/>
      <c r="C24" s="537"/>
      <c r="D24" s="482"/>
      <c r="E24" s="482"/>
      <c r="F24" s="482"/>
      <c r="G24" s="482"/>
      <c r="H24" s="482"/>
      <c r="I24" s="482"/>
      <c r="J24" s="528"/>
      <c r="K24" s="529"/>
      <c r="L24" s="529"/>
      <c r="M24" s="529"/>
      <c r="N24" s="534"/>
    </row>
    <row r="25" spans="1:14" ht="11.25">
      <c r="A25" s="1057" t="s">
        <v>13</v>
      </c>
      <c r="B25" s="1057"/>
      <c r="C25" s="527"/>
      <c r="D25" s="482">
        <v>1320856</v>
      </c>
      <c r="E25" s="482">
        <v>246134</v>
      </c>
      <c r="F25" s="483">
        <v>0</v>
      </c>
      <c r="G25" s="482">
        <v>1043320</v>
      </c>
      <c r="H25" s="483">
        <v>0</v>
      </c>
      <c r="I25" s="483">
        <v>0</v>
      </c>
      <c r="J25" s="528"/>
      <c r="K25" s="529"/>
      <c r="L25" s="529"/>
      <c r="M25" s="529"/>
      <c r="N25" s="542"/>
    </row>
    <row r="26" spans="1:14" ht="9.75" customHeight="1">
      <c r="A26" s="531"/>
      <c r="B26" s="532"/>
      <c r="C26" s="533"/>
      <c r="D26" s="482"/>
      <c r="E26" s="482"/>
      <c r="F26" s="482"/>
      <c r="G26" s="482"/>
      <c r="H26" s="482"/>
      <c r="I26" s="482"/>
      <c r="J26" s="528"/>
      <c r="K26" s="529"/>
      <c r="L26" s="529"/>
      <c r="M26" s="529"/>
      <c r="N26" s="541"/>
    </row>
    <row r="27" spans="1:14" ht="9.75" customHeight="1">
      <c r="A27" s="526"/>
      <c r="B27" s="543"/>
      <c r="C27" s="544"/>
      <c r="D27" s="482"/>
      <c r="E27" s="482"/>
      <c r="F27" s="482"/>
      <c r="G27" s="482"/>
      <c r="H27" s="482"/>
      <c r="I27" s="482"/>
      <c r="J27" s="528"/>
      <c r="K27" s="529"/>
      <c r="L27" s="529"/>
      <c r="M27" s="529"/>
      <c r="N27" s="541"/>
    </row>
    <row r="28" spans="1:14" ht="11.25">
      <c r="A28" s="1057" t="s">
        <v>14</v>
      </c>
      <c r="B28" s="1057"/>
      <c r="C28" s="527"/>
      <c r="D28" s="482">
        <v>436238</v>
      </c>
      <c r="E28" s="482">
        <v>93912</v>
      </c>
      <c r="F28" s="482">
        <v>1289</v>
      </c>
      <c r="G28" s="482">
        <v>302197</v>
      </c>
      <c r="H28" s="483">
        <v>0</v>
      </c>
      <c r="I28" s="482">
        <v>38840</v>
      </c>
      <c r="J28" s="528"/>
      <c r="K28" s="529"/>
      <c r="L28" s="529"/>
      <c r="M28" s="529"/>
      <c r="N28" s="541"/>
    </row>
    <row r="29" spans="1:14" ht="9.75" customHeight="1">
      <c r="A29" s="531"/>
      <c r="B29" s="532"/>
      <c r="C29" s="533"/>
      <c r="D29" s="482"/>
      <c r="E29" s="545"/>
      <c r="F29" s="545"/>
      <c r="G29" s="545"/>
      <c r="H29" s="545"/>
      <c r="I29" s="546"/>
      <c r="J29" s="528"/>
      <c r="K29" s="529"/>
      <c r="L29" s="529"/>
      <c r="M29" s="529"/>
      <c r="N29" s="541"/>
    </row>
    <row r="30" spans="1:14" ht="9.75" customHeight="1">
      <c r="A30" s="535"/>
      <c r="B30" s="543"/>
      <c r="C30" s="544"/>
      <c r="D30" s="482"/>
      <c r="E30" s="545"/>
      <c r="F30" s="545"/>
      <c r="G30" s="545"/>
      <c r="H30" s="545"/>
      <c r="I30" s="546"/>
      <c r="J30" s="528"/>
      <c r="K30" s="529"/>
      <c r="L30" s="529"/>
      <c r="M30" s="529"/>
      <c r="N30" s="541"/>
    </row>
    <row r="31" spans="1:14" ht="11.25">
      <c r="A31" s="1057" t="s">
        <v>15</v>
      </c>
      <c r="B31" s="1057"/>
      <c r="C31" s="527"/>
      <c r="D31" s="482">
        <v>510723</v>
      </c>
      <c r="E31" s="545">
        <v>28505</v>
      </c>
      <c r="F31" s="483">
        <v>0</v>
      </c>
      <c r="G31" s="545">
        <v>471099</v>
      </c>
      <c r="H31" s="538">
        <v>0</v>
      </c>
      <c r="I31" s="483">
        <v>0</v>
      </c>
      <c r="J31" s="528"/>
      <c r="K31" s="529"/>
      <c r="L31" s="529"/>
      <c r="M31" s="529"/>
      <c r="N31" s="541"/>
    </row>
    <row r="32" spans="1:14" ht="3.75" customHeight="1">
      <c r="A32" s="531"/>
      <c r="B32" s="532"/>
      <c r="C32" s="533"/>
      <c r="D32" s="487"/>
      <c r="E32" s="545"/>
      <c r="F32" s="545"/>
      <c r="G32" s="545"/>
      <c r="H32" s="545"/>
      <c r="I32" s="451"/>
      <c r="J32" s="528"/>
      <c r="K32" s="529"/>
      <c r="L32" s="529"/>
      <c r="M32" s="529"/>
      <c r="N32" s="534"/>
    </row>
    <row r="33" spans="1:14" ht="9.75" customHeight="1">
      <c r="A33" s="535"/>
      <c r="B33" s="507"/>
      <c r="C33" s="508"/>
      <c r="D33" s="487"/>
      <c r="E33" s="545"/>
      <c r="F33" s="545"/>
      <c r="G33" s="545"/>
      <c r="H33" s="545"/>
      <c r="I33" s="451"/>
      <c r="J33" s="528"/>
      <c r="K33" s="529"/>
      <c r="L33" s="529"/>
      <c r="M33" s="529"/>
      <c r="N33" s="534"/>
    </row>
    <row r="34" spans="1:14" ht="11.25">
      <c r="A34" s="1032" t="s">
        <v>16</v>
      </c>
      <c r="B34" s="1032"/>
      <c r="C34" s="515"/>
      <c r="D34" s="547">
        <v>4090393</v>
      </c>
      <c r="E34" s="547">
        <v>777465</v>
      </c>
      <c r="F34" s="547">
        <v>17990</v>
      </c>
      <c r="G34" s="547">
        <v>3155470</v>
      </c>
      <c r="H34" s="547">
        <v>49840</v>
      </c>
      <c r="I34" s="547">
        <v>139468</v>
      </c>
      <c r="J34" s="528"/>
      <c r="K34" s="548"/>
      <c r="L34" s="548"/>
      <c r="M34" s="548"/>
      <c r="N34" s="549"/>
    </row>
    <row r="35" spans="1:8" ht="24" customHeight="1">
      <c r="A35" s="383"/>
      <c r="B35" s="383"/>
      <c r="C35" s="383"/>
      <c r="D35" s="550"/>
      <c r="E35" s="550"/>
      <c r="F35" s="550"/>
      <c r="G35" s="550"/>
      <c r="H35" s="550"/>
    </row>
    <row r="36" spans="1:8" ht="12">
      <c r="A36" s="1009" t="s">
        <v>709</v>
      </c>
      <c r="B36" s="1009"/>
      <c r="C36" s="1009"/>
      <c r="D36" s="1009"/>
      <c r="E36" s="1009"/>
      <c r="F36" s="1009"/>
      <c r="G36" s="1009"/>
      <c r="H36" s="1009"/>
    </row>
    <row r="37" spans="1:8" ht="12.75">
      <c r="A37" s="383"/>
      <c r="B37" s="383"/>
      <c r="C37" s="383"/>
      <c r="D37" s="478"/>
      <c r="E37" s="407"/>
      <c r="F37" s="407"/>
      <c r="G37" s="407"/>
      <c r="H37" s="407"/>
    </row>
    <row r="38" spans="1:13" ht="11.25">
      <c r="A38" s="1037" t="s">
        <v>16</v>
      </c>
      <c r="B38" s="1037"/>
      <c r="C38" s="551"/>
      <c r="D38" s="547">
        <v>1179438</v>
      </c>
      <c r="E38" s="547">
        <v>153701</v>
      </c>
      <c r="F38" s="547">
        <v>135402</v>
      </c>
      <c r="G38" s="547">
        <v>889532</v>
      </c>
      <c r="H38" s="547">
        <v>66535</v>
      </c>
      <c r="I38" s="547">
        <v>803</v>
      </c>
      <c r="J38" s="548"/>
      <c r="K38" s="548"/>
      <c r="L38" s="548"/>
      <c r="M38" s="548"/>
    </row>
    <row r="39" spans="1:8" ht="28.5" customHeight="1">
      <c r="A39" s="552"/>
      <c r="B39" s="552"/>
      <c r="C39" s="552"/>
      <c r="D39" s="553"/>
      <c r="E39" s="553"/>
      <c r="F39" s="553"/>
      <c r="G39" s="553"/>
      <c r="H39" s="553"/>
    </row>
    <row r="40" spans="1:8" ht="12">
      <c r="A40" s="1059" t="s">
        <v>710</v>
      </c>
      <c r="B40" s="1059"/>
      <c r="C40" s="1059"/>
      <c r="D40" s="1059"/>
      <c r="E40" s="1059"/>
      <c r="F40" s="1059"/>
      <c r="G40" s="1059"/>
      <c r="H40" s="1059"/>
    </row>
    <row r="41" spans="1:8" ht="12.75">
      <c r="A41" s="552"/>
      <c r="B41" s="552"/>
      <c r="C41" s="552"/>
      <c r="D41" s="552"/>
      <c r="E41" s="552"/>
      <c r="F41" s="552"/>
      <c r="G41" s="552"/>
      <c r="H41" s="552"/>
    </row>
    <row r="42" spans="1:13" ht="11.25">
      <c r="A42" s="1057" t="s">
        <v>9</v>
      </c>
      <c r="B42" s="1057"/>
      <c r="C42" s="527"/>
      <c r="D42" s="482">
        <v>956905</v>
      </c>
      <c r="E42" s="482">
        <v>159861</v>
      </c>
      <c r="F42" s="482">
        <v>17188</v>
      </c>
      <c r="G42" s="482">
        <v>177587</v>
      </c>
      <c r="H42" s="482">
        <v>40751</v>
      </c>
      <c r="I42" s="482">
        <v>602269</v>
      </c>
      <c r="J42" s="554"/>
      <c r="K42" s="548"/>
      <c r="L42" s="548"/>
      <c r="M42" s="555"/>
    </row>
    <row r="43" spans="1:9" ht="9.75" customHeight="1">
      <c r="A43" s="556"/>
      <c r="B43" s="532"/>
      <c r="C43" s="533"/>
      <c r="D43" s="482"/>
      <c r="E43" s="482"/>
      <c r="F43" s="482"/>
      <c r="G43" s="482"/>
      <c r="H43" s="482"/>
      <c r="I43" s="482"/>
    </row>
    <row r="44" spans="1:9" ht="9.75" customHeight="1">
      <c r="A44" s="556"/>
      <c r="B44" s="507"/>
      <c r="C44" s="508"/>
      <c r="D44" s="482"/>
      <c r="E44" s="482"/>
      <c r="F44" s="482"/>
      <c r="G44" s="482"/>
      <c r="H44" s="482"/>
      <c r="I44" s="482"/>
    </row>
    <row r="45" spans="1:9" ht="11.25">
      <c r="A45" s="1057" t="s">
        <v>10</v>
      </c>
      <c r="B45" s="1057"/>
      <c r="C45" s="527"/>
      <c r="D45" s="482">
        <v>61854</v>
      </c>
      <c r="E45" s="482">
        <v>5631</v>
      </c>
      <c r="F45" s="482">
        <v>936</v>
      </c>
      <c r="G45" s="557">
        <v>0</v>
      </c>
      <c r="H45" s="557">
        <v>0</v>
      </c>
      <c r="I45" s="482">
        <v>55287</v>
      </c>
    </row>
    <row r="46" spans="1:9" ht="9.75" customHeight="1">
      <c r="A46" s="556"/>
      <c r="B46" s="532"/>
      <c r="C46" s="533"/>
      <c r="D46" s="482"/>
      <c r="E46" s="482"/>
      <c r="F46" s="482"/>
      <c r="G46" s="482"/>
      <c r="H46" s="482"/>
      <c r="I46" s="451"/>
    </row>
    <row r="47" spans="1:9" ht="9.75" customHeight="1">
      <c r="A47" s="543"/>
      <c r="B47" s="536"/>
      <c r="C47" s="537"/>
      <c r="D47" s="482"/>
      <c r="E47" s="482"/>
      <c r="F47" s="482"/>
      <c r="G47" s="482"/>
      <c r="H47" s="482"/>
      <c r="I47" s="451"/>
    </row>
    <row r="48" spans="1:9" ht="11.25">
      <c r="A48" s="1057" t="s">
        <v>11</v>
      </c>
      <c r="B48" s="1057"/>
      <c r="C48" s="527"/>
      <c r="D48" s="482">
        <v>343781</v>
      </c>
      <c r="E48" s="482">
        <v>19610</v>
      </c>
      <c r="F48" s="482">
        <v>4313</v>
      </c>
      <c r="G48" s="482">
        <v>60405</v>
      </c>
      <c r="H48" s="483">
        <v>0</v>
      </c>
      <c r="I48" s="483">
        <v>0</v>
      </c>
    </row>
    <row r="49" spans="1:9" ht="9.75" customHeight="1">
      <c r="A49" s="556"/>
      <c r="B49" s="532"/>
      <c r="C49" s="533"/>
      <c r="D49" s="482"/>
      <c r="E49" s="482"/>
      <c r="F49" s="482"/>
      <c r="G49" s="482"/>
      <c r="H49" s="482"/>
      <c r="I49" s="451"/>
    </row>
    <row r="50" spans="1:9" ht="9.75" customHeight="1">
      <c r="A50" s="543"/>
      <c r="B50" s="536"/>
      <c r="C50" s="537"/>
      <c r="D50" s="482"/>
      <c r="E50" s="482"/>
      <c r="F50" s="482"/>
      <c r="G50" s="482"/>
      <c r="H50" s="482"/>
      <c r="I50" s="451"/>
    </row>
    <row r="51" spans="1:9" ht="11.25">
      <c r="A51" s="1057" t="s">
        <v>12</v>
      </c>
      <c r="B51" s="1057"/>
      <c r="C51" s="527"/>
      <c r="D51" s="482">
        <v>85003</v>
      </c>
      <c r="E51" s="557">
        <v>0</v>
      </c>
      <c r="F51" s="482">
        <v>203</v>
      </c>
      <c r="G51" s="557">
        <v>0</v>
      </c>
      <c r="H51" s="538">
        <v>0</v>
      </c>
      <c r="I51" s="482">
        <v>84800</v>
      </c>
    </row>
    <row r="52" spans="1:9" ht="9.75" customHeight="1">
      <c r="A52" s="556"/>
      <c r="B52" s="532"/>
      <c r="C52" s="533"/>
      <c r="D52" s="482"/>
      <c r="E52" s="482"/>
      <c r="F52" s="482"/>
      <c r="G52" s="482"/>
      <c r="H52" s="482"/>
      <c r="I52" s="482"/>
    </row>
    <row r="53" spans="1:9" ht="9.75" customHeight="1">
      <c r="A53" s="543"/>
      <c r="B53" s="536"/>
      <c r="C53" s="537"/>
      <c r="D53" s="482"/>
      <c r="E53" s="482"/>
      <c r="F53" s="482"/>
      <c r="G53" s="482"/>
      <c r="H53" s="482"/>
      <c r="I53" s="482"/>
    </row>
    <row r="54" spans="1:9" ht="11.25">
      <c r="A54" s="1057" t="s">
        <v>13</v>
      </c>
      <c r="B54" s="1057"/>
      <c r="C54" s="527"/>
      <c r="D54" s="482">
        <v>795956</v>
      </c>
      <c r="E54" s="482">
        <v>44633</v>
      </c>
      <c r="F54" s="482">
        <v>6679</v>
      </c>
      <c r="G54" s="482">
        <v>158336</v>
      </c>
      <c r="H54" s="483">
        <v>0</v>
      </c>
      <c r="I54" s="483">
        <v>0</v>
      </c>
    </row>
    <row r="55" spans="1:9" ht="9.75" customHeight="1">
      <c r="A55" s="556"/>
      <c r="B55" s="532"/>
      <c r="C55" s="533"/>
      <c r="D55" s="482"/>
      <c r="E55" s="482"/>
      <c r="F55" s="482"/>
      <c r="G55" s="482"/>
      <c r="H55" s="482"/>
      <c r="I55" s="482"/>
    </row>
    <row r="56" spans="1:9" ht="9.75" customHeight="1">
      <c r="A56" s="526"/>
      <c r="B56" s="543"/>
      <c r="C56" s="544"/>
      <c r="D56" s="482"/>
      <c r="E56" s="482"/>
      <c r="F56" s="482"/>
      <c r="G56" s="482"/>
      <c r="H56" s="482"/>
      <c r="I56" s="482"/>
    </row>
    <row r="57" spans="1:9" ht="11.25">
      <c r="A57" s="1057" t="s">
        <v>14</v>
      </c>
      <c r="B57" s="1057"/>
      <c r="C57" s="527"/>
      <c r="D57" s="482">
        <v>352155</v>
      </c>
      <c r="E57" s="482">
        <v>18264</v>
      </c>
      <c r="F57" s="482">
        <v>28</v>
      </c>
      <c r="G57" s="482">
        <v>25658</v>
      </c>
      <c r="H57" s="557">
        <v>0</v>
      </c>
      <c r="I57" s="482">
        <v>308207</v>
      </c>
    </row>
    <row r="58" spans="1:9" ht="9.75" customHeight="1">
      <c r="A58" s="556"/>
      <c r="B58" s="532"/>
      <c r="C58" s="533"/>
      <c r="D58" s="482"/>
      <c r="E58" s="545"/>
      <c r="F58" s="545"/>
      <c r="G58" s="545"/>
      <c r="H58" s="545"/>
      <c r="I58" s="546"/>
    </row>
    <row r="59" spans="1:9" ht="9.75" customHeight="1">
      <c r="A59" s="543"/>
      <c r="B59" s="543"/>
      <c r="C59" s="544"/>
      <c r="D59" s="482"/>
      <c r="E59" s="545"/>
      <c r="F59" s="545"/>
      <c r="G59" s="545"/>
      <c r="H59" s="545"/>
      <c r="I59" s="546"/>
    </row>
    <row r="60" spans="1:9" ht="11.25">
      <c r="A60" s="1057" t="s">
        <v>15</v>
      </c>
      <c r="B60" s="1057"/>
      <c r="C60" s="527"/>
      <c r="D60" s="482">
        <v>499204</v>
      </c>
      <c r="E60" s="545">
        <v>10137</v>
      </c>
      <c r="F60" s="482">
        <v>8172</v>
      </c>
      <c r="G60" s="545">
        <v>66693</v>
      </c>
      <c r="H60" s="410">
        <v>24176</v>
      </c>
      <c r="I60" s="482">
        <v>414202</v>
      </c>
    </row>
    <row r="61" spans="1:9" ht="3.75" customHeight="1">
      <c r="A61" s="526"/>
      <c r="B61" s="526"/>
      <c r="C61" s="527"/>
      <c r="D61" s="482"/>
      <c r="E61" s="545"/>
      <c r="F61" s="483"/>
      <c r="G61" s="545"/>
      <c r="H61" s="410"/>
      <c r="I61" s="483"/>
    </row>
    <row r="62" spans="1:9" ht="9.75" customHeight="1">
      <c r="A62" s="526"/>
      <c r="B62" s="526"/>
      <c r="C62" s="527"/>
      <c r="D62" s="482"/>
      <c r="E62" s="545"/>
      <c r="F62" s="483"/>
      <c r="G62" s="545"/>
      <c r="H62" s="410"/>
      <c r="I62" s="483"/>
    </row>
    <row r="63" spans="1:9" ht="11.25">
      <c r="A63" s="1032" t="s">
        <v>16</v>
      </c>
      <c r="B63" s="1032"/>
      <c r="C63" s="515"/>
      <c r="D63" s="547">
        <v>3094860</v>
      </c>
      <c r="E63" s="547">
        <v>258137</v>
      </c>
      <c r="F63" s="547">
        <v>37519</v>
      </c>
      <c r="G63" s="547">
        <v>488679</v>
      </c>
      <c r="H63" s="547">
        <v>106950</v>
      </c>
      <c r="I63" s="547">
        <v>2310524</v>
      </c>
    </row>
    <row r="64" spans="1:9" ht="4.5" customHeight="1">
      <c r="A64" s="514"/>
      <c r="B64" s="514"/>
      <c r="C64" s="514"/>
      <c r="D64" s="547"/>
      <c r="E64" s="547"/>
      <c r="F64" s="547"/>
      <c r="G64" s="547"/>
      <c r="H64" s="547"/>
      <c r="I64" s="547"/>
    </row>
    <row r="65" spans="1:9" ht="12.75">
      <c r="A65" s="423" t="s">
        <v>7</v>
      </c>
      <c r="B65" s="423"/>
      <c r="C65" s="387"/>
      <c r="D65" s="558"/>
      <c r="E65" s="558"/>
      <c r="F65" s="558"/>
      <c r="G65" s="558"/>
      <c r="H65" s="558"/>
      <c r="I65" s="558"/>
    </row>
    <row r="66" spans="1:9" ht="11.25">
      <c r="A66" s="1058" t="s">
        <v>711</v>
      </c>
      <c r="B66" s="1058"/>
      <c r="C66" s="1058"/>
      <c r="D66" s="1058"/>
      <c r="E66" s="1058"/>
      <c r="F66" s="1058"/>
      <c r="G66" s="1058"/>
      <c r="H66" s="1058"/>
      <c r="I66" s="1058"/>
    </row>
    <row r="67" spans="1:8" ht="11.25">
      <c r="A67" s="559"/>
      <c r="B67" s="559"/>
      <c r="C67" s="559"/>
      <c r="D67" s="559"/>
      <c r="E67" s="559"/>
      <c r="F67" s="559"/>
      <c r="G67" s="559"/>
      <c r="H67" s="559"/>
    </row>
    <row r="68" spans="1:8" ht="11.25">
      <c r="A68" s="559"/>
      <c r="B68" s="559"/>
      <c r="C68" s="559"/>
      <c r="D68" s="559"/>
      <c r="E68" s="559"/>
      <c r="F68" s="559"/>
      <c r="G68" s="559"/>
      <c r="H68" s="559"/>
    </row>
    <row r="69" spans="1:8" ht="11.25">
      <c r="A69" s="559"/>
      <c r="B69" s="559"/>
      <c r="C69" s="559"/>
      <c r="D69" s="559"/>
      <c r="E69" s="559"/>
      <c r="F69" s="559"/>
      <c r="G69" s="559"/>
      <c r="H69" s="559"/>
    </row>
    <row r="70" spans="1:9" ht="19.5">
      <c r="A70" s="559"/>
      <c r="B70" s="559"/>
      <c r="C70" s="559"/>
      <c r="D70" s="560"/>
      <c r="E70" s="561"/>
      <c r="F70" s="561"/>
      <c r="G70" s="561"/>
      <c r="H70" s="561"/>
      <c r="I70" s="561"/>
    </row>
    <row r="71" spans="1:8" ht="11.25">
      <c r="A71" s="559"/>
      <c r="B71" s="559"/>
      <c r="C71" s="559"/>
      <c r="D71" s="559"/>
      <c r="E71" s="559"/>
      <c r="F71" s="559"/>
      <c r="G71" s="559"/>
      <c r="H71" s="559"/>
    </row>
    <row r="72" spans="1:8" ht="11.25">
      <c r="A72" s="559"/>
      <c r="B72" s="559"/>
      <c r="C72" s="559"/>
      <c r="D72" s="559"/>
      <c r="E72" s="559"/>
      <c r="F72" s="559"/>
      <c r="G72" s="559"/>
      <c r="H72" s="559"/>
    </row>
    <row r="73" spans="1:8" ht="11.25">
      <c r="A73" s="559"/>
      <c r="B73" s="559"/>
      <c r="C73" s="559"/>
      <c r="D73" s="559"/>
      <c r="E73" s="559"/>
      <c r="F73" s="559"/>
      <c r="G73" s="559"/>
      <c r="H73" s="559"/>
    </row>
    <row r="74" spans="1:8" ht="11.25">
      <c r="A74" s="559"/>
      <c r="B74" s="559"/>
      <c r="C74" s="559"/>
      <c r="D74" s="559"/>
      <c r="E74" s="559"/>
      <c r="F74" s="559"/>
      <c r="G74" s="559"/>
      <c r="H74" s="559"/>
    </row>
    <row r="75" spans="1:8" ht="11.25">
      <c r="A75" s="559"/>
      <c r="B75" s="559"/>
      <c r="C75" s="559"/>
      <c r="D75" s="559"/>
      <c r="E75" s="559"/>
      <c r="F75" s="559"/>
      <c r="G75" s="559"/>
      <c r="H75" s="559"/>
    </row>
    <row r="76" spans="1:8" ht="11.25">
      <c r="A76" s="559"/>
      <c r="B76" s="559"/>
      <c r="C76" s="559"/>
      <c r="D76" s="559"/>
      <c r="E76" s="559"/>
      <c r="F76" s="559"/>
      <c r="G76" s="559"/>
      <c r="H76" s="559"/>
    </row>
    <row r="77" spans="1:8" ht="11.25">
      <c r="A77" s="559"/>
      <c r="B77" s="559"/>
      <c r="C77" s="559"/>
      <c r="D77" s="559"/>
      <c r="E77" s="559"/>
      <c r="F77" s="559"/>
      <c r="G77" s="559"/>
      <c r="H77" s="559"/>
    </row>
    <row r="78" spans="1:8" ht="11.25">
      <c r="A78" s="559"/>
      <c r="B78" s="559"/>
      <c r="C78" s="559"/>
      <c r="D78" s="559"/>
      <c r="E78" s="559"/>
      <c r="F78" s="559"/>
      <c r="G78" s="559"/>
      <c r="H78" s="559"/>
    </row>
    <row r="79" spans="1:8" ht="11.25">
      <c r="A79" s="559"/>
      <c r="B79" s="559"/>
      <c r="C79" s="559"/>
      <c r="D79" s="559"/>
      <c r="E79" s="559"/>
      <c r="F79" s="559"/>
      <c r="G79" s="559"/>
      <c r="H79" s="559"/>
    </row>
    <row r="80" spans="1:8" ht="11.25">
      <c r="A80" s="559"/>
      <c r="B80" s="559"/>
      <c r="C80" s="559"/>
      <c r="D80" s="559"/>
      <c r="E80" s="559"/>
      <c r="F80" s="559"/>
      <c r="G80" s="559"/>
      <c r="H80" s="559"/>
    </row>
    <row r="81" spans="1:8" ht="11.25">
      <c r="A81" s="559"/>
      <c r="B81" s="559"/>
      <c r="C81" s="559"/>
      <c r="D81" s="559"/>
      <c r="E81" s="559"/>
      <c r="F81" s="559"/>
      <c r="G81" s="559"/>
      <c r="H81" s="559"/>
    </row>
    <row r="82" spans="1:8" ht="11.25">
      <c r="A82" s="559"/>
      <c r="B82" s="559"/>
      <c r="C82" s="559"/>
      <c r="D82" s="559"/>
      <c r="E82" s="559"/>
      <c r="F82" s="559"/>
      <c r="G82" s="559"/>
      <c r="H82" s="559"/>
    </row>
    <row r="83" spans="1:8" ht="11.25">
      <c r="A83" s="559"/>
      <c r="B83" s="559"/>
      <c r="C83" s="559"/>
      <c r="D83" s="559"/>
      <c r="E83" s="559"/>
      <c r="F83" s="559"/>
      <c r="G83" s="559"/>
      <c r="H83" s="559"/>
    </row>
    <row r="84" spans="1:8" ht="11.25">
      <c r="A84" s="559"/>
      <c r="B84" s="559"/>
      <c r="C84" s="559"/>
      <c r="D84" s="559"/>
      <c r="E84" s="559"/>
      <c r="F84" s="559"/>
      <c r="G84" s="559"/>
      <c r="H84" s="559"/>
    </row>
    <row r="85" spans="1:8" ht="11.25">
      <c r="A85" s="559"/>
      <c r="B85" s="559"/>
      <c r="C85" s="559"/>
      <c r="D85" s="559"/>
      <c r="E85" s="559"/>
      <c r="F85" s="559"/>
      <c r="G85" s="559"/>
      <c r="H85" s="559"/>
    </row>
    <row r="86" spans="1:8" ht="11.25">
      <c r="A86" s="559"/>
      <c r="B86" s="559"/>
      <c r="C86" s="559"/>
      <c r="D86" s="559"/>
      <c r="E86" s="559"/>
      <c r="F86" s="559"/>
      <c r="G86" s="559"/>
      <c r="H86" s="559"/>
    </row>
    <row r="87" spans="1:8" ht="11.25">
      <c r="A87" s="559"/>
      <c r="B87" s="559"/>
      <c r="C87" s="559"/>
      <c r="D87" s="559"/>
      <c r="E87" s="559"/>
      <c r="F87" s="559"/>
      <c r="G87" s="559"/>
      <c r="H87" s="559"/>
    </row>
    <row r="88" spans="1:8" ht="11.25">
      <c r="A88" s="559"/>
      <c r="B88" s="559"/>
      <c r="C88" s="559"/>
      <c r="D88" s="559"/>
      <c r="E88" s="559"/>
      <c r="F88" s="559"/>
      <c r="G88" s="559"/>
      <c r="H88" s="559"/>
    </row>
    <row r="89" spans="1:8" ht="11.25">
      <c r="A89" s="559"/>
      <c r="B89" s="559"/>
      <c r="C89" s="559"/>
      <c r="D89" s="559"/>
      <c r="E89" s="559"/>
      <c r="F89" s="559"/>
      <c r="G89" s="559"/>
      <c r="H89" s="559"/>
    </row>
    <row r="90" spans="1:8" ht="11.25">
      <c r="A90" s="559"/>
      <c r="B90" s="559"/>
      <c r="C90" s="559"/>
      <c r="D90" s="559"/>
      <c r="E90" s="559"/>
      <c r="F90" s="559"/>
      <c r="G90" s="559"/>
      <c r="H90" s="559"/>
    </row>
    <row r="91" spans="1:8" ht="11.25">
      <c r="A91" s="559"/>
      <c r="B91" s="559"/>
      <c r="C91" s="559"/>
      <c r="D91" s="559"/>
      <c r="E91" s="559"/>
      <c r="F91" s="559"/>
      <c r="G91" s="559"/>
      <c r="H91" s="559"/>
    </row>
    <row r="92" spans="1:8" ht="11.25">
      <c r="A92" s="559"/>
      <c r="B92" s="559"/>
      <c r="C92" s="559"/>
      <c r="D92" s="559"/>
      <c r="E92" s="559"/>
      <c r="F92" s="559"/>
      <c r="G92" s="559"/>
      <c r="H92" s="559"/>
    </row>
    <row r="93" spans="1:8" ht="11.25">
      <c r="A93" s="559"/>
      <c r="B93" s="559"/>
      <c r="C93" s="559"/>
      <c r="D93" s="559"/>
      <c r="E93" s="559"/>
      <c r="F93" s="559"/>
      <c r="G93" s="559"/>
      <c r="H93" s="559"/>
    </row>
    <row r="94" spans="1:8" ht="11.25">
      <c r="A94" s="559"/>
      <c r="B94" s="559"/>
      <c r="C94" s="559"/>
      <c r="D94" s="559"/>
      <c r="E94" s="559"/>
      <c r="F94" s="559"/>
      <c r="G94" s="559"/>
      <c r="H94" s="559"/>
    </row>
    <row r="95" spans="1:8" ht="11.25">
      <c r="A95" s="559"/>
      <c r="B95" s="559"/>
      <c r="C95" s="559"/>
      <c r="D95" s="559"/>
      <c r="E95" s="559"/>
      <c r="F95" s="559"/>
      <c r="G95" s="559"/>
      <c r="H95" s="559"/>
    </row>
    <row r="96" spans="1:8" ht="11.25">
      <c r="A96" s="559"/>
      <c r="B96" s="559"/>
      <c r="C96" s="559"/>
      <c r="D96" s="559"/>
      <c r="E96" s="559"/>
      <c r="F96" s="559"/>
      <c r="G96" s="559"/>
      <c r="H96" s="559"/>
    </row>
    <row r="97" spans="1:8" ht="11.25">
      <c r="A97" s="559"/>
      <c r="B97" s="559"/>
      <c r="C97" s="559"/>
      <c r="D97" s="559"/>
      <c r="E97" s="559"/>
      <c r="F97" s="559"/>
      <c r="G97" s="559"/>
      <c r="H97" s="559"/>
    </row>
    <row r="98" spans="1:8" ht="11.25">
      <c r="A98" s="559"/>
      <c r="B98" s="559"/>
      <c r="C98" s="559"/>
      <c r="D98" s="559"/>
      <c r="E98" s="559"/>
      <c r="F98" s="559"/>
      <c r="G98" s="559"/>
      <c r="H98" s="559"/>
    </row>
    <row r="99" spans="1:8" ht="11.25">
      <c r="A99" s="559"/>
      <c r="B99" s="559"/>
      <c r="C99" s="559"/>
      <c r="D99" s="559"/>
      <c r="E99" s="559"/>
      <c r="F99" s="559"/>
      <c r="G99" s="559"/>
      <c r="H99" s="559"/>
    </row>
    <row r="100" spans="1:8" ht="11.25">
      <c r="A100" s="559"/>
      <c r="B100" s="559"/>
      <c r="C100" s="559"/>
      <c r="D100" s="559"/>
      <c r="E100" s="559"/>
      <c r="F100" s="559"/>
      <c r="G100" s="559"/>
      <c r="H100" s="559"/>
    </row>
    <row r="101" spans="1:8" ht="11.25">
      <c r="A101" s="559"/>
      <c r="B101" s="559"/>
      <c r="C101" s="559"/>
      <c r="D101" s="559"/>
      <c r="E101" s="559"/>
      <c r="F101" s="559"/>
      <c r="G101" s="559"/>
      <c r="H101" s="559"/>
    </row>
    <row r="102" spans="1:8" ht="11.25">
      <c r="A102" s="559"/>
      <c r="B102" s="559"/>
      <c r="C102" s="559"/>
      <c r="D102" s="559"/>
      <c r="E102" s="559"/>
      <c r="F102" s="559"/>
      <c r="G102" s="559"/>
      <c r="H102" s="559"/>
    </row>
    <row r="103" spans="1:8" ht="11.25">
      <c r="A103" s="559"/>
      <c r="B103" s="559"/>
      <c r="C103" s="559"/>
      <c r="D103" s="559"/>
      <c r="E103" s="559"/>
      <c r="F103" s="559"/>
      <c r="G103" s="559"/>
      <c r="H103" s="559"/>
    </row>
    <row r="104" spans="1:8" ht="11.25">
      <c r="A104" s="559"/>
      <c r="B104" s="559"/>
      <c r="C104" s="559"/>
      <c r="D104" s="559"/>
      <c r="E104" s="559"/>
      <c r="F104" s="559"/>
      <c r="G104" s="559"/>
      <c r="H104" s="559"/>
    </row>
    <row r="105" spans="1:8" ht="11.25">
      <c r="A105" s="559"/>
      <c r="B105" s="559"/>
      <c r="C105" s="559"/>
      <c r="D105" s="559"/>
      <c r="E105" s="559"/>
      <c r="F105" s="559"/>
      <c r="G105" s="559"/>
      <c r="H105" s="559"/>
    </row>
    <row r="106" spans="1:8" ht="11.25">
      <c r="A106" s="559"/>
      <c r="B106" s="559"/>
      <c r="C106" s="559"/>
      <c r="D106" s="559"/>
      <c r="E106" s="559"/>
      <c r="F106" s="559"/>
      <c r="G106" s="559"/>
      <c r="H106" s="559"/>
    </row>
    <row r="107" spans="1:8" ht="11.25">
      <c r="A107" s="559"/>
      <c r="B107" s="559"/>
      <c r="C107" s="559"/>
      <c r="D107" s="559"/>
      <c r="E107" s="559"/>
      <c r="F107" s="559"/>
      <c r="G107" s="559"/>
      <c r="H107" s="559"/>
    </row>
    <row r="108" spans="1:8" ht="11.25">
      <c r="A108" s="559"/>
      <c r="B108" s="559"/>
      <c r="C108" s="559"/>
      <c r="D108" s="559"/>
      <c r="E108" s="559"/>
      <c r="F108" s="559"/>
      <c r="G108" s="559"/>
      <c r="H108" s="559"/>
    </row>
    <row r="109" spans="1:8" ht="11.25">
      <c r="A109" s="559"/>
      <c r="B109" s="559"/>
      <c r="C109" s="559"/>
      <c r="D109" s="559"/>
      <c r="E109" s="559"/>
      <c r="F109" s="559"/>
      <c r="G109" s="559"/>
      <c r="H109" s="559"/>
    </row>
    <row r="110" spans="1:8" ht="11.25">
      <c r="A110" s="559"/>
      <c r="B110" s="559"/>
      <c r="C110" s="559"/>
      <c r="D110" s="559"/>
      <c r="E110" s="559"/>
      <c r="F110" s="559"/>
      <c r="G110" s="559"/>
      <c r="H110" s="559"/>
    </row>
    <row r="111" spans="1:8" ht="11.25">
      <c r="A111" s="559"/>
      <c r="B111" s="559"/>
      <c r="C111" s="559"/>
      <c r="D111" s="559"/>
      <c r="E111" s="559"/>
      <c r="F111" s="559"/>
      <c r="G111" s="559"/>
      <c r="H111" s="559"/>
    </row>
    <row r="112" spans="1:8" ht="11.25">
      <c r="A112" s="559"/>
      <c r="B112" s="559"/>
      <c r="C112" s="559"/>
      <c r="D112" s="559"/>
      <c r="E112" s="559"/>
      <c r="F112" s="559"/>
      <c r="G112" s="559"/>
      <c r="H112" s="559"/>
    </row>
    <row r="113" spans="1:8" ht="11.25">
      <c r="A113" s="559"/>
      <c r="B113" s="559"/>
      <c r="C113" s="559"/>
      <c r="D113" s="559"/>
      <c r="E113" s="559"/>
      <c r="F113" s="559"/>
      <c r="G113" s="559"/>
      <c r="H113" s="559"/>
    </row>
    <row r="114" spans="1:8" ht="11.25">
      <c r="A114" s="559"/>
      <c r="B114" s="559"/>
      <c r="C114" s="559"/>
      <c r="D114" s="559"/>
      <c r="E114" s="559"/>
      <c r="F114" s="559"/>
      <c r="G114" s="559"/>
      <c r="H114" s="559"/>
    </row>
    <row r="115" spans="1:8" ht="11.25">
      <c r="A115" s="559"/>
      <c r="B115" s="559"/>
      <c r="C115" s="559"/>
      <c r="D115" s="559"/>
      <c r="E115" s="559"/>
      <c r="F115" s="559"/>
      <c r="G115" s="559"/>
      <c r="H115" s="559"/>
    </row>
    <row r="116" spans="1:8" ht="11.25">
      <c r="A116" s="559"/>
      <c r="B116" s="559"/>
      <c r="C116" s="559"/>
      <c r="D116" s="559"/>
      <c r="E116" s="559"/>
      <c r="F116" s="559"/>
      <c r="G116" s="559"/>
      <c r="H116" s="559"/>
    </row>
    <row r="117" spans="1:8" ht="11.25">
      <c r="A117" s="559"/>
      <c r="B117" s="559"/>
      <c r="C117" s="559"/>
      <c r="D117" s="559"/>
      <c r="E117" s="559"/>
      <c r="F117" s="559"/>
      <c r="G117" s="559"/>
      <c r="H117" s="559"/>
    </row>
    <row r="118" spans="1:8" ht="11.25">
      <c r="A118" s="559"/>
      <c r="B118" s="559"/>
      <c r="C118" s="559"/>
      <c r="D118" s="559"/>
      <c r="E118" s="559"/>
      <c r="F118" s="559"/>
      <c r="G118" s="559"/>
      <c r="H118" s="559"/>
    </row>
    <row r="119" spans="1:8" ht="11.25">
      <c r="A119" s="559"/>
      <c r="B119" s="559"/>
      <c r="C119" s="559"/>
      <c r="D119" s="559"/>
      <c r="E119" s="559"/>
      <c r="F119" s="559"/>
      <c r="G119" s="559"/>
      <c r="H119" s="559"/>
    </row>
    <row r="120" spans="1:8" ht="11.25">
      <c r="A120" s="559"/>
      <c r="B120" s="559"/>
      <c r="C120" s="559"/>
      <c r="D120" s="559"/>
      <c r="E120" s="559"/>
      <c r="F120" s="559"/>
      <c r="G120" s="559"/>
      <c r="H120" s="559"/>
    </row>
    <row r="121" spans="1:8" ht="11.25">
      <c r="A121" s="559"/>
      <c r="B121" s="559"/>
      <c r="C121" s="559"/>
      <c r="D121" s="559"/>
      <c r="E121" s="559"/>
      <c r="F121" s="559"/>
      <c r="G121" s="559"/>
      <c r="H121" s="559"/>
    </row>
    <row r="122" spans="1:8" ht="11.25">
      <c r="A122" s="559"/>
      <c r="B122" s="559"/>
      <c r="C122" s="559"/>
      <c r="D122" s="559"/>
      <c r="E122" s="559"/>
      <c r="F122" s="559"/>
      <c r="G122" s="559"/>
      <c r="H122" s="559"/>
    </row>
    <row r="123" spans="1:8" ht="11.25">
      <c r="A123" s="559"/>
      <c r="B123" s="559"/>
      <c r="C123" s="559"/>
      <c r="D123" s="559"/>
      <c r="E123" s="559"/>
      <c r="F123" s="559"/>
      <c r="G123" s="559"/>
      <c r="H123" s="559"/>
    </row>
    <row r="124" spans="1:8" ht="11.25">
      <c r="A124" s="559"/>
      <c r="B124" s="559"/>
      <c r="C124" s="559"/>
      <c r="D124" s="559"/>
      <c r="E124" s="559"/>
      <c r="F124" s="559"/>
      <c r="G124" s="559"/>
      <c r="H124" s="559"/>
    </row>
    <row r="125" spans="1:8" ht="11.25">
      <c r="A125" s="559"/>
      <c r="B125" s="559"/>
      <c r="C125" s="559"/>
      <c r="D125" s="559"/>
      <c r="E125" s="559"/>
      <c r="F125" s="559"/>
      <c r="G125" s="559"/>
      <c r="H125" s="559"/>
    </row>
    <row r="126" spans="1:8" ht="11.25">
      <c r="A126" s="559"/>
      <c r="B126" s="559"/>
      <c r="C126" s="559"/>
      <c r="D126" s="559"/>
      <c r="E126" s="559"/>
      <c r="F126" s="559"/>
      <c r="G126" s="559"/>
      <c r="H126" s="559"/>
    </row>
    <row r="127" spans="1:8" ht="11.25">
      <c r="A127" s="559"/>
      <c r="B127" s="559"/>
      <c r="C127" s="559"/>
      <c r="D127" s="559"/>
      <c r="E127" s="559"/>
      <c r="F127" s="559"/>
      <c r="G127" s="559"/>
      <c r="H127" s="559"/>
    </row>
    <row r="128" spans="1:8" ht="11.25">
      <c r="A128" s="559"/>
      <c r="B128" s="559"/>
      <c r="C128" s="559"/>
      <c r="D128" s="559"/>
      <c r="E128" s="559"/>
      <c r="F128" s="559"/>
      <c r="G128" s="559"/>
      <c r="H128" s="559"/>
    </row>
    <row r="129" spans="1:8" ht="11.25">
      <c r="A129" s="559"/>
      <c r="B129" s="559"/>
      <c r="C129" s="559"/>
      <c r="D129" s="559"/>
      <c r="E129" s="559"/>
      <c r="F129" s="559"/>
      <c r="G129" s="559"/>
      <c r="H129" s="559"/>
    </row>
    <row r="130" spans="1:8" ht="11.25">
      <c r="A130" s="559"/>
      <c r="B130" s="559"/>
      <c r="C130" s="559"/>
      <c r="D130" s="559"/>
      <c r="E130" s="559"/>
      <c r="F130" s="559"/>
      <c r="G130" s="559"/>
      <c r="H130" s="559"/>
    </row>
    <row r="131" spans="1:8" ht="11.25">
      <c r="A131" s="559"/>
      <c r="B131" s="559"/>
      <c r="C131" s="559"/>
      <c r="D131" s="559"/>
      <c r="E131" s="559"/>
      <c r="F131" s="559"/>
      <c r="G131" s="559"/>
      <c r="H131" s="559"/>
    </row>
    <row r="132" spans="1:8" ht="11.25">
      <c r="A132" s="559"/>
      <c r="B132" s="559"/>
      <c r="C132" s="559"/>
      <c r="D132" s="559"/>
      <c r="E132" s="559"/>
      <c r="F132" s="559"/>
      <c r="G132" s="559"/>
      <c r="H132" s="559"/>
    </row>
    <row r="133" spans="1:8" ht="11.25">
      <c r="A133" s="559"/>
      <c r="B133" s="559"/>
      <c r="C133" s="559"/>
      <c r="D133" s="559"/>
      <c r="E133" s="559"/>
      <c r="F133" s="559"/>
      <c r="G133" s="559"/>
      <c r="H133" s="559"/>
    </row>
    <row r="134" spans="1:8" ht="11.25">
      <c r="A134" s="559"/>
      <c r="B134" s="559"/>
      <c r="C134" s="559"/>
      <c r="D134" s="559"/>
      <c r="E134" s="559"/>
      <c r="F134" s="559"/>
      <c r="G134" s="559"/>
      <c r="H134" s="559"/>
    </row>
    <row r="135" spans="1:8" ht="11.25">
      <c r="A135" s="559"/>
      <c r="B135" s="559"/>
      <c r="C135" s="559"/>
      <c r="D135" s="559"/>
      <c r="E135" s="559"/>
      <c r="F135" s="559"/>
      <c r="G135" s="559"/>
      <c r="H135" s="559"/>
    </row>
    <row r="136" spans="1:8" ht="11.25">
      <c r="A136" s="559"/>
      <c r="B136" s="559"/>
      <c r="C136" s="559"/>
      <c r="D136" s="559"/>
      <c r="E136" s="559"/>
      <c r="F136" s="559"/>
      <c r="G136" s="559"/>
      <c r="H136" s="559"/>
    </row>
    <row r="137" spans="1:8" ht="11.25">
      <c r="A137" s="559"/>
      <c r="B137" s="559"/>
      <c r="C137" s="559"/>
      <c r="D137" s="559"/>
      <c r="E137" s="559"/>
      <c r="F137" s="559"/>
      <c r="G137" s="559"/>
      <c r="H137" s="559"/>
    </row>
    <row r="138" spans="1:8" ht="11.25">
      <c r="A138" s="559"/>
      <c r="B138" s="559"/>
      <c r="C138" s="559"/>
      <c r="D138" s="559"/>
      <c r="E138" s="559"/>
      <c r="F138" s="559"/>
      <c r="G138" s="559"/>
      <c r="H138" s="559"/>
    </row>
    <row r="139" spans="1:8" ht="11.25">
      <c r="A139" s="559"/>
      <c r="B139" s="559"/>
      <c r="C139" s="559"/>
      <c r="D139" s="559"/>
      <c r="E139" s="559"/>
      <c r="F139" s="559"/>
      <c r="G139" s="559"/>
      <c r="H139" s="559"/>
    </row>
    <row r="140" spans="1:8" ht="11.25">
      <c r="A140" s="559"/>
      <c r="B140" s="559"/>
      <c r="C140" s="559"/>
      <c r="D140" s="559"/>
      <c r="E140" s="559"/>
      <c r="F140" s="559"/>
      <c r="G140" s="559"/>
      <c r="H140" s="559"/>
    </row>
    <row r="141" spans="1:8" ht="11.25">
      <c r="A141" s="559"/>
      <c r="B141" s="559"/>
      <c r="C141" s="559"/>
      <c r="D141" s="559"/>
      <c r="E141" s="559"/>
      <c r="F141" s="559"/>
      <c r="G141" s="559"/>
      <c r="H141" s="559"/>
    </row>
    <row r="142" spans="1:8" ht="11.25">
      <c r="A142" s="559"/>
      <c r="B142" s="559"/>
      <c r="C142" s="559"/>
      <c r="D142" s="559"/>
      <c r="E142" s="559"/>
      <c r="F142" s="559"/>
      <c r="G142" s="559"/>
      <c r="H142" s="559"/>
    </row>
    <row r="143" spans="1:8" ht="11.25">
      <c r="A143" s="559"/>
      <c r="B143" s="559"/>
      <c r="C143" s="559"/>
      <c r="D143" s="559"/>
      <c r="E143" s="559"/>
      <c r="F143" s="559"/>
      <c r="G143" s="559"/>
      <c r="H143" s="559"/>
    </row>
    <row r="144" spans="1:8" ht="11.25">
      <c r="A144" s="559"/>
      <c r="B144" s="559"/>
      <c r="C144" s="559"/>
      <c r="D144" s="559"/>
      <c r="E144" s="559"/>
      <c r="F144" s="559"/>
      <c r="G144" s="559"/>
      <c r="H144" s="559"/>
    </row>
    <row r="145" spans="1:8" ht="11.25">
      <c r="A145" s="559"/>
      <c r="B145" s="559"/>
      <c r="C145" s="559"/>
      <c r="D145" s="559"/>
      <c r="E145" s="559"/>
      <c r="F145" s="559"/>
      <c r="G145" s="559"/>
      <c r="H145" s="559"/>
    </row>
    <row r="146" spans="1:8" ht="11.25">
      <c r="A146" s="559"/>
      <c r="B146" s="559"/>
      <c r="C146" s="559"/>
      <c r="D146" s="559"/>
      <c r="E146" s="559"/>
      <c r="F146" s="559"/>
      <c r="G146" s="559"/>
      <c r="H146" s="559"/>
    </row>
    <row r="147" spans="1:8" ht="11.25">
      <c r="A147" s="559"/>
      <c r="B147" s="559"/>
      <c r="C147" s="559"/>
      <c r="D147" s="559"/>
      <c r="E147" s="559"/>
      <c r="F147" s="559"/>
      <c r="G147" s="559"/>
      <c r="H147" s="559"/>
    </row>
    <row r="148" spans="1:8" ht="11.25">
      <c r="A148" s="559"/>
      <c r="B148" s="559"/>
      <c r="C148" s="559"/>
      <c r="D148" s="559"/>
      <c r="E148" s="559"/>
      <c r="F148" s="559"/>
      <c r="G148" s="559"/>
      <c r="H148" s="559"/>
    </row>
    <row r="149" spans="1:8" ht="11.25">
      <c r="A149" s="559"/>
      <c r="B149" s="559"/>
      <c r="C149" s="559"/>
      <c r="D149" s="559"/>
      <c r="E149" s="559"/>
      <c r="F149" s="559"/>
      <c r="G149" s="559"/>
      <c r="H149" s="559"/>
    </row>
    <row r="150" spans="1:8" ht="11.25">
      <c r="A150" s="559"/>
      <c r="B150" s="559"/>
      <c r="C150" s="559"/>
      <c r="D150" s="559"/>
      <c r="E150" s="559"/>
      <c r="F150" s="559"/>
      <c r="G150" s="559"/>
      <c r="H150" s="559"/>
    </row>
    <row r="151" spans="1:8" ht="11.25">
      <c r="A151" s="559"/>
      <c r="B151" s="559"/>
      <c r="C151" s="559"/>
      <c r="D151" s="559"/>
      <c r="E151" s="559"/>
      <c r="F151" s="559"/>
      <c r="G151" s="559"/>
      <c r="H151" s="559"/>
    </row>
    <row r="152" spans="1:8" ht="11.25">
      <c r="A152" s="559"/>
      <c r="B152" s="559"/>
      <c r="C152" s="559"/>
      <c r="D152" s="559"/>
      <c r="E152" s="559"/>
      <c r="F152" s="559"/>
      <c r="G152" s="559"/>
      <c r="H152" s="559"/>
    </row>
    <row r="153" spans="1:8" ht="11.25">
      <c r="A153" s="559"/>
      <c r="B153" s="559"/>
      <c r="C153" s="559"/>
      <c r="D153" s="559"/>
      <c r="E153" s="559"/>
      <c r="F153" s="559"/>
      <c r="G153" s="559"/>
      <c r="H153" s="559"/>
    </row>
    <row r="154" spans="1:8" ht="11.25">
      <c r="A154" s="559"/>
      <c r="B154" s="559"/>
      <c r="C154" s="559"/>
      <c r="D154" s="559"/>
      <c r="E154" s="559"/>
      <c r="F154" s="559"/>
      <c r="G154" s="559"/>
      <c r="H154" s="559"/>
    </row>
    <row r="155" spans="1:8" ht="11.25">
      <c r="A155" s="559"/>
      <c r="B155" s="559"/>
      <c r="C155" s="559"/>
      <c r="D155" s="559"/>
      <c r="E155" s="559"/>
      <c r="F155" s="559"/>
      <c r="G155" s="559"/>
      <c r="H155" s="559"/>
    </row>
    <row r="156" spans="1:8" ht="11.25">
      <c r="A156" s="559"/>
      <c r="B156" s="559"/>
      <c r="C156" s="559"/>
      <c r="D156" s="559"/>
      <c r="E156" s="559"/>
      <c r="F156" s="559"/>
      <c r="G156" s="559"/>
      <c r="H156" s="559"/>
    </row>
    <row r="157" spans="1:8" ht="11.25">
      <c r="A157" s="559"/>
      <c r="B157" s="559"/>
      <c r="C157" s="559"/>
      <c r="D157" s="559"/>
      <c r="E157" s="559"/>
      <c r="F157" s="559"/>
      <c r="G157" s="559"/>
      <c r="H157" s="559"/>
    </row>
    <row r="158" spans="1:8" ht="11.25">
      <c r="A158" s="559"/>
      <c r="B158" s="559"/>
      <c r="C158" s="559"/>
      <c r="D158" s="559"/>
      <c r="E158" s="559"/>
      <c r="F158" s="559"/>
      <c r="G158" s="559"/>
      <c r="H158" s="559"/>
    </row>
    <row r="159" spans="1:8" ht="11.25">
      <c r="A159" s="559"/>
      <c r="B159" s="559"/>
      <c r="C159" s="559"/>
      <c r="D159" s="559"/>
      <c r="E159" s="559"/>
      <c r="F159" s="559"/>
      <c r="G159" s="559"/>
      <c r="H159" s="559"/>
    </row>
    <row r="160" spans="1:8" ht="11.25">
      <c r="A160" s="559"/>
      <c r="B160" s="559"/>
      <c r="C160" s="559"/>
      <c r="D160" s="559"/>
      <c r="E160" s="559"/>
      <c r="F160" s="559"/>
      <c r="G160" s="559"/>
      <c r="H160" s="559"/>
    </row>
    <row r="161" spans="1:8" ht="11.25">
      <c r="A161" s="559"/>
      <c r="B161" s="559"/>
      <c r="C161" s="559"/>
      <c r="D161" s="559"/>
      <c r="E161" s="559"/>
      <c r="F161" s="559"/>
      <c r="G161" s="559"/>
      <c r="H161" s="559"/>
    </row>
    <row r="162" spans="1:8" ht="11.25">
      <c r="A162" s="559"/>
      <c r="B162" s="559"/>
      <c r="C162" s="559"/>
      <c r="D162" s="559"/>
      <c r="E162" s="559"/>
      <c r="F162" s="559"/>
      <c r="G162" s="559"/>
      <c r="H162" s="559"/>
    </row>
    <row r="163" spans="1:8" ht="11.25">
      <c r="A163" s="559"/>
      <c r="B163" s="559"/>
      <c r="C163" s="559"/>
      <c r="D163" s="559"/>
      <c r="E163" s="559"/>
      <c r="F163" s="559"/>
      <c r="G163" s="559"/>
      <c r="H163" s="559"/>
    </row>
    <row r="164" spans="1:8" ht="11.25">
      <c r="A164" s="559"/>
      <c r="B164" s="559"/>
      <c r="C164" s="559"/>
      <c r="D164" s="559"/>
      <c r="E164" s="559"/>
      <c r="F164" s="559"/>
      <c r="G164" s="559"/>
      <c r="H164" s="559"/>
    </row>
    <row r="165" spans="1:8" ht="11.25">
      <c r="A165" s="559"/>
      <c r="B165" s="559"/>
      <c r="C165" s="559"/>
      <c r="D165" s="559"/>
      <c r="E165" s="559"/>
      <c r="F165" s="559"/>
      <c r="G165" s="559"/>
      <c r="H165" s="559"/>
    </row>
    <row r="166" spans="1:8" ht="11.25">
      <c r="A166" s="559"/>
      <c r="B166" s="559"/>
      <c r="C166" s="559"/>
      <c r="D166" s="559"/>
      <c r="E166" s="559"/>
      <c r="F166" s="559"/>
      <c r="G166" s="559"/>
      <c r="H166" s="559"/>
    </row>
    <row r="167" spans="1:8" ht="11.25">
      <c r="A167" s="559"/>
      <c r="B167" s="559"/>
      <c r="C167" s="559"/>
      <c r="D167" s="559"/>
      <c r="E167" s="559"/>
      <c r="F167" s="559"/>
      <c r="G167" s="559"/>
      <c r="H167" s="559"/>
    </row>
    <row r="168" spans="1:8" ht="11.25">
      <c r="A168" s="559"/>
      <c r="B168" s="559"/>
      <c r="C168" s="559"/>
      <c r="D168" s="559"/>
      <c r="E168" s="559"/>
      <c r="F168" s="559"/>
      <c r="G168" s="559"/>
      <c r="H168" s="559"/>
    </row>
    <row r="169" spans="1:8" ht="11.25">
      <c r="A169" s="559"/>
      <c r="B169" s="559"/>
      <c r="C169" s="559"/>
      <c r="D169" s="559"/>
      <c r="E169" s="559"/>
      <c r="F169" s="559"/>
      <c r="G169" s="559"/>
      <c r="H169" s="559"/>
    </row>
    <row r="170" spans="1:8" ht="11.25">
      <c r="A170" s="559"/>
      <c r="B170" s="559"/>
      <c r="C170" s="559"/>
      <c r="D170" s="559"/>
      <c r="E170" s="559"/>
      <c r="F170" s="559"/>
      <c r="G170" s="559"/>
      <c r="H170" s="559"/>
    </row>
    <row r="171" spans="1:8" ht="11.25">
      <c r="A171" s="559"/>
      <c r="B171" s="559"/>
      <c r="C171" s="559"/>
      <c r="D171" s="559"/>
      <c r="E171" s="559"/>
      <c r="F171" s="559"/>
      <c r="G171" s="559"/>
      <c r="H171" s="559"/>
    </row>
    <row r="172" spans="1:8" ht="11.25">
      <c r="A172" s="559"/>
      <c r="B172" s="559"/>
      <c r="C172" s="559"/>
      <c r="D172" s="559"/>
      <c r="E172" s="559"/>
      <c r="F172" s="559"/>
      <c r="G172" s="559"/>
      <c r="H172" s="559"/>
    </row>
    <row r="173" spans="1:8" ht="11.25">
      <c r="A173" s="559"/>
      <c r="B173" s="559"/>
      <c r="C173" s="559"/>
      <c r="D173" s="559"/>
      <c r="E173" s="559"/>
      <c r="F173" s="559"/>
      <c r="G173" s="559"/>
      <c r="H173" s="559"/>
    </row>
    <row r="174" spans="1:8" ht="11.25">
      <c r="A174" s="559"/>
      <c r="B174" s="559"/>
      <c r="C174" s="559"/>
      <c r="D174" s="559"/>
      <c r="E174" s="559"/>
      <c r="F174" s="559"/>
      <c r="G174" s="559"/>
      <c r="H174" s="559"/>
    </row>
    <row r="175" spans="1:8" ht="11.25">
      <c r="A175" s="559"/>
      <c r="B175" s="559"/>
      <c r="C175" s="559"/>
      <c r="D175" s="559"/>
      <c r="E175" s="559"/>
      <c r="F175" s="559"/>
      <c r="G175" s="559"/>
      <c r="H175" s="559"/>
    </row>
    <row r="176" spans="1:8" ht="11.25">
      <c r="A176" s="559"/>
      <c r="B176" s="559"/>
      <c r="C176" s="559"/>
      <c r="D176" s="559"/>
      <c r="E176" s="559"/>
      <c r="F176" s="559"/>
      <c r="G176" s="559"/>
      <c r="H176" s="559"/>
    </row>
    <row r="177" spans="1:8" ht="11.25">
      <c r="A177" s="559"/>
      <c r="B177" s="559"/>
      <c r="C177" s="559"/>
      <c r="D177" s="559"/>
      <c r="E177" s="559"/>
      <c r="F177" s="559"/>
      <c r="G177" s="559"/>
      <c r="H177" s="559"/>
    </row>
    <row r="178" spans="1:8" ht="11.25">
      <c r="A178" s="559"/>
      <c r="B178" s="559"/>
      <c r="C178" s="559"/>
      <c r="D178" s="559"/>
      <c r="E178" s="559"/>
      <c r="F178" s="559"/>
      <c r="G178" s="559"/>
      <c r="H178" s="559"/>
    </row>
    <row r="179" spans="1:8" ht="11.25">
      <c r="A179" s="559"/>
      <c r="B179" s="559"/>
      <c r="C179" s="559"/>
      <c r="D179" s="559"/>
      <c r="E179" s="559"/>
      <c r="F179" s="559"/>
      <c r="G179" s="559"/>
      <c r="H179" s="559"/>
    </row>
    <row r="180" spans="1:8" ht="11.25">
      <c r="A180" s="559"/>
      <c r="B180" s="559"/>
      <c r="C180" s="559"/>
      <c r="D180" s="559"/>
      <c r="E180" s="559"/>
      <c r="F180" s="559"/>
      <c r="G180" s="559"/>
      <c r="H180" s="559"/>
    </row>
    <row r="181" spans="1:8" ht="11.25">
      <c r="A181" s="559"/>
      <c r="B181" s="559"/>
      <c r="C181" s="559"/>
      <c r="D181" s="559"/>
      <c r="E181" s="559"/>
      <c r="F181" s="559"/>
      <c r="G181" s="559"/>
      <c r="H181" s="559"/>
    </row>
    <row r="182" spans="1:8" ht="11.25">
      <c r="A182" s="559"/>
      <c r="B182" s="559"/>
      <c r="C182" s="559"/>
      <c r="D182" s="559"/>
      <c r="E182" s="559"/>
      <c r="F182" s="559"/>
      <c r="G182" s="559"/>
      <c r="H182" s="559"/>
    </row>
    <row r="183" spans="1:8" ht="11.25">
      <c r="A183" s="559"/>
      <c r="B183" s="559"/>
      <c r="C183" s="559"/>
      <c r="D183" s="559"/>
      <c r="E183" s="559"/>
      <c r="F183" s="559"/>
      <c r="G183" s="559"/>
      <c r="H183" s="559"/>
    </row>
    <row r="184" spans="1:8" ht="11.25">
      <c r="A184" s="559"/>
      <c r="B184" s="559"/>
      <c r="C184" s="559"/>
      <c r="D184" s="559"/>
      <c r="E184" s="559"/>
      <c r="F184" s="559"/>
      <c r="G184" s="559"/>
      <c r="H184" s="559"/>
    </row>
    <row r="185" spans="1:8" ht="11.25">
      <c r="A185" s="559"/>
      <c r="B185" s="559"/>
      <c r="C185" s="559"/>
      <c r="D185" s="559"/>
      <c r="E185" s="559"/>
      <c r="F185" s="559"/>
      <c r="G185" s="559"/>
      <c r="H185" s="559"/>
    </row>
    <row r="186" spans="1:8" ht="11.25">
      <c r="A186" s="559"/>
      <c r="B186" s="559"/>
      <c r="C186" s="559"/>
      <c r="D186" s="559"/>
      <c r="E186" s="559"/>
      <c r="F186" s="559"/>
      <c r="G186" s="559"/>
      <c r="H186" s="559"/>
    </row>
    <row r="187" spans="1:8" ht="11.25">
      <c r="A187" s="559"/>
      <c r="B187" s="559"/>
      <c r="C187" s="559"/>
      <c r="D187" s="559"/>
      <c r="E187" s="559"/>
      <c r="F187" s="559"/>
      <c r="G187" s="559"/>
      <c r="H187" s="559"/>
    </row>
    <row r="188" spans="1:8" ht="11.25">
      <c r="A188" s="559"/>
      <c r="B188" s="559"/>
      <c r="C188" s="559"/>
      <c r="D188" s="559"/>
      <c r="E188" s="559"/>
      <c r="F188" s="559"/>
      <c r="G188" s="559"/>
      <c r="H188" s="559"/>
    </row>
    <row r="189" spans="1:8" ht="11.25">
      <c r="A189" s="559"/>
      <c r="B189" s="559"/>
      <c r="C189" s="559"/>
      <c r="D189" s="559"/>
      <c r="E189" s="559"/>
      <c r="F189" s="559"/>
      <c r="G189" s="559"/>
      <c r="H189" s="559"/>
    </row>
    <row r="190" spans="1:8" ht="11.25">
      <c r="A190" s="559"/>
      <c r="B190" s="559"/>
      <c r="C190" s="559"/>
      <c r="D190" s="559"/>
      <c r="E190" s="559"/>
      <c r="F190" s="559"/>
      <c r="G190" s="559"/>
      <c r="H190" s="559"/>
    </row>
    <row r="191" spans="1:8" ht="11.25">
      <c r="A191" s="559"/>
      <c r="B191" s="559"/>
      <c r="C191" s="559"/>
      <c r="D191" s="559"/>
      <c r="E191" s="559"/>
      <c r="F191" s="559"/>
      <c r="G191" s="559"/>
      <c r="H191" s="559"/>
    </row>
    <row r="192" spans="1:8" ht="11.25">
      <c r="A192" s="559"/>
      <c r="B192" s="559"/>
      <c r="C192" s="559"/>
      <c r="D192" s="559"/>
      <c r="E192" s="559"/>
      <c r="F192" s="559"/>
      <c r="G192" s="559"/>
      <c r="H192" s="559"/>
    </row>
    <row r="193" spans="1:8" ht="11.25">
      <c r="A193" s="559"/>
      <c r="B193" s="559"/>
      <c r="C193" s="559"/>
      <c r="D193" s="559"/>
      <c r="E193" s="559"/>
      <c r="F193" s="559"/>
      <c r="G193" s="559"/>
      <c r="H193" s="559"/>
    </row>
    <row r="194" spans="1:8" ht="11.25">
      <c r="A194" s="559"/>
      <c r="B194" s="559"/>
      <c r="C194" s="559"/>
      <c r="D194" s="559"/>
      <c r="E194" s="559"/>
      <c r="F194" s="559"/>
      <c r="G194" s="559"/>
      <c r="H194" s="559"/>
    </row>
    <row r="195" spans="1:8" ht="11.25">
      <c r="A195" s="559"/>
      <c r="B195" s="559"/>
      <c r="C195" s="559"/>
      <c r="D195" s="559"/>
      <c r="E195" s="559"/>
      <c r="F195" s="559"/>
      <c r="G195" s="559"/>
      <c r="H195" s="559"/>
    </row>
    <row r="196" spans="1:8" ht="11.25">
      <c r="A196" s="559"/>
      <c r="B196" s="559"/>
      <c r="C196" s="559"/>
      <c r="D196" s="559"/>
      <c r="E196" s="559"/>
      <c r="F196" s="559"/>
      <c r="G196" s="559"/>
      <c r="H196" s="559"/>
    </row>
    <row r="197" spans="1:8" ht="11.25">
      <c r="A197" s="559"/>
      <c r="B197" s="559"/>
      <c r="C197" s="559"/>
      <c r="D197" s="559"/>
      <c r="E197" s="559"/>
      <c r="F197" s="559"/>
      <c r="G197" s="559"/>
      <c r="H197" s="559"/>
    </row>
    <row r="198" spans="1:8" ht="11.25">
      <c r="A198" s="559"/>
      <c r="B198" s="559"/>
      <c r="C198" s="559"/>
      <c r="D198" s="559"/>
      <c r="E198" s="559"/>
      <c r="F198" s="559"/>
      <c r="G198" s="559"/>
      <c r="H198" s="559"/>
    </row>
    <row r="199" spans="1:8" ht="11.25">
      <c r="A199" s="559"/>
      <c r="B199" s="559"/>
      <c r="C199" s="559"/>
      <c r="D199" s="559"/>
      <c r="E199" s="559"/>
      <c r="F199" s="559"/>
      <c r="G199" s="559"/>
      <c r="H199" s="559"/>
    </row>
    <row r="200" spans="1:8" ht="11.25">
      <c r="A200" s="559"/>
      <c r="B200" s="559"/>
      <c r="C200" s="559"/>
      <c r="D200" s="559"/>
      <c r="E200" s="559"/>
      <c r="F200" s="559"/>
      <c r="G200" s="559"/>
      <c r="H200" s="559"/>
    </row>
    <row r="201" spans="1:8" ht="11.25">
      <c r="A201" s="559"/>
      <c r="B201" s="559"/>
      <c r="C201" s="559"/>
      <c r="D201" s="559"/>
      <c r="E201" s="559"/>
      <c r="F201" s="559"/>
      <c r="G201" s="559"/>
      <c r="H201" s="559"/>
    </row>
    <row r="202" spans="1:8" ht="11.25">
      <c r="A202" s="559"/>
      <c r="B202" s="559"/>
      <c r="C202" s="559"/>
      <c r="D202" s="559"/>
      <c r="E202" s="559"/>
      <c r="F202" s="559"/>
      <c r="G202" s="559"/>
      <c r="H202" s="559"/>
    </row>
    <row r="203" spans="1:8" ht="11.25">
      <c r="A203" s="559"/>
      <c r="B203" s="559"/>
      <c r="C203" s="559"/>
      <c r="D203" s="559"/>
      <c r="E203" s="559"/>
      <c r="F203" s="559"/>
      <c r="G203" s="559"/>
      <c r="H203" s="559"/>
    </row>
    <row r="204" spans="1:8" ht="11.25">
      <c r="A204" s="559"/>
      <c r="B204" s="559"/>
      <c r="C204" s="559"/>
      <c r="D204" s="559"/>
      <c r="E204" s="559"/>
      <c r="F204" s="559"/>
      <c r="G204" s="559"/>
      <c r="H204" s="559"/>
    </row>
    <row r="205" spans="1:8" ht="11.25">
      <c r="A205" s="559"/>
      <c r="B205" s="559"/>
      <c r="C205" s="559"/>
      <c r="D205" s="559"/>
      <c r="E205" s="559"/>
      <c r="F205" s="559"/>
      <c r="G205" s="559"/>
      <c r="H205" s="559"/>
    </row>
    <row r="206" spans="1:8" ht="11.25">
      <c r="A206" s="559"/>
      <c r="B206" s="559"/>
      <c r="C206" s="559"/>
      <c r="D206" s="559"/>
      <c r="E206" s="559"/>
      <c r="F206" s="559"/>
      <c r="G206" s="559"/>
      <c r="H206" s="559"/>
    </row>
    <row r="207" spans="1:8" ht="11.25">
      <c r="A207" s="559"/>
      <c r="B207" s="559"/>
      <c r="C207" s="559"/>
      <c r="D207" s="559"/>
      <c r="E207" s="559"/>
      <c r="F207" s="559"/>
      <c r="G207" s="559"/>
      <c r="H207" s="559"/>
    </row>
    <row r="208" spans="1:8" ht="11.25">
      <c r="A208" s="559"/>
      <c r="B208" s="559"/>
      <c r="C208" s="559"/>
      <c r="D208" s="559"/>
      <c r="E208" s="559"/>
      <c r="F208" s="559"/>
      <c r="G208" s="559"/>
      <c r="H208" s="559"/>
    </row>
    <row r="209" spans="1:8" ht="11.25">
      <c r="A209" s="559"/>
      <c r="B209" s="559"/>
      <c r="C209" s="559"/>
      <c r="D209" s="559"/>
      <c r="E209" s="559"/>
      <c r="F209" s="559"/>
      <c r="G209" s="559"/>
      <c r="H209" s="559"/>
    </row>
    <row r="210" spans="1:8" ht="11.25">
      <c r="A210" s="559"/>
      <c r="B210" s="559"/>
      <c r="C210" s="559"/>
      <c r="D210" s="559"/>
      <c r="E210" s="559"/>
      <c r="F210" s="559"/>
      <c r="G210" s="559"/>
      <c r="H210" s="559"/>
    </row>
    <row r="211" spans="1:8" ht="11.25">
      <c r="A211" s="559"/>
      <c r="B211" s="559"/>
      <c r="C211" s="559"/>
      <c r="D211" s="559"/>
      <c r="E211" s="559"/>
      <c r="F211" s="559"/>
      <c r="G211" s="559"/>
      <c r="H211" s="559"/>
    </row>
    <row r="212" spans="1:8" ht="11.25">
      <c r="A212" s="559"/>
      <c r="B212" s="559"/>
      <c r="C212" s="559"/>
      <c r="D212" s="559"/>
      <c r="E212" s="559"/>
      <c r="F212" s="559"/>
      <c r="G212" s="559"/>
      <c r="H212" s="559"/>
    </row>
    <row r="213" spans="1:8" ht="11.25">
      <c r="A213" s="559"/>
      <c r="B213" s="559"/>
      <c r="C213" s="559"/>
      <c r="D213" s="559"/>
      <c r="E213" s="559"/>
      <c r="F213" s="559"/>
      <c r="G213" s="559"/>
      <c r="H213" s="559"/>
    </row>
    <row r="214" spans="1:8" ht="11.25">
      <c r="A214" s="559"/>
      <c r="B214" s="559"/>
      <c r="C214" s="559"/>
      <c r="D214" s="559"/>
      <c r="E214" s="559"/>
      <c r="F214" s="559"/>
      <c r="G214" s="559"/>
      <c r="H214" s="559"/>
    </row>
    <row r="215" spans="1:8" ht="11.25">
      <c r="A215" s="559"/>
      <c r="B215" s="559"/>
      <c r="C215" s="559"/>
      <c r="D215" s="559"/>
      <c r="E215" s="559"/>
      <c r="F215" s="559"/>
      <c r="G215" s="559"/>
      <c r="H215" s="559"/>
    </row>
    <row r="216" spans="1:8" ht="11.25">
      <c r="A216" s="559"/>
      <c r="B216" s="559"/>
      <c r="C216" s="559"/>
      <c r="D216" s="559"/>
      <c r="E216" s="559"/>
      <c r="F216" s="559"/>
      <c r="G216" s="559"/>
      <c r="H216" s="559"/>
    </row>
    <row r="217" spans="1:8" ht="11.25">
      <c r="A217" s="559"/>
      <c r="B217" s="559"/>
      <c r="C217" s="559"/>
      <c r="D217" s="559"/>
      <c r="E217" s="559"/>
      <c r="F217" s="559"/>
      <c r="G217" s="559"/>
      <c r="H217" s="559"/>
    </row>
    <row r="218" spans="1:8" ht="11.25">
      <c r="A218" s="559"/>
      <c r="B218" s="559"/>
      <c r="C218" s="559"/>
      <c r="D218" s="559"/>
      <c r="E218" s="559"/>
      <c r="F218" s="559"/>
      <c r="G218" s="559"/>
      <c r="H218" s="559"/>
    </row>
    <row r="219" spans="1:8" ht="11.25">
      <c r="A219" s="559"/>
      <c r="B219" s="559"/>
      <c r="C219" s="559"/>
      <c r="D219" s="559"/>
      <c r="E219" s="559"/>
      <c r="F219" s="559"/>
      <c r="G219" s="559"/>
      <c r="H219" s="559"/>
    </row>
    <row r="220" spans="1:8" ht="11.25">
      <c r="A220" s="559"/>
      <c r="B220" s="559"/>
      <c r="C220" s="559"/>
      <c r="D220" s="559"/>
      <c r="E220" s="559"/>
      <c r="F220" s="559"/>
      <c r="G220" s="559"/>
      <c r="H220" s="559"/>
    </row>
    <row r="221" spans="1:8" ht="11.25">
      <c r="A221" s="559"/>
      <c r="B221" s="559"/>
      <c r="C221" s="559"/>
      <c r="D221" s="559"/>
      <c r="E221" s="559"/>
      <c r="F221" s="559"/>
      <c r="G221" s="559"/>
      <c r="H221" s="559"/>
    </row>
    <row r="222" spans="1:8" ht="11.25">
      <c r="A222" s="559"/>
      <c r="B222" s="559"/>
      <c r="C222" s="559"/>
      <c r="D222" s="559"/>
      <c r="E222" s="559"/>
      <c r="F222" s="559"/>
      <c r="G222" s="559"/>
      <c r="H222" s="559"/>
    </row>
    <row r="223" spans="1:8" ht="11.25">
      <c r="A223" s="559"/>
      <c r="B223" s="559"/>
      <c r="C223" s="559"/>
      <c r="D223" s="559"/>
      <c r="E223" s="559"/>
      <c r="F223" s="559"/>
      <c r="G223" s="559"/>
      <c r="H223" s="559"/>
    </row>
    <row r="224" spans="1:8" ht="11.25">
      <c r="A224" s="559"/>
      <c r="B224" s="559"/>
      <c r="C224" s="559"/>
      <c r="D224" s="559"/>
      <c r="E224" s="559"/>
      <c r="F224" s="559"/>
      <c r="G224" s="559"/>
      <c r="H224" s="559"/>
    </row>
    <row r="225" spans="1:8" ht="11.25">
      <c r="A225" s="559"/>
      <c r="B225" s="559"/>
      <c r="C225" s="559"/>
      <c r="D225" s="559"/>
      <c r="E225" s="559"/>
      <c r="F225" s="559"/>
      <c r="G225" s="559"/>
      <c r="H225" s="559"/>
    </row>
    <row r="226" spans="1:8" ht="11.25">
      <c r="A226" s="559"/>
      <c r="B226" s="559"/>
      <c r="C226" s="559"/>
      <c r="D226" s="559"/>
      <c r="E226" s="559"/>
      <c r="F226" s="559"/>
      <c r="G226" s="559"/>
      <c r="H226" s="559"/>
    </row>
    <row r="227" spans="1:8" ht="11.25">
      <c r="A227" s="559"/>
      <c r="B227" s="559"/>
      <c r="C227" s="559"/>
      <c r="D227" s="559"/>
      <c r="E227" s="559"/>
      <c r="F227" s="559"/>
      <c r="G227" s="559"/>
      <c r="H227" s="559"/>
    </row>
    <row r="228" spans="1:8" ht="11.25">
      <c r="A228" s="559"/>
      <c r="B228" s="559"/>
      <c r="C228" s="559"/>
      <c r="D228" s="559"/>
      <c r="E228" s="559"/>
      <c r="F228" s="559"/>
      <c r="G228" s="559"/>
      <c r="H228" s="559"/>
    </row>
    <row r="229" spans="1:8" ht="11.25">
      <c r="A229" s="559"/>
      <c r="B229" s="559"/>
      <c r="C229" s="559"/>
      <c r="D229" s="559"/>
      <c r="E229" s="559"/>
      <c r="F229" s="559"/>
      <c r="G229" s="559"/>
      <c r="H229" s="559"/>
    </row>
    <row r="230" spans="1:8" ht="11.25">
      <c r="A230" s="559"/>
      <c r="B230" s="559"/>
      <c r="C230" s="559"/>
      <c r="D230" s="559"/>
      <c r="E230" s="559"/>
      <c r="F230" s="559"/>
      <c r="G230" s="559"/>
      <c r="H230" s="559"/>
    </row>
    <row r="231" spans="1:8" ht="11.25">
      <c r="A231" s="559"/>
      <c r="B231" s="559"/>
      <c r="C231" s="559"/>
      <c r="D231" s="559"/>
      <c r="E231" s="559"/>
      <c r="F231" s="559"/>
      <c r="G231" s="559"/>
      <c r="H231" s="559"/>
    </row>
    <row r="232" spans="1:8" ht="11.25">
      <c r="A232" s="559"/>
      <c r="B232" s="559"/>
      <c r="C232" s="559"/>
      <c r="D232" s="559"/>
      <c r="E232" s="559"/>
      <c r="F232" s="559"/>
      <c r="G232" s="559"/>
      <c r="H232" s="559"/>
    </row>
    <row r="233" spans="1:8" ht="11.25">
      <c r="A233" s="559"/>
      <c r="B233" s="559"/>
      <c r="C233" s="559"/>
      <c r="D233" s="559"/>
      <c r="E233" s="559"/>
      <c r="F233" s="559"/>
      <c r="G233" s="559"/>
      <c r="H233" s="559"/>
    </row>
    <row r="234" spans="1:8" ht="11.25">
      <c r="A234" s="559"/>
      <c r="B234" s="559"/>
      <c r="C234" s="559"/>
      <c r="D234" s="559"/>
      <c r="E234" s="559"/>
      <c r="F234" s="559"/>
      <c r="G234" s="559"/>
      <c r="H234" s="559"/>
    </row>
    <row r="235" spans="1:8" ht="11.25">
      <c r="A235" s="559"/>
      <c r="B235" s="559"/>
      <c r="C235" s="559"/>
      <c r="D235" s="559"/>
      <c r="E235" s="559"/>
      <c r="F235" s="559"/>
      <c r="G235" s="559"/>
      <c r="H235" s="559"/>
    </row>
    <row r="236" spans="1:8" ht="11.25">
      <c r="A236" s="559"/>
      <c r="B236" s="559"/>
      <c r="C236" s="559"/>
      <c r="D236" s="559"/>
      <c r="E236" s="559"/>
      <c r="F236" s="559"/>
      <c r="G236" s="559"/>
      <c r="H236" s="559"/>
    </row>
    <row r="237" spans="1:8" ht="11.25">
      <c r="A237" s="559"/>
      <c r="B237" s="559"/>
      <c r="C237" s="559"/>
      <c r="D237" s="559"/>
      <c r="E237" s="559"/>
      <c r="F237" s="559"/>
      <c r="G237" s="559"/>
      <c r="H237" s="559"/>
    </row>
    <row r="238" spans="1:8" ht="11.25">
      <c r="A238" s="559"/>
      <c r="B238" s="559"/>
      <c r="C238" s="559"/>
      <c r="D238" s="559"/>
      <c r="E238" s="559"/>
      <c r="F238" s="559"/>
      <c r="G238" s="559"/>
      <c r="H238" s="559"/>
    </row>
    <row r="239" spans="1:8" ht="11.25">
      <c r="A239" s="559"/>
      <c r="B239" s="559"/>
      <c r="C239" s="559"/>
      <c r="D239" s="559"/>
      <c r="E239" s="559"/>
      <c r="F239" s="559"/>
      <c r="G239" s="559"/>
      <c r="H239" s="559"/>
    </row>
    <row r="240" spans="1:8" ht="11.25">
      <c r="A240" s="559"/>
      <c r="B240" s="559"/>
      <c r="C240" s="559"/>
      <c r="D240" s="559"/>
      <c r="E240" s="559"/>
      <c r="F240" s="559"/>
      <c r="G240" s="559"/>
      <c r="H240" s="559"/>
    </row>
    <row r="241" spans="1:8" ht="11.25">
      <c r="A241" s="559"/>
      <c r="B241" s="559"/>
      <c r="C241" s="559"/>
      <c r="D241" s="559"/>
      <c r="E241" s="559"/>
      <c r="F241" s="559"/>
      <c r="G241" s="559"/>
      <c r="H241" s="559"/>
    </row>
    <row r="242" spans="1:8" ht="11.25">
      <c r="A242" s="559"/>
      <c r="B242" s="559"/>
      <c r="C242" s="559"/>
      <c r="D242" s="559"/>
      <c r="E242" s="559"/>
      <c r="F242" s="559"/>
      <c r="G242" s="559"/>
      <c r="H242" s="559"/>
    </row>
    <row r="243" spans="1:8" ht="11.25">
      <c r="A243" s="559"/>
      <c r="B243" s="559"/>
      <c r="C243" s="559"/>
      <c r="D243" s="559"/>
      <c r="E243" s="559"/>
      <c r="F243" s="559"/>
      <c r="G243" s="559"/>
      <c r="H243" s="559"/>
    </row>
    <row r="244" spans="1:8" ht="11.25">
      <c r="A244" s="559"/>
      <c r="B244" s="559"/>
      <c r="C244" s="559"/>
      <c r="D244" s="559"/>
      <c r="E244" s="559"/>
      <c r="F244" s="559"/>
      <c r="G244" s="559"/>
      <c r="H244" s="559"/>
    </row>
    <row r="245" spans="1:8" ht="11.25">
      <c r="A245" s="559"/>
      <c r="B245" s="559"/>
      <c r="C245" s="559"/>
      <c r="D245" s="559"/>
      <c r="E245" s="559"/>
      <c r="F245" s="559"/>
      <c r="G245" s="559"/>
      <c r="H245" s="559"/>
    </row>
    <row r="246" spans="1:8" ht="11.25">
      <c r="A246" s="559"/>
      <c r="B246" s="559"/>
      <c r="C246" s="559"/>
      <c r="D246" s="559"/>
      <c r="E246" s="559"/>
      <c r="F246" s="559"/>
      <c r="G246" s="559"/>
      <c r="H246" s="559"/>
    </row>
    <row r="247" spans="1:8" ht="11.25">
      <c r="A247" s="559"/>
      <c r="B247" s="559"/>
      <c r="C247" s="559"/>
      <c r="D247" s="559"/>
      <c r="E247" s="559"/>
      <c r="F247" s="559"/>
      <c r="G247" s="559"/>
      <c r="H247" s="559"/>
    </row>
    <row r="248" spans="1:8" ht="11.25">
      <c r="A248" s="559"/>
      <c r="B248" s="559"/>
      <c r="C248" s="559"/>
      <c r="D248" s="559"/>
      <c r="E248" s="559"/>
      <c r="F248" s="559"/>
      <c r="G248" s="559"/>
      <c r="H248" s="559"/>
    </row>
    <row r="249" spans="1:8" ht="11.25">
      <c r="A249" s="559"/>
      <c r="B249" s="559"/>
      <c r="C249" s="559"/>
      <c r="D249" s="559"/>
      <c r="E249" s="559"/>
      <c r="F249" s="559"/>
      <c r="G249" s="559"/>
      <c r="H249" s="559"/>
    </row>
    <row r="250" spans="1:8" ht="11.25">
      <c r="A250" s="559"/>
      <c r="B250" s="559"/>
      <c r="C250" s="559"/>
      <c r="D250" s="559"/>
      <c r="E250" s="559"/>
      <c r="F250" s="559"/>
      <c r="G250" s="559"/>
      <c r="H250" s="559"/>
    </row>
    <row r="251" spans="1:8" ht="11.25">
      <c r="A251" s="559"/>
      <c r="B251" s="559"/>
      <c r="C251" s="559"/>
      <c r="D251" s="559"/>
      <c r="E251" s="559"/>
      <c r="F251" s="559"/>
      <c r="G251" s="559"/>
      <c r="H251" s="559"/>
    </row>
    <row r="252" spans="1:8" ht="11.25">
      <c r="A252" s="559"/>
      <c r="B252" s="559"/>
      <c r="C252" s="559"/>
      <c r="D252" s="559"/>
      <c r="E252" s="559"/>
      <c r="F252" s="559"/>
      <c r="G252" s="559"/>
      <c r="H252" s="559"/>
    </row>
    <row r="253" spans="1:8" ht="11.25">
      <c r="A253" s="559"/>
      <c r="B253" s="559"/>
      <c r="C253" s="559"/>
      <c r="D253" s="559"/>
      <c r="E253" s="559"/>
      <c r="F253" s="559"/>
      <c r="G253" s="559"/>
      <c r="H253" s="559"/>
    </row>
    <row r="254" spans="1:8" ht="11.25">
      <c r="A254" s="559"/>
      <c r="B254" s="559"/>
      <c r="C254" s="559"/>
      <c r="D254" s="559"/>
      <c r="E254" s="559"/>
      <c r="F254" s="559"/>
      <c r="G254" s="559"/>
      <c r="H254" s="559"/>
    </row>
    <row r="255" spans="1:8" ht="11.25">
      <c r="A255" s="559"/>
      <c r="B255" s="559"/>
      <c r="C255" s="559"/>
      <c r="D255" s="559"/>
      <c r="E255" s="559"/>
      <c r="F255" s="559"/>
      <c r="G255" s="559"/>
      <c r="H255" s="559"/>
    </row>
    <row r="256" spans="1:8" ht="11.25">
      <c r="A256" s="559"/>
      <c r="B256" s="559"/>
      <c r="C256" s="559"/>
      <c r="D256" s="559"/>
      <c r="E256" s="559"/>
      <c r="F256" s="559"/>
      <c r="G256" s="559"/>
      <c r="H256" s="559"/>
    </row>
    <row r="257" spans="1:8" ht="11.25">
      <c r="A257" s="559"/>
      <c r="B257" s="559"/>
      <c r="C257" s="559"/>
      <c r="D257" s="559"/>
      <c r="E257" s="559"/>
      <c r="F257" s="559"/>
      <c r="G257" s="559"/>
      <c r="H257" s="559"/>
    </row>
    <row r="258" spans="1:8" ht="11.25">
      <c r="A258" s="559"/>
      <c r="B258" s="559"/>
      <c r="C258" s="559"/>
      <c r="D258" s="559"/>
      <c r="E258" s="559"/>
      <c r="F258" s="559"/>
      <c r="G258" s="559"/>
      <c r="H258" s="559"/>
    </row>
    <row r="259" spans="1:8" ht="11.25">
      <c r="A259" s="559"/>
      <c r="B259" s="559"/>
      <c r="C259" s="559"/>
      <c r="D259" s="559"/>
      <c r="E259" s="559"/>
      <c r="F259" s="559"/>
      <c r="G259" s="559"/>
      <c r="H259" s="559"/>
    </row>
    <row r="260" spans="1:8" ht="11.25">
      <c r="A260" s="559"/>
      <c r="B260" s="559"/>
      <c r="C260" s="559"/>
      <c r="D260" s="559"/>
      <c r="E260" s="559"/>
      <c r="F260" s="559"/>
      <c r="G260" s="559"/>
      <c r="H260" s="559"/>
    </row>
    <row r="261" spans="1:8" ht="11.25">
      <c r="A261" s="559"/>
      <c r="B261" s="559"/>
      <c r="C261" s="559"/>
      <c r="D261" s="559"/>
      <c r="E261" s="559"/>
      <c r="F261" s="559"/>
      <c r="G261" s="559"/>
      <c r="H261" s="559"/>
    </row>
    <row r="262" spans="1:8" ht="11.25">
      <c r="A262" s="559"/>
      <c r="B262" s="559"/>
      <c r="C262" s="559"/>
      <c r="D262" s="559"/>
      <c r="E262" s="559"/>
      <c r="F262" s="559"/>
      <c r="G262" s="559"/>
      <c r="H262" s="559"/>
    </row>
    <row r="263" spans="1:8" ht="11.25">
      <c r="A263" s="559"/>
      <c r="B263" s="559"/>
      <c r="C263" s="559"/>
      <c r="D263" s="559"/>
      <c r="E263" s="559"/>
      <c r="F263" s="559"/>
      <c r="G263" s="559"/>
      <c r="H263" s="559"/>
    </row>
    <row r="264" spans="1:8" ht="11.25">
      <c r="A264" s="559"/>
      <c r="B264" s="559"/>
      <c r="C264" s="559"/>
      <c r="D264" s="559"/>
      <c r="E264" s="559"/>
      <c r="F264" s="559"/>
      <c r="G264" s="559"/>
      <c r="H264" s="559"/>
    </row>
    <row r="265" spans="1:8" ht="11.25">
      <c r="A265" s="559"/>
      <c r="B265" s="559"/>
      <c r="C265" s="559"/>
      <c r="D265" s="559"/>
      <c r="E265" s="559"/>
      <c r="F265" s="559"/>
      <c r="G265" s="559"/>
      <c r="H265" s="559"/>
    </row>
    <row r="266" spans="1:8" ht="11.25">
      <c r="A266" s="559"/>
      <c r="B266" s="559"/>
      <c r="C266" s="559"/>
      <c r="D266" s="559"/>
      <c r="E266" s="559"/>
      <c r="F266" s="559"/>
      <c r="G266" s="559"/>
      <c r="H266" s="559"/>
    </row>
    <row r="267" spans="1:8" ht="11.25">
      <c r="A267" s="559"/>
      <c r="B267" s="559"/>
      <c r="C267" s="559"/>
      <c r="D267" s="559"/>
      <c r="E267" s="559"/>
      <c r="F267" s="559"/>
      <c r="G267" s="559"/>
      <c r="H267" s="559"/>
    </row>
    <row r="268" spans="1:8" ht="11.25">
      <c r="A268" s="559"/>
      <c r="B268" s="559"/>
      <c r="C268" s="559"/>
      <c r="D268" s="559"/>
      <c r="E268" s="559"/>
      <c r="F268" s="559"/>
      <c r="G268" s="559"/>
      <c r="H268" s="559"/>
    </row>
    <row r="269" spans="1:8" ht="11.25">
      <c r="A269" s="559"/>
      <c r="B269" s="559"/>
      <c r="C269" s="559"/>
      <c r="D269" s="559"/>
      <c r="E269" s="559"/>
      <c r="F269" s="559"/>
      <c r="G269" s="559"/>
      <c r="H269" s="559"/>
    </row>
    <row r="270" spans="1:8" ht="11.25">
      <c r="A270" s="559"/>
      <c r="B270" s="559"/>
      <c r="C270" s="559"/>
      <c r="D270" s="559"/>
      <c r="E270" s="559"/>
      <c r="F270" s="559"/>
      <c r="G270" s="559"/>
      <c r="H270" s="559"/>
    </row>
    <row r="271" spans="1:8" ht="11.25">
      <c r="A271" s="559"/>
      <c r="B271" s="559"/>
      <c r="C271" s="559"/>
      <c r="D271" s="559"/>
      <c r="E271" s="559"/>
      <c r="F271" s="559"/>
      <c r="G271" s="559"/>
      <c r="H271" s="559"/>
    </row>
    <row r="272" spans="1:8" ht="11.25">
      <c r="A272" s="559"/>
      <c r="B272" s="559"/>
      <c r="C272" s="559"/>
      <c r="D272" s="559"/>
      <c r="E272" s="559"/>
      <c r="F272" s="559"/>
      <c r="G272" s="559"/>
      <c r="H272" s="559"/>
    </row>
    <row r="273" spans="1:8" ht="11.25">
      <c r="A273" s="559"/>
      <c r="B273" s="559"/>
      <c r="C273" s="559"/>
      <c r="D273" s="559"/>
      <c r="E273" s="559"/>
      <c r="F273" s="559"/>
      <c r="G273" s="559"/>
      <c r="H273" s="559"/>
    </row>
    <row r="274" spans="1:8" ht="11.25">
      <c r="A274" s="559"/>
      <c r="B274" s="559"/>
      <c r="C274" s="559"/>
      <c r="D274" s="559"/>
      <c r="E274" s="559"/>
      <c r="F274" s="559"/>
      <c r="G274" s="559"/>
      <c r="H274" s="559"/>
    </row>
    <row r="275" spans="1:8" ht="11.25">
      <c r="A275" s="559"/>
      <c r="B275" s="559"/>
      <c r="C275" s="559"/>
      <c r="D275" s="559"/>
      <c r="E275" s="559"/>
      <c r="F275" s="559"/>
      <c r="G275" s="559"/>
      <c r="H275" s="559"/>
    </row>
    <row r="276" spans="1:8" ht="11.25">
      <c r="A276" s="559"/>
      <c r="B276" s="559"/>
      <c r="C276" s="559"/>
      <c r="D276" s="559"/>
      <c r="E276" s="559"/>
      <c r="F276" s="559"/>
      <c r="G276" s="559"/>
      <c r="H276" s="559"/>
    </row>
    <row r="277" spans="1:8" ht="11.25">
      <c r="A277" s="559"/>
      <c r="B277" s="559"/>
      <c r="C277" s="559"/>
      <c r="D277" s="559"/>
      <c r="E277" s="559"/>
      <c r="F277" s="559"/>
      <c r="G277" s="559"/>
      <c r="H277" s="559"/>
    </row>
    <row r="278" spans="1:8" ht="11.25">
      <c r="A278" s="559"/>
      <c r="B278" s="559"/>
      <c r="C278" s="559"/>
      <c r="D278" s="559"/>
      <c r="E278" s="559"/>
      <c r="F278" s="559"/>
      <c r="G278" s="559"/>
      <c r="H278" s="559"/>
    </row>
    <row r="279" spans="1:8" ht="11.25">
      <c r="A279" s="559"/>
      <c r="B279" s="559"/>
      <c r="C279" s="559"/>
      <c r="D279" s="559"/>
      <c r="E279" s="559"/>
      <c r="F279" s="559"/>
      <c r="G279" s="559"/>
      <c r="H279" s="559"/>
    </row>
    <row r="280" spans="1:8" ht="11.25">
      <c r="A280" s="559"/>
      <c r="B280" s="559"/>
      <c r="C280" s="559"/>
      <c r="D280" s="559"/>
      <c r="E280" s="559"/>
      <c r="F280" s="559"/>
      <c r="G280" s="559"/>
      <c r="H280" s="559"/>
    </row>
    <row r="281" spans="1:8" ht="11.25">
      <c r="A281" s="559"/>
      <c r="B281" s="559"/>
      <c r="C281" s="559"/>
      <c r="D281" s="559"/>
      <c r="E281" s="559"/>
      <c r="F281" s="559"/>
      <c r="G281" s="559"/>
      <c r="H281" s="559"/>
    </row>
    <row r="282" spans="1:8" ht="11.25">
      <c r="A282" s="559"/>
      <c r="B282" s="559"/>
      <c r="C282" s="559"/>
      <c r="D282" s="559"/>
      <c r="E282" s="559"/>
      <c r="F282" s="559"/>
      <c r="G282" s="559"/>
      <c r="H282" s="559"/>
    </row>
    <row r="283" spans="1:8" ht="11.25">
      <c r="A283" s="559"/>
      <c r="B283" s="559"/>
      <c r="C283" s="559"/>
      <c r="D283" s="559"/>
      <c r="E283" s="559"/>
      <c r="F283" s="559"/>
      <c r="G283" s="559"/>
      <c r="H283" s="559"/>
    </row>
    <row r="284" spans="1:8" ht="11.25">
      <c r="A284" s="559"/>
      <c r="B284" s="559"/>
      <c r="C284" s="559"/>
      <c r="D284" s="559"/>
      <c r="E284" s="559"/>
      <c r="F284" s="559"/>
      <c r="G284" s="559"/>
      <c r="H284" s="559"/>
    </row>
    <row r="285" spans="1:8" ht="11.25">
      <c r="A285" s="559"/>
      <c r="B285" s="559"/>
      <c r="C285" s="559"/>
      <c r="D285" s="559"/>
      <c r="E285" s="559"/>
      <c r="F285" s="559"/>
      <c r="G285" s="559"/>
      <c r="H285" s="559"/>
    </row>
    <row r="286" spans="1:8" ht="11.25">
      <c r="A286" s="559"/>
      <c r="B286" s="559"/>
      <c r="C286" s="559"/>
      <c r="D286" s="559"/>
      <c r="E286" s="559"/>
      <c r="F286" s="559"/>
      <c r="G286" s="559"/>
      <c r="H286" s="559"/>
    </row>
    <row r="287" spans="1:8" ht="11.25">
      <c r="A287" s="559"/>
      <c r="B287" s="559"/>
      <c r="C287" s="559"/>
      <c r="D287" s="559"/>
      <c r="E287" s="559"/>
      <c r="F287" s="559"/>
      <c r="G287" s="559"/>
      <c r="H287" s="559"/>
    </row>
    <row r="288" spans="1:8" ht="11.25">
      <c r="A288" s="559"/>
      <c r="B288" s="559"/>
      <c r="C288" s="559"/>
      <c r="D288" s="559"/>
      <c r="E288" s="559"/>
      <c r="F288" s="559"/>
      <c r="G288" s="559"/>
      <c r="H288" s="559"/>
    </row>
    <row r="289" spans="1:8" ht="11.25">
      <c r="A289" s="559"/>
      <c r="B289" s="559"/>
      <c r="C289" s="559"/>
      <c r="D289" s="559"/>
      <c r="E289" s="559"/>
      <c r="F289" s="559"/>
      <c r="G289" s="559"/>
      <c r="H289" s="559"/>
    </row>
    <row r="290" spans="1:8" ht="11.25">
      <c r="A290" s="559"/>
      <c r="B290" s="559"/>
      <c r="C290" s="559"/>
      <c r="D290" s="559"/>
      <c r="E290" s="559"/>
      <c r="F290" s="559"/>
      <c r="G290" s="559"/>
      <c r="H290" s="559"/>
    </row>
    <row r="291" spans="1:8" ht="11.25">
      <c r="A291" s="559"/>
      <c r="B291" s="559"/>
      <c r="C291" s="559"/>
      <c r="D291" s="559"/>
      <c r="E291" s="559"/>
      <c r="F291" s="559"/>
      <c r="G291" s="559"/>
      <c r="H291" s="559"/>
    </row>
    <row r="292" spans="1:8" ht="11.25">
      <c r="A292" s="559"/>
      <c r="B292" s="559"/>
      <c r="C292" s="559"/>
      <c r="D292" s="559"/>
      <c r="E292" s="559"/>
      <c r="F292" s="559"/>
      <c r="G292" s="559"/>
      <c r="H292" s="559"/>
    </row>
    <row r="293" spans="1:8" ht="11.25">
      <c r="A293" s="559"/>
      <c r="B293" s="559"/>
      <c r="C293" s="559"/>
      <c r="D293" s="559"/>
      <c r="E293" s="559"/>
      <c r="F293" s="559"/>
      <c r="G293" s="559"/>
      <c r="H293" s="559"/>
    </row>
    <row r="294" spans="1:8" ht="11.25">
      <c r="A294" s="559"/>
      <c r="B294" s="559"/>
      <c r="C294" s="559"/>
      <c r="D294" s="559"/>
      <c r="E294" s="559"/>
      <c r="F294" s="559"/>
      <c r="G294" s="559"/>
      <c r="H294" s="559"/>
    </row>
    <row r="295" spans="1:8" ht="11.25">
      <c r="A295" s="559"/>
      <c r="B295" s="559"/>
      <c r="C295" s="559"/>
      <c r="D295" s="559"/>
      <c r="E295" s="559"/>
      <c r="F295" s="559"/>
      <c r="G295" s="559"/>
      <c r="H295" s="559"/>
    </row>
    <row r="296" spans="1:8" ht="11.25">
      <c r="A296" s="559"/>
      <c r="B296" s="559"/>
      <c r="C296" s="559"/>
      <c r="D296" s="559"/>
      <c r="E296" s="559"/>
      <c r="F296" s="559"/>
      <c r="G296" s="559"/>
      <c r="H296" s="559"/>
    </row>
    <row r="297" spans="1:8" ht="11.25">
      <c r="A297" s="559"/>
      <c r="B297" s="559"/>
      <c r="C297" s="559"/>
      <c r="D297" s="559"/>
      <c r="E297" s="559"/>
      <c r="F297" s="559"/>
      <c r="G297" s="559"/>
      <c r="H297" s="559"/>
    </row>
    <row r="298" spans="1:8" ht="11.25">
      <c r="A298" s="559"/>
      <c r="B298" s="559"/>
      <c r="C298" s="559"/>
      <c r="D298" s="559"/>
      <c r="E298" s="559"/>
      <c r="F298" s="559"/>
      <c r="G298" s="559"/>
      <c r="H298" s="559"/>
    </row>
    <row r="299" spans="1:8" ht="11.25">
      <c r="A299" s="559"/>
      <c r="B299" s="559"/>
      <c r="C299" s="559"/>
      <c r="D299" s="559"/>
      <c r="E299" s="559"/>
      <c r="F299" s="559"/>
      <c r="G299" s="559"/>
      <c r="H299" s="559"/>
    </row>
    <row r="300" spans="1:8" ht="11.25">
      <c r="A300" s="559"/>
      <c r="B300" s="559"/>
      <c r="C300" s="559"/>
      <c r="D300" s="559"/>
      <c r="E300" s="559"/>
      <c r="F300" s="559"/>
      <c r="G300" s="559"/>
      <c r="H300" s="559"/>
    </row>
    <row r="301" spans="1:8" ht="11.25">
      <c r="A301" s="559"/>
      <c r="B301" s="559"/>
      <c r="C301" s="559"/>
      <c r="D301" s="559"/>
      <c r="E301" s="559"/>
      <c r="F301" s="559"/>
      <c r="G301" s="559"/>
      <c r="H301" s="559"/>
    </row>
    <row r="302" spans="1:8" ht="11.25">
      <c r="A302" s="559"/>
      <c r="B302" s="559"/>
      <c r="C302" s="559"/>
      <c r="D302" s="559"/>
      <c r="E302" s="559"/>
      <c r="F302" s="559"/>
      <c r="G302" s="559"/>
      <c r="H302" s="559"/>
    </row>
    <row r="303" spans="1:8" ht="11.25">
      <c r="A303" s="559"/>
      <c r="B303" s="559"/>
      <c r="C303" s="559"/>
      <c r="D303" s="559"/>
      <c r="E303" s="559"/>
      <c r="F303" s="559"/>
      <c r="G303" s="559"/>
      <c r="H303" s="559"/>
    </row>
  </sheetData>
  <sheetProtection/>
  <mergeCells count="32">
    <mergeCell ref="A1:I1"/>
    <mergeCell ref="A2:I2"/>
    <mergeCell ref="A4:C9"/>
    <mergeCell ref="D4:I4"/>
    <mergeCell ref="D5:D8"/>
    <mergeCell ref="E5:E8"/>
    <mergeCell ref="F5:F8"/>
    <mergeCell ref="G5:H6"/>
    <mergeCell ref="I5:I8"/>
    <mergeCell ref="G7:G8"/>
    <mergeCell ref="D9:I9"/>
    <mergeCell ref="A11:H11"/>
    <mergeCell ref="A13:B13"/>
    <mergeCell ref="A16:B16"/>
    <mergeCell ref="A19:B19"/>
    <mergeCell ref="A22:B22"/>
    <mergeCell ref="A25:B25"/>
    <mergeCell ref="A28:B28"/>
    <mergeCell ref="A31:B31"/>
    <mergeCell ref="A34:B34"/>
    <mergeCell ref="A36:H36"/>
    <mergeCell ref="A38:B38"/>
    <mergeCell ref="A57:B57"/>
    <mergeCell ref="A60:B60"/>
    <mergeCell ref="A63:B63"/>
    <mergeCell ref="A66:I66"/>
    <mergeCell ref="A40:H40"/>
    <mergeCell ref="A42:B42"/>
    <mergeCell ref="A45:B45"/>
    <mergeCell ref="A48:B48"/>
    <mergeCell ref="A51:B51"/>
    <mergeCell ref="A54:B54"/>
  </mergeCells>
  <printOptions/>
  <pageMargins left="0.5905511811023623" right="0.5905511811023623" top="0.984251968503937" bottom="0.984251968503937" header="0.5905511811023623" footer="0.7874015748031497"/>
  <pageSetup horizontalDpi="600" verticalDpi="600" orientation="portrait" paperSize="9" scale="90" r:id="rId2"/>
  <headerFooter alignWithMargins="0">
    <oddHeader>&amp;L&amp;"Arial,Kursiv"&amp;9 &amp;U3 Entsorgung von Bauabfällen&amp;R&amp;"Arial,Kursiv"&amp;9 &amp;UAbfallwirtschaft in Bayern 2011</oddHeader>
    <oddFooter xml:space="preserve">&amp;C&amp;12 &amp;11 60 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B1">
      <selection activeCell="K10" sqref="K10"/>
    </sheetView>
  </sheetViews>
  <sheetFormatPr defaultColWidth="11.421875" defaultRowHeight="12.75"/>
  <cols>
    <col min="1" max="1" width="4.00390625" style="562" hidden="1" customWidth="1"/>
    <col min="2" max="2" width="35.57421875" style="562" customWidth="1"/>
    <col min="3" max="3" width="1.28515625" style="562" customWidth="1"/>
    <col min="4" max="4" width="8.8515625" style="562" customWidth="1"/>
    <col min="5" max="5" width="9.28125" style="562" customWidth="1"/>
    <col min="6" max="6" width="8.57421875" style="562" customWidth="1"/>
    <col min="7" max="7" width="10.7109375" style="562" customWidth="1"/>
    <col min="8" max="8" width="11.421875" style="562" customWidth="1"/>
    <col min="9" max="9" width="11.57421875" style="562" customWidth="1"/>
    <col min="10" max="10" width="1.7109375" style="562" customWidth="1"/>
    <col min="11" max="11" width="42.7109375" style="562" customWidth="1"/>
    <col min="12" max="12" width="1.1484375" style="562" customWidth="1"/>
    <col min="13" max="13" width="8.421875" style="562" customWidth="1"/>
    <col min="14" max="14" width="8.8515625" style="562" customWidth="1"/>
    <col min="15" max="17" width="10.7109375" style="562" customWidth="1"/>
    <col min="18" max="19" width="8.7109375" style="562" bestFit="1" customWidth="1"/>
    <col min="20" max="16384" width="11.421875" style="562" customWidth="1"/>
  </cols>
  <sheetData>
    <row r="1" ht="18.75" customHeight="1"/>
    <row r="2" spans="1:9" ht="12.75">
      <c r="A2" s="1015" t="s">
        <v>712</v>
      </c>
      <c r="B2" s="1015"/>
      <c r="C2" s="1015"/>
      <c r="D2" s="1015"/>
      <c r="E2" s="1015"/>
      <c r="F2" s="1015"/>
      <c r="G2" s="1015"/>
      <c r="H2" s="1015"/>
      <c r="I2" s="1015"/>
    </row>
    <row r="3" spans="1:9" ht="12.75">
      <c r="A3" s="1015" t="s">
        <v>713</v>
      </c>
      <c r="B3" s="1083"/>
      <c r="C3" s="1083"/>
      <c r="D3" s="1083"/>
      <c r="E3" s="1083"/>
      <c r="F3" s="1083"/>
      <c r="G3" s="1083"/>
      <c r="H3" s="1083"/>
      <c r="I3" s="1083"/>
    </row>
    <row r="4" spans="1:9" ht="12.75">
      <c r="A4" s="382"/>
      <c r="B4" s="382"/>
      <c r="C4" s="425"/>
      <c r="D4" s="425"/>
      <c r="E4" s="425"/>
      <c r="F4" s="425"/>
      <c r="G4" s="425"/>
      <c r="H4" s="425"/>
      <c r="I4" s="425"/>
    </row>
    <row r="5" spans="1:9" ht="11.25" customHeight="1">
      <c r="A5" s="1062" t="s">
        <v>714</v>
      </c>
      <c r="B5" s="1084"/>
      <c r="C5" s="1085"/>
      <c r="D5" s="1025" t="s">
        <v>715</v>
      </c>
      <c r="E5" s="1026"/>
      <c r="F5" s="1027"/>
      <c r="G5" s="1025" t="s">
        <v>716</v>
      </c>
      <c r="H5" s="1026"/>
      <c r="I5" s="1026"/>
    </row>
    <row r="6" spans="1:9" ht="11.25">
      <c r="A6" s="1086"/>
      <c r="B6" s="1086"/>
      <c r="C6" s="1087"/>
      <c r="D6" s="1022" t="s">
        <v>717</v>
      </c>
      <c r="E6" s="1025" t="s">
        <v>1</v>
      </c>
      <c r="F6" s="1027"/>
      <c r="G6" s="1022" t="s">
        <v>697</v>
      </c>
      <c r="H6" s="1026" t="s">
        <v>718</v>
      </c>
      <c r="I6" s="1026"/>
    </row>
    <row r="7" spans="1:9" ht="8.25" customHeight="1">
      <c r="A7" s="1086"/>
      <c r="B7" s="1086"/>
      <c r="C7" s="1087"/>
      <c r="D7" s="1023"/>
      <c r="E7" s="1010" t="s">
        <v>719</v>
      </c>
      <c r="F7" s="1010" t="s">
        <v>720</v>
      </c>
      <c r="G7" s="1023"/>
      <c r="H7" s="1010" t="s">
        <v>721</v>
      </c>
      <c r="I7" s="1028" t="s">
        <v>722</v>
      </c>
    </row>
    <row r="8" spans="1:9" ht="8.25" customHeight="1">
      <c r="A8" s="1086"/>
      <c r="B8" s="1086"/>
      <c r="C8" s="1087"/>
      <c r="D8" s="1023"/>
      <c r="E8" s="1011"/>
      <c r="F8" s="1011"/>
      <c r="G8" s="1023"/>
      <c r="H8" s="1011"/>
      <c r="I8" s="1029"/>
    </row>
    <row r="9" spans="1:9" ht="8.25" customHeight="1">
      <c r="A9" s="1086"/>
      <c r="B9" s="1086"/>
      <c r="C9" s="1087"/>
      <c r="D9" s="1023"/>
      <c r="E9" s="1011"/>
      <c r="F9" s="1011"/>
      <c r="G9" s="1023"/>
      <c r="H9" s="1011"/>
      <c r="I9" s="1029"/>
    </row>
    <row r="10" spans="1:9" ht="8.25" customHeight="1">
      <c r="A10" s="1086"/>
      <c r="B10" s="1086"/>
      <c r="C10" s="1087"/>
      <c r="D10" s="1023"/>
      <c r="E10" s="1011"/>
      <c r="F10" s="1011"/>
      <c r="G10" s="1023"/>
      <c r="H10" s="1011"/>
      <c r="I10" s="1029"/>
    </row>
    <row r="11" spans="1:9" ht="8.25" customHeight="1">
      <c r="A11" s="1086"/>
      <c r="B11" s="1086"/>
      <c r="C11" s="1087"/>
      <c r="D11" s="1024"/>
      <c r="E11" s="1012"/>
      <c r="F11" s="1012"/>
      <c r="G11" s="1024"/>
      <c r="H11" s="1012"/>
      <c r="I11" s="1030"/>
    </row>
    <row r="12" spans="1:9" ht="11.25">
      <c r="A12" s="1088"/>
      <c r="B12" s="1088"/>
      <c r="C12" s="1089"/>
      <c r="D12" s="1025" t="s">
        <v>2</v>
      </c>
      <c r="E12" s="1026"/>
      <c r="F12" s="1027"/>
      <c r="G12" s="1025" t="s">
        <v>3</v>
      </c>
      <c r="H12" s="1026"/>
      <c r="I12" s="1026"/>
    </row>
    <row r="13" spans="1:11" ht="13.5">
      <c r="A13" s="383"/>
      <c r="B13" s="563"/>
      <c r="C13" s="425"/>
      <c r="D13" s="425"/>
      <c r="E13" s="383"/>
      <c r="F13" s="383"/>
      <c r="G13" s="383"/>
      <c r="H13" s="383"/>
      <c r="I13" s="383"/>
      <c r="K13" s="412"/>
    </row>
    <row r="14" spans="1:9" ht="11.25">
      <c r="A14" s="1080" t="s">
        <v>699</v>
      </c>
      <c r="B14" s="1080"/>
      <c r="C14" s="1080"/>
      <c r="D14" s="1080"/>
      <c r="E14" s="1080"/>
      <c r="F14" s="1080"/>
      <c r="G14" s="1080"/>
      <c r="H14" s="1080"/>
      <c r="I14" s="1080"/>
    </row>
    <row r="15" spans="1:9" ht="12.75">
      <c r="A15" s="383"/>
      <c r="B15" s="425"/>
      <c r="C15" s="425"/>
      <c r="D15" s="565"/>
      <c r="E15" s="399"/>
      <c r="F15" s="399"/>
      <c r="G15" s="383"/>
      <c r="H15" s="383"/>
      <c r="I15" s="383"/>
    </row>
    <row r="16" spans="1:11" ht="12.75">
      <c r="A16" s="383"/>
      <c r="B16" s="532" t="s">
        <v>691</v>
      </c>
      <c r="C16" s="532" t="s">
        <v>467</v>
      </c>
      <c r="D16" s="566">
        <v>567</v>
      </c>
      <c r="E16" s="567">
        <v>94</v>
      </c>
      <c r="F16" s="567">
        <v>473</v>
      </c>
      <c r="G16" s="567">
        <v>5447690</v>
      </c>
      <c r="H16" s="487">
        <v>1767726</v>
      </c>
      <c r="I16" s="487">
        <v>3679964</v>
      </c>
      <c r="K16" s="568"/>
    </row>
    <row r="17" spans="1:11" ht="12.75">
      <c r="A17" s="383"/>
      <c r="B17" s="532" t="s">
        <v>705</v>
      </c>
      <c r="C17" s="532" t="s">
        <v>467</v>
      </c>
      <c r="D17" s="566">
        <v>78</v>
      </c>
      <c r="E17" s="567">
        <v>20</v>
      </c>
      <c r="F17" s="567">
        <v>58</v>
      </c>
      <c r="G17" s="567">
        <v>1073211</v>
      </c>
      <c r="H17" s="487">
        <v>212540</v>
      </c>
      <c r="I17" s="487">
        <v>860672</v>
      </c>
      <c r="K17" s="569"/>
    </row>
    <row r="18" spans="1:11" ht="12.75">
      <c r="A18" s="383"/>
      <c r="B18" s="532" t="s">
        <v>688</v>
      </c>
      <c r="C18" s="532" t="s">
        <v>467</v>
      </c>
      <c r="D18" s="566">
        <v>318</v>
      </c>
      <c r="E18" s="567">
        <v>50</v>
      </c>
      <c r="F18" s="567">
        <v>268</v>
      </c>
      <c r="G18" s="567">
        <v>3547930</v>
      </c>
      <c r="H18" s="487">
        <v>493293</v>
      </c>
      <c r="I18" s="487">
        <v>3054637</v>
      </c>
      <c r="K18" s="569"/>
    </row>
    <row r="19" spans="1:11" ht="12.75">
      <c r="A19" s="383"/>
      <c r="B19" s="532" t="s">
        <v>723</v>
      </c>
      <c r="C19" s="532" t="s">
        <v>467</v>
      </c>
      <c r="D19" s="566">
        <v>7</v>
      </c>
      <c r="E19" s="567">
        <v>3</v>
      </c>
      <c r="F19" s="567">
        <v>4</v>
      </c>
      <c r="G19" s="567">
        <v>8999</v>
      </c>
      <c r="H19" s="487">
        <v>8820</v>
      </c>
      <c r="I19" s="487">
        <v>179</v>
      </c>
      <c r="K19" s="569"/>
    </row>
    <row r="20" spans="1:9" ht="12.75">
      <c r="A20" s="383"/>
      <c r="B20" s="570"/>
      <c r="C20" s="570"/>
      <c r="D20" s="566"/>
      <c r="E20" s="571"/>
      <c r="F20" s="571"/>
      <c r="G20" s="572"/>
      <c r="H20" s="567"/>
      <c r="I20" s="567"/>
    </row>
    <row r="21" spans="1:11" ht="12.75">
      <c r="A21" s="383"/>
      <c r="B21" s="573" t="s">
        <v>724</v>
      </c>
      <c r="C21" s="574"/>
      <c r="D21" s="572">
        <v>672</v>
      </c>
      <c r="E21" s="572">
        <v>98</v>
      </c>
      <c r="F21" s="572">
        <v>574</v>
      </c>
      <c r="G21" s="572">
        <v>10077830</v>
      </c>
      <c r="H21" s="575">
        <v>2482377</v>
      </c>
      <c r="I21" s="575">
        <v>7595452</v>
      </c>
      <c r="K21" s="576"/>
    </row>
    <row r="22" spans="1:9" ht="12.75">
      <c r="A22" s="383"/>
      <c r="B22" s="565"/>
      <c r="C22" s="565"/>
      <c r="D22" s="475"/>
      <c r="E22" s="475"/>
      <c r="F22" s="475"/>
      <c r="G22" s="475"/>
      <c r="H22" s="475"/>
      <c r="I22" s="475"/>
    </row>
    <row r="23" spans="1:9" ht="11.25">
      <c r="A23" s="1080" t="s">
        <v>725</v>
      </c>
      <c r="B23" s="1080"/>
      <c r="C23" s="1080"/>
      <c r="D23" s="1080"/>
      <c r="E23" s="1080"/>
      <c r="F23" s="1080"/>
      <c r="G23" s="1080"/>
      <c r="H23" s="1080"/>
      <c r="I23" s="1080"/>
    </row>
    <row r="24" spans="1:9" ht="12.75">
      <c r="A24" s="564"/>
      <c r="B24" s="521"/>
      <c r="C24" s="577"/>
      <c r="D24" s="578"/>
      <c r="E24" s="579"/>
      <c r="F24" s="579"/>
      <c r="G24" s="579"/>
      <c r="H24" s="579"/>
      <c r="I24" s="579"/>
    </row>
    <row r="25" spans="1:9" ht="12.75">
      <c r="A25" s="383"/>
      <c r="B25" s="573" t="s">
        <v>726</v>
      </c>
      <c r="C25" s="573"/>
      <c r="D25" s="580">
        <v>129</v>
      </c>
      <c r="E25" s="581">
        <v>129</v>
      </c>
      <c r="F25" s="410" t="s">
        <v>8</v>
      </c>
      <c r="G25" s="581">
        <v>3013938</v>
      </c>
      <c r="H25" s="581">
        <v>3013938</v>
      </c>
      <c r="I25" s="410" t="s">
        <v>8</v>
      </c>
    </row>
    <row r="26" spans="1:9" ht="12.75">
      <c r="A26" s="564"/>
      <c r="B26" s="521"/>
      <c r="C26" s="577"/>
      <c r="D26" s="578"/>
      <c r="E26" s="579"/>
      <c r="F26" s="579"/>
      <c r="G26" s="579"/>
      <c r="H26" s="579"/>
      <c r="I26" s="579"/>
    </row>
    <row r="27" spans="1:9" ht="12.75">
      <c r="A27" s="383"/>
      <c r="B27" s="573"/>
      <c r="C27" s="573"/>
      <c r="D27" s="582"/>
      <c r="E27" s="583"/>
      <c r="F27" s="583"/>
      <c r="G27" s="583"/>
      <c r="H27" s="583"/>
      <c r="I27" s="583"/>
    </row>
    <row r="28" spans="1:9" ht="12.75">
      <c r="A28" s="383"/>
      <c r="B28" s="573"/>
      <c r="C28" s="573"/>
      <c r="D28" s="584"/>
      <c r="E28" s="585"/>
      <c r="F28" s="585"/>
      <c r="G28" s="585"/>
      <c r="H28" s="585"/>
      <c r="I28" s="585"/>
    </row>
    <row r="29" spans="1:9" ht="12.75">
      <c r="A29" s="383"/>
      <c r="B29" s="573"/>
      <c r="C29" s="573"/>
      <c r="D29" s="582"/>
      <c r="E29" s="583"/>
      <c r="F29" s="583"/>
      <c r="G29" s="583"/>
      <c r="H29" s="583"/>
      <c r="I29" s="583"/>
    </row>
    <row r="30" spans="1:9" ht="12.75">
      <c r="A30" s="383"/>
      <c r="B30" s="573"/>
      <c r="C30" s="573"/>
      <c r="D30" s="582"/>
      <c r="E30" s="583"/>
      <c r="F30" s="583"/>
      <c r="G30" s="583"/>
      <c r="H30" s="583"/>
      <c r="I30" s="583"/>
    </row>
    <row r="31" spans="1:9" ht="12.75">
      <c r="A31" s="383"/>
      <c r="B31" s="570"/>
      <c r="C31" s="570"/>
      <c r="D31" s="383"/>
      <c r="E31" s="383"/>
      <c r="F31" s="383"/>
      <c r="G31" s="383"/>
      <c r="H31" s="383"/>
      <c r="I31" s="383"/>
    </row>
    <row r="32" spans="1:17" ht="12.75">
      <c r="A32" s="383"/>
      <c r="B32" s="321"/>
      <c r="C32" s="321"/>
      <c r="D32" s="383"/>
      <c r="E32" s="383"/>
      <c r="F32" s="383"/>
      <c r="G32" s="383"/>
      <c r="H32" s="383"/>
      <c r="I32" s="383"/>
      <c r="J32" s="1081"/>
      <c r="K32" s="1081"/>
      <c r="L32" s="1081"/>
      <c r="M32" s="1081"/>
      <c r="N32" s="1081"/>
      <c r="O32" s="1081"/>
      <c r="P32" s="1081"/>
      <c r="Q32" s="1081"/>
    </row>
    <row r="33" spans="10:17" ht="12.75">
      <c r="J33" s="1081"/>
      <c r="K33" s="1081"/>
      <c r="L33" s="1081"/>
      <c r="M33" s="1081"/>
      <c r="N33" s="1081"/>
      <c r="O33" s="1081"/>
      <c r="P33" s="1081"/>
      <c r="Q33" s="1081"/>
    </row>
    <row r="34" spans="10:19" ht="12.75">
      <c r="J34" s="586"/>
      <c r="K34" s="586"/>
      <c r="L34" s="586"/>
      <c r="M34" s="586"/>
      <c r="N34" s="586"/>
      <c r="O34" s="586"/>
      <c r="P34" s="586"/>
      <c r="Q34" s="586"/>
      <c r="S34" s="587"/>
    </row>
    <row r="35" spans="10:17" ht="11.25" customHeight="1">
      <c r="J35" s="1077"/>
      <c r="K35" s="1082"/>
      <c r="L35" s="1082"/>
      <c r="M35" s="1078"/>
      <c r="N35" s="1078"/>
      <c r="O35" s="1078"/>
      <c r="P35" s="1078"/>
      <c r="Q35" s="1078"/>
    </row>
    <row r="36" spans="10:17" ht="11.25">
      <c r="J36" s="1082"/>
      <c r="K36" s="1082"/>
      <c r="L36" s="1082"/>
      <c r="M36" s="1078"/>
      <c r="N36" s="1078"/>
      <c r="O36" s="1078"/>
      <c r="P36" s="1078"/>
      <c r="Q36" s="1078"/>
    </row>
    <row r="37" spans="10:17" ht="8.25" customHeight="1">
      <c r="J37" s="1082"/>
      <c r="K37" s="1082"/>
      <c r="L37" s="1082"/>
      <c r="M37" s="1077"/>
      <c r="N37" s="1077"/>
      <c r="O37" s="1078"/>
      <c r="P37" s="1077"/>
      <c r="Q37" s="1077"/>
    </row>
    <row r="38" spans="10:17" ht="8.25" customHeight="1">
      <c r="J38" s="1082"/>
      <c r="K38" s="1082"/>
      <c r="L38" s="1082"/>
      <c r="M38" s="1077"/>
      <c r="N38" s="1077"/>
      <c r="O38" s="1078"/>
      <c r="P38" s="1077"/>
      <c r="Q38" s="1077"/>
    </row>
    <row r="39" spans="10:17" ht="8.25" customHeight="1">
      <c r="J39" s="1082"/>
      <c r="K39" s="1082"/>
      <c r="L39" s="1082"/>
      <c r="M39" s="1077"/>
      <c r="N39" s="1077"/>
      <c r="O39" s="1078"/>
      <c r="P39" s="1077"/>
      <c r="Q39" s="1077"/>
    </row>
    <row r="40" spans="10:17" ht="8.25" customHeight="1">
      <c r="J40" s="1082"/>
      <c r="K40" s="1082"/>
      <c r="L40" s="1082"/>
      <c r="M40" s="1077"/>
      <c r="N40" s="1077"/>
      <c r="O40" s="1078"/>
      <c r="P40" s="1077"/>
      <c r="Q40" s="1077"/>
    </row>
    <row r="41" spans="10:17" ht="8.25" customHeight="1">
      <c r="J41" s="1082"/>
      <c r="K41" s="1082"/>
      <c r="L41" s="1082"/>
      <c r="M41" s="1077"/>
      <c r="N41" s="1077"/>
      <c r="O41" s="1078"/>
      <c r="P41" s="1077"/>
      <c r="Q41" s="1077"/>
    </row>
    <row r="42" spans="10:17" ht="11.25">
      <c r="J42" s="1082"/>
      <c r="K42" s="1082"/>
      <c r="L42" s="1082"/>
      <c r="M42" s="1078"/>
      <c r="N42" s="1078"/>
      <c r="O42" s="1078"/>
      <c r="P42" s="1078"/>
      <c r="Q42" s="1078"/>
    </row>
    <row r="43" spans="10:17" ht="12.75">
      <c r="J43" s="473"/>
      <c r="K43" s="473"/>
      <c r="L43" s="473"/>
      <c r="M43" s="473"/>
      <c r="N43" s="473"/>
      <c r="O43" s="473"/>
      <c r="P43" s="473"/>
      <c r="Q43" s="473"/>
    </row>
    <row r="44" spans="10:19" ht="12">
      <c r="J44" s="1079"/>
      <c r="K44" s="1079"/>
      <c r="L44" s="570"/>
      <c r="M44" s="589"/>
      <c r="N44" s="589"/>
      <c r="O44" s="590"/>
      <c r="P44" s="589"/>
      <c r="Q44" s="589"/>
      <c r="S44" s="591"/>
    </row>
    <row r="45" spans="10:17" ht="3.75" customHeight="1">
      <c r="J45" s="588"/>
      <c r="K45" s="588"/>
      <c r="L45" s="570"/>
      <c r="M45" s="592"/>
      <c r="N45" s="592"/>
      <c r="O45" s="592"/>
      <c r="P45" s="592"/>
      <c r="Q45" s="592"/>
    </row>
    <row r="46" spans="10:19" ht="10.5" customHeight="1">
      <c r="J46" s="1073"/>
      <c r="K46" s="1073"/>
      <c r="L46" s="570"/>
      <c r="M46" s="589"/>
      <c r="N46" s="589"/>
      <c r="O46" s="590"/>
      <c r="P46" s="589"/>
      <c r="Q46" s="589"/>
      <c r="S46" s="591"/>
    </row>
    <row r="47" spans="10:17" ht="3.75" customHeight="1">
      <c r="J47" s="593"/>
      <c r="K47" s="593"/>
      <c r="L47" s="570"/>
      <c r="M47" s="592"/>
      <c r="N47" s="592"/>
      <c r="O47" s="592"/>
      <c r="P47" s="592"/>
      <c r="Q47" s="592"/>
    </row>
    <row r="48" spans="10:17" ht="11.25">
      <c r="J48" s="1073"/>
      <c r="K48" s="1073"/>
      <c r="L48" s="570"/>
      <c r="M48" s="589"/>
      <c r="N48" s="589"/>
      <c r="O48" s="590"/>
      <c r="P48" s="594"/>
      <c r="Q48" s="594"/>
    </row>
    <row r="49" spans="10:17" ht="3.75" customHeight="1">
      <c r="J49" s="593"/>
      <c r="K49" s="593"/>
      <c r="L49" s="570"/>
      <c r="M49" s="592"/>
      <c r="N49" s="592"/>
      <c r="O49" s="592"/>
      <c r="P49" s="595"/>
      <c r="Q49" s="595"/>
    </row>
    <row r="50" spans="10:18" ht="10.5" customHeight="1">
      <c r="J50" s="1074"/>
      <c r="K50" s="1074"/>
      <c r="L50" s="570"/>
      <c r="M50" s="589"/>
      <c r="N50" s="589"/>
      <c r="O50" s="590"/>
      <c r="P50" s="589"/>
      <c r="Q50" s="589"/>
      <c r="R50" s="591"/>
    </row>
    <row r="51" spans="10:17" ht="3.75" customHeight="1">
      <c r="J51" s="596"/>
      <c r="K51" s="596"/>
      <c r="L51" s="570"/>
      <c r="M51" s="592"/>
      <c r="N51" s="592"/>
      <c r="O51" s="592"/>
      <c r="P51" s="592"/>
      <c r="Q51" s="592"/>
    </row>
    <row r="52" spans="10:17" ht="11.25">
      <c r="J52" s="1075"/>
      <c r="K52" s="1075"/>
      <c r="L52" s="570"/>
      <c r="M52" s="592"/>
      <c r="N52" s="592"/>
      <c r="O52" s="597"/>
      <c r="P52" s="597"/>
      <c r="Q52" s="597"/>
    </row>
    <row r="53" spans="10:18" ht="10.5" customHeight="1">
      <c r="J53" s="1073"/>
      <c r="K53" s="1073"/>
      <c r="L53" s="570"/>
      <c r="M53" s="598"/>
      <c r="N53" s="598"/>
      <c r="O53" s="590"/>
      <c r="P53" s="594"/>
      <c r="Q53" s="594"/>
      <c r="R53" s="591"/>
    </row>
    <row r="54" spans="10:17" ht="11.25">
      <c r="J54" s="593"/>
      <c r="K54" s="593"/>
      <c r="L54" s="570"/>
      <c r="M54" s="592"/>
      <c r="N54" s="592"/>
      <c r="O54" s="592"/>
      <c r="P54" s="592"/>
      <c r="Q54" s="592"/>
    </row>
    <row r="55" spans="10:18" ht="12">
      <c r="J55" s="593"/>
      <c r="K55" s="599"/>
      <c r="L55" s="570"/>
      <c r="M55" s="600"/>
      <c r="N55" s="590"/>
      <c r="O55" s="601"/>
      <c r="P55" s="590"/>
      <c r="Q55" s="590"/>
      <c r="R55" s="591"/>
    </row>
    <row r="56" spans="10:17" ht="12.75" customHeight="1">
      <c r="J56" s="473"/>
      <c r="K56" s="602"/>
      <c r="L56" s="602"/>
      <c r="M56" s="603"/>
      <c r="N56" s="478"/>
      <c r="O56" s="550"/>
      <c r="P56" s="550"/>
      <c r="Q56" s="550"/>
    </row>
    <row r="57" spans="10:17" ht="15.75" customHeight="1">
      <c r="J57" s="1076"/>
      <c r="K57" s="1076"/>
      <c r="L57" s="526"/>
      <c r="M57" s="550"/>
      <c r="N57" s="550"/>
      <c r="O57" s="550"/>
      <c r="P57" s="550"/>
      <c r="Q57" s="550"/>
    </row>
    <row r="58" spans="10:17" ht="10.5" customHeight="1">
      <c r="J58" s="475"/>
      <c r="K58" s="604"/>
      <c r="L58" s="604"/>
      <c r="M58" s="605"/>
      <c r="N58" s="606"/>
      <c r="O58" s="569"/>
      <c r="P58" s="569"/>
      <c r="Q58" s="607"/>
    </row>
    <row r="59" spans="10:17" ht="11.25">
      <c r="J59" s="1057"/>
      <c r="K59" s="1057"/>
      <c r="L59" s="526"/>
      <c r="M59" s="607"/>
      <c r="N59" s="607"/>
      <c r="O59" s="607"/>
      <c r="P59" s="607"/>
      <c r="Q59" s="607"/>
    </row>
    <row r="60" spans="10:17" ht="10.5" customHeight="1">
      <c r="J60" s="475"/>
      <c r="K60" s="604"/>
      <c r="L60" s="604"/>
      <c r="M60" s="608"/>
      <c r="N60" s="609"/>
      <c r="O60" s="610"/>
      <c r="P60" s="610"/>
      <c r="Q60" s="610"/>
    </row>
    <row r="61" spans="10:17" ht="11.25">
      <c r="J61" s="1057"/>
      <c r="K61" s="1057"/>
      <c r="L61" s="526"/>
      <c r="M61" s="607"/>
      <c r="N61" s="607"/>
      <c r="O61" s="607"/>
      <c r="P61" s="607"/>
      <c r="Q61" s="607"/>
    </row>
    <row r="62" spans="10:17" ht="14.25" customHeight="1">
      <c r="J62" s="475"/>
      <c r="K62" s="475"/>
      <c r="L62" s="475"/>
      <c r="M62" s="605"/>
      <c r="N62" s="611"/>
      <c r="O62" s="475"/>
      <c r="P62" s="475"/>
      <c r="Q62" s="475"/>
    </row>
    <row r="63" spans="10:17" ht="14.25" customHeight="1">
      <c r="J63" s="475"/>
      <c r="K63" s="612"/>
      <c r="L63" s="612"/>
      <c r="M63" s="583"/>
      <c r="N63" s="583"/>
      <c r="O63" s="583"/>
      <c r="P63" s="583"/>
      <c r="Q63" s="583"/>
    </row>
    <row r="64" spans="10:17" ht="14.25" customHeight="1">
      <c r="J64" s="475"/>
      <c r="K64" s="612"/>
      <c r="L64" s="612"/>
      <c r="M64" s="583"/>
      <c r="N64" s="583"/>
      <c r="O64" s="583"/>
      <c r="P64" s="583"/>
      <c r="Q64" s="583"/>
    </row>
    <row r="65" spans="10:17" ht="11.25">
      <c r="J65" s="611"/>
      <c r="K65" s="604"/>
      <c r="L65" s="604"/>
      <c r="M65" s="605"/>
      <c r="N65" s="611"/>
      <c r="O65" s="607"/>
      <c r="P65" s="607"/>
      <c r="Q65" s="607"/>
    </row>
    <row r="66" spans="10:17" ht="11.25">
      <c r="J66" s="1057"/>
      <c r="K66" s="1057"/>
      <c r="L66" s="526"/>
      <c r="M66" s="607"/>
      <c r="N66" s="607"/>
      <c r="O66" s="607"/>
      <c r="P66" s="607"/>
      <c r="Q66" s="607"/>
    </row>
    <row r="69" spans="10:17" ht="11.25">
      <c r="J69" s="1057"/>
      <c r="K69" s="1057"/>
      <c r="L69" s="526"/>
      <c r="M69" s="607"/>
      <c r="N69" s="607"/>
      <c r="O69" s="607"/>
      <c r="P69" s="607"/>
      <c r="Q69" s="607"/>
    </row>
  </sheetData>
  <sheetProtection/>
  <mergeCells count="42">
    <mergeCell ref="A2:I2"/>
    <mergeCell ref="A3:I3"/>
    <mergeCell ref="A5:C12"/>
    <mergeCell ref="D5:F5"/>
    <mergeCell ref="G5:I5"/>
    <mergeCell ref="D6:D11"/>
    <mergeCell ref="E6:F6"/>
    <mergeCell ref="G6:G11"/>
    <mergeCell ref="H6:I6"/>
    <mergeCell ref="E7:E11"/>
    <mergeCell ref="F7:F11"/>
    <mergeCell ref="H7:H11"/>
    <mergeCell ref="I7:I11"/>
    <mergeCell ref="D12:F12"/>
    <mergeCell ref="G12:I12"/>
    <mergeCell ref="A14:I14"/>
    <mergeCell ref="A23:I23"/>
    <mergeCell ref="J32:Q32"/>
    <mergeCell ref="J33:Q33"/>
    <mergeCell ref="J35:L42"/>
    <mergeCell ref="M35:N35"/>
    <mergeCell ref="O35:Q35"/>
    <mergeCell ref="M36:N36"/>
    <mergeCell ref="O36:O41"/>
    <mergeCell ref="P36:Q36"/>
    <mergeCell ref="M37:M41"/>
    <mergeCell ref="N37:N41"/>
    <mergeCell ref="P37:P41"/>
    <mergeCell ref="Q37:Q41"/>
    <mergeCell ref="M42:N42"/>
    <mergeCell ref="O42:Q42"/>
    <mergeCell ref="J44:K44"/>
    <mergeCell ref="J59:K59"/>
    <mergeCell ref="J61:K61"/>
    <mergeCell ref="J66:K66"/>
    <mergeCell ref="J69:K69"/>
    <mergeCell ref="J46:K46"/>
    <mergeCell ref="J48:K48"/>
    <mergeCell ref="J50:K50"/>
    <mergeCell ref="J52:K52"/>
    <mergeCell ref="J53:K53"/>
    <mergeCell ref="J57:K57"/>
  </mergeCells>
  <printOptions/>
  <pageMargins left="0.3937007874015748" right="0.3937007874015748" top="0.7874015748031497" bottom="0.7480314960629921" header="0.5905511811023623" footer="0.7874015748031497"/>
  <pageSetup horizontalDpi="600" verticalDpi="600" orientation="portrait" paperSize="9" r:id="rId2"/>
  <headerFooter alignWithMargins="0">
    <oddHeader>&amp;L&amp;"Arial,Kursiv"&amp;8 &amp;U3 Entsorgung von Bauabfällen&amp;R&amp;"Arial,Kursiv"&amp;8 &amp;UAbfallwirtschaft in Bayern 2011</oddHeader>
    <oddFooter xml:space="preserve">&amp;C  &amp;12 &amp;11 61 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W85"/>
  <sheetViews>
    <sheetView workbookViewId="0" topLeftCell="A1">
      <selection activeCell="L48" sqref="L48"/>
    </sheetView>
  </sheetViews>
  <sheetFormatPr defaultColWidth="11.421875" defaultRowHeight="12.75"/>
  <cols>
    <col min="1" max="1" width="5.140625" style="407" customWidth="1"/>
    <col min="2" max="2" width="4.57421875" style="407" customWidth="1"/>
    <col min="3" max="3" width="43.00390625" style="407" customWidth="1"/>
    <col min="4" max="4" width="1.28515625" style="407" customWidth="1"/>
    <col min="5" max="5" width="13.140625" style="407" customWidth="1"/>
    <col min="6" max="6" width="13.8515625" style="407" customWidth="1"/>
    <col min="7" max="7" width="12.28125" style="407" customWidth="1"/>
    <col min="8" max="8" width="12.8515625" style="407" customWidth="1"/>
    <col min="9" max="9" width="12.57421875" style="407" customWidth="1"/>
    <col min="10" max="11" width="11.421875" style="407" customWidth="1"/>
    <col min="12" max="12" width="37.28125" style="407" customWidth="1"/>
    <col min="13" max="13" width="11.421875" style="407" bestFit="1" customWidth="1"/>
    <col min="14" max="14" width="32.00390625" style="407" customWidth="1"/>
    <col min="15" max="15" width="9.57421875" style="407" bestFit="1" customWidth="1"/>
    <col min="16" max="16" width="11.8515625" style="407" bestFit="1" customWidth="1"/>
    <col min="17" max="17" width="9.7109375" style="407" bestFit="1" customWidth="1"/>
    <col min="18" max="19" width="8.421875" style="407" bestFit="1" customWidth="1"/>
    <col min="20" max="20" width="8.8515625" style="407" bestFit="1" customWidth="1"/>
    <col min="21" max="21" width="8.421875" style="407" bestFit="1" customWidth="1"/>
    <col min="22" max="22" width="8.8515625" style="407" bestFit="1" customWidth="1"/>
    <col min="23" max="23" width="8.421875" style="407" bestFit="1" customWidth="1"/>
    <col min="24" max="16384" width="11.421875" style="407" customWidth="1"/>
  </cols>
  <sheetData>
    <row r="1" ht="28.5" customHeight="1"/>
    <row r="2" spans="1:10" s="613" customFormat="1" ht="15.75">
      <c r="A2" s="1103" t="s">
        <v>727</v>
      </c>
      <c r="B2" s="1103"/>
      <c r="C2" s="1103"/>
      <c r="D2" s="1103"/>
      <c r="E2" s="1103"/>
      <c r="F2" s="1103"/>
      <c r="G2" s="1103"/>
      <c r="H2" s="1103"/>
      <c r="I2" s="1103"/>
      <c r="J2" s="1103"/>
    </row>
    <row r="3" spans="1:10" s="613" customFormat="1" ht="15.75">
      <c r="A3" s="1103" t="s">
        <v>728</v>
      </c>
      <c r="B3" s="1103"/>
      <c r="C3" s="1103"/>
      <c r="D3" s="1103"/>
      <c r="E3" s="1103"/>
      <c r="F3" s="1103"/>
      <c r="G3" s="1103"/>
      <c r="H3" s="1103"/>
      <c r="I3" s="1103"/>
      <c r="J3" s="1103"/>
    </row>
    <row r="4" spans="1:8" ht="15" customHeight="1">
      <c r="A4" s="570"/>
      <c r="B4" s="570"/>
      <c r="C4" s="570"/>
      <c r="D4" s="570"/>
      <c r="E4" s="570"/>
      <c r="F4" s="570"/>
      <c r="G4" s="570"/>
      <c r="H4" s="570"/>
    </row>
    <row r="5" spans="1:23" s="616" customFormat="1" ht="24.75" customHeight="1">
      <c r="A5" s="1104" t="s">
        <v>729</v>
      </c>
      <c r="B5" s="1104"/>
      <c r="C5" s="1104"/>
      <c r="D5" s="1070"/>
      <c r="E5" s="1108" t="s">
        <v>730</v>
      </c>
      <c r="F5" s="1070"/>
      <c r="G5" s="1110" t="s">
        <v>731</v>
      </c>
      <c r="H5" s="1111"/>
      <c r="I5" s="1111"/>
      <c r="J5" s="1111"/>
      <c r="L5" s="617"/>
      <c r="M5" s="617"/>
      <c r="N5" s="617"/>
      <c r="O5" s="618"/>
      <c r="P5" s="617"/>
      <c r="Q5" s="619"/>
      <c r="R5" s="620"/>
      <c r="S5" s="621"/>
      <c r="T5" s="622"/>
      <c r="U5" s="622"/>
      <c r="V5" s="622"/>
      <c r="W5" s="622"/>
    </row>
    <row r="6" spans="1:23" s="616" customFormat="1" ht="24.75" customHeight="1">
      <c r="A6" s="1105"/>
      <c r="B6" s="1105"/>
      <c r="C6" s="1105"/>
      <c r="D6" s="1072"/>
      <c r="E6" s="1109"/>
      <c r="F6" s="1107"/>
      <c r="G6" s="1110" t="s">
        <v>5</v>
      </c>
      <c r="H6" s="1112"/>
      <c r="I6" s="1110" t="s">
        <v>732</v>
      </c>
      <c r="J6" s="1111"/>
      <c r="L6" s="623"/>
      <c r="M6" s="623"/>
      <c r="N6" s="623"/>
      <c r="O6" s="618"/>
      <c r="P6" s="623"/>
      <c r="Q6" s="619"/>
      <c r="R6" s="621"/>
      <c r="S6" s="621"/>
      <c r="T6" s="619"/>
      <c r="U6" s="621"/>
      <c r="V6" s="619"/>
      <c r="W6" s="621"/>
    </row>
    <row r="7" spans="1:23" s="616" customFormat="1" ht="24.75" customHeight="1">
      <c r="A7" s="1106"/>
      <c r="B7" s="1106"/>
      <c r="C7" s="1106"/>
      <c r="D7" s="1107"/>
      <c r="E7" s="624" t="s">
        <v>3</v>
      </c>
      <c r="F7" s="614" t="s">
        <v>733</v>
      </c>
      <c r="G7" s="614" t="s">
        <v>3</v>
      </c>
      <c r="H7" s="625" t="s">
        <v>684</v>
      </c>
      <c r="I7" s="625" t="s">
        <v>3</v>
      </c>
      <c r="J7" s="615" t="s">
        <v>684</v>
      </c>
      <c r="L7" s="617"/>
      <c r="M7" s="617"/>
      <c r="N7" s="617"/>
      <c r="O7" s="618"/>
      <c r="P7" s="617"/>
      <c r="Q7" s="619"/>
      <c r="R7" s="620"/>
      <c r="S7" s="621"/>
      <c r="T7" s="622"/>
      <c r="U7" s="622"/>
      <c r="V7" s="622"/>
      <c r="W7" s="622"/>
    </row>
    <row r="8" spans="1:23" ht="24.75" customHeight="1">
      <c r="A8" s="626"/>
      <c r="B8" s="626"/>
      <c r="C8" s="626"/>
      <c r="D8" s="627"/>
      <c r="E8" s="383"/>
      <c r="F8" s="577"/>
      <c r="G8" s="577"/>
      <c r="H8" s="577"/>
      <c r="I8" s="425"/>
      <c r="J8" s="425"/>
      <c r="L8" s="628"/>
      <c r="M8" s="628"/>
      <c r="N8" s="628"/>
      <c r="O8" s="628"/>
      <c r="P8" s="628"/>
      <c r="Q8" s="619"/>
      <c r="R8" s="621"/>
      <c r="S8" s="621"/>
      <c r="T8" s="619"/>
      <c r="U8" s="621"/>
      <c r="V8" s="619"/>
      <c r="W8" s="621"/>
    </row>
    <row r="9" spans="1:23" ht="15" customHeight="1">
      <c r="A9" s="1102" t="s">
        <v>734</v>
      </c>
      <c r="B9" s="1102"/>
      <c r="C9" s="1102"/>
      <c r="D9" s="1102"/>
      <c r="E9" s="1102"/>
      <c r="F9" s="1102"/>
      <c r="G9" s="1102"/>
      <c r="H9" s="1102"/>
      <c r="I9" s="1102"/>
      <c r="J9" s="1102"/>
      <c r="K9" s="629"/>
      <c r="L9" s="618"/>
      <c r="M9" s="618"/>
      <c r="N9" s="618"/>
      <c r="O9" s="618"/>
      <c r="P9" s="618"/>
      <c r="Q9" s="619"/>
      <c r="R9" s="620"/>
      <c r="S9" s="621"/>
      <c r="T9" s="622"/>
      <c r="U9" s="622"/>
      <c r="V9" s="622"/>
      <c r="W9" s="622"/>
    </row>
    <row r="10" spans="1:23" ht="9" customHeight="1">
      <c r="A10" s="630"/>
      <c r="B10" s="630"/>
      <c r="C10" s="630"/>
      <c r="D10" s="631"/>
      <c r="E10" s="632"/>
      <c r="F10" s="631"/>
      <c r="G10" s="631"/>
      <c r="H10" s="631"/>
      <c r="I10" s="631"/>
      <c r="J10" s="633"/>
      <c r="L10" s="618"/>
      <c r="M10" s="618"/>
      <c r="N10" s="618"/>
      <c r="O10" s="618"/>
      <c r="P10" s="618"/>
      <c r="Q10" s="619"/>
      <c r="R10" s="621"/>
      <c r="S10" s="634"/>
      <c r="T10" s="619"/>
      <c r="U10" s="635"/>
      <c r="V10" s="619"/>
      <c r="W10" s="635"/>
    </row>
    <row r="11" spans="1:23" ht="15" customHeight="1">
      <c r="A11" s="1095" t="s">
        <v>735</v>
      </c>
      <c r="B11" s="1095"/>
      <c r="C11" s="1095"/>
      <c r="D11" s="636" t="s">
        <v>467</v>
      </c>
      <c r="E11" s="406">
        <v>291820</v>
      </c>
      <c r="F11" s="637">
        <v>23.254164624695697</v>
      </c>
      <c r="G11" s="638" t="s">
        <v>284</v>
      </c>
      <c r="H11" s="638" t="s">
        <v>284</v>
      </c>
      <c r="I11" s="638" t="s">
        <v>284</v>
      </c>
      <c r="J11" s="638" t="s">
        <v>284</v>
      </c>
      <c r="K11" s="639"/>
      <c r="L11" s="618"/>
      <c r="M11" s="618"/>
      <c r="N11" s="618"/>
      <c r="O11" s="618"/>
      <c r="P11" s="618"/>
      <c r="Q11" s="619"/>
      <c r="R11" s="621"/>
      <c r="S11" s="621"/>
      <c r="T11" s="622"/>
      <c r="U11" s="622"/>
      <c r="V11" s="622"/>
      <c r="W11" s="622"/>
    </row>
    <row r="12" spans="1:23" ht="6.75" customHeight="1">
      <c r="A12" s="640"/>
      <c r="B12" s="640"/>
      <c r="C12" s="640"/>
      <c r="D12" s="636"/>
      <c r="E12" s="406"/>
      <c r="F12" s="637"/>
      <c r="G12" s="641"/>
      <c r="H12" s="638"/>
      <c r="I12" s="638"/>
      <c r="J12" s="638"/>
      <c r="K12" s="639"/>
      <c r="L12" s="618"/>
      <c r="M12" s="618"/>
      <c r="N12" s="618"/>
      <c r="O12" s="618"/>
      <c r="P12" s="618"/>
      <c r="Q12" s="619"/>
      <c r="R12" s="621"/>
      <c r="S12" s="621"/>
      <c r="T12" s="619"/>
      <c r="U12" s="621"/>
      <c r="V12" s="619"/>
      <c r="W12" s="621"/>
    </row>
    <row r="13" spans="1:23" ht="15" customHeight="1">
      <c r="A13" s="1096" t="s">
        <v>736</v>
      </c>
      <c r="B13" s="1096"/>
      <c r="C13" s="1096"/>
      <c r="D13" s="643"/>
      <c r="E13" s="406">
        <v>212719</v>
      </c>
      <c r="F13" s="637">
        <v>16.950869182374902</v>
      </c>
      <c r="G13" s="638" t="s">
        <v>284</v>
      </c>
      <c r="H13" s="638" t="s">
        <v>284</v>
      </c>
      <c r="I13" s="638" t="s">
        <v>284</v>
      </c>
      <c r="J13" s="638" t="s">
        <v>284</v>
      </c>
      <c r="K13" s="639"/>
      <c r="L13" s="618"/>
      <c r="M13" s="618"/>
      <c r="N13" s="618"/>
      <c r="O13" s="618"/>
      <c r="P13" s="618"/>
      <c r="Q13" s="619"/>
      <c r="R13" s="620"/>
      <c r="S13" s="621"/>
      <c r="T13" s="622"/>
      <c r="U13" s="622"/>
      <c r="V13" s="622"/>
      <c r="W13" s="622"/>
    </row>
    <row r="14" spans="1:23" ht="6.75" customHeight="1">
      <c r="A14" s="644"/>
      <c r="B14" s="644"/>
      <c r="C14" s="644"/>
      <c r="D14" s="643"/>
      <c r="E14" s="406"/>
      <c r="F14" s="637"/>
      <c r="G14" s="638"/>
      <c r="H14" s="638"/>
      <c r="I14" s="638"/>
      <c r="J14" s="638"/>
      <c r="K14" s="639"/>
      <c r="L14" s="628"/>
      <c r="M14" s="628"/>
      <c r="N14" s="628"/>
      <c r="O14" s="628"/>
      <c r="P14" s="628"/>
      <c r="Q14" s="619"/>
      <c r="R14" s="621"/>
      <c r="S14" s="621"/>
      <c r="T14" s="619"/>
      <c r="U14" s="621"/>
      <c r="V14" s="619"/>
      <c r="W14" s="621"/>
    </row>
    <row r="15" spans="1:23" ht="15" customHeight="1">
      <c r="A15" s="1090" t="s">
        <v>737</v>
      </c>
      <c r="B15" s="1090"/>
      <c r="C15" s="1090"/>
      <c r="D15" s="643"/>
      <c r="E15" s="406">
        <v>8548</v>
      </c>
      <c r="F15" s="637">
        <v>0.6811616723044988</v>
      </c>
      <c r="G15" s="638" t="s">
        <v>284</v>
      </c>
      <c r="H15" s="638" t="s">
        <v>284</v>
      </c>
      <c r="I15" s="638" t="s">
        <v>284</v>
      </c>
      <c r="J15" s="638" t="s">
        <v>284</v>
      </c>
      <c r="K15" s="639"/>
      <c r="L15" s="618"/>
      <c r="M15" s="618"/>
      <c r="N15" s="618"/>
      <c r="O15" s="618"/>
      <c r="P15" s="618"/>
      <c r="Q15" s="619"/>
      <c r="R15" s="620"/>
      <c r="S15" s="621"/>
      <c r="T15" s="622"/>
      <c r="U15" s="622"/>
      <c r="V15" s="622"/>
      <c r="W15" s="622"/>
    </row>
    <row r="16" spans="1:23" ht="6.75" customHeight="1">
      <c r="A16" s="646"/>
      <c r="B16" s="1098"/>
      <c r="C16" s="1098"/>
      <c r="D16" s="643"/>
      <c r="E16" s="406"/>
      <c r="F16" s="637"/>
      <c r="G16" s="638"/>
      <c r="H16" s="638"/>
      <c r="I16" s="638"/>
      <c r="J16" s="638"/>
      <c r="K16" s="639"/>
      <c r="L16" s="618"/>
      <c r="M16" s="618"/>
      <c r="N16" s="618"/>
      <c r="O16" s="618"/>
      <c r="P16" s="618"/>
      <c r="Q16" s="619"/>
      <c r="R16" s="621"/>
      <c r="S16" s="621"/>
      <c r="T16" s="619"/>
      <c r="U16" s="621"/>
      <c r="V16" s="619"/>
      <c r="W16" s="621"/>
    </row>
    <row r="17" spans="1:23" ht="15" customHeight="1">
      <c r="A17" s="1090" t="s">
        <v>738</v>
      </c>
      <c r="B17" s="1090"/>
      <c r="C17" s="1090"/>
      <c r="D17" s="643"/>
      <c r="E17" s="406">
        <v>315019</v>
      </c>
      <c r="F17" s="637">
        <v>25.10281572855532</v>
      </c>
      <c r="G17" s="638" t="s">
        <v>284</v>
      </c>
      <c r="H17" s="638" t="s">
        <v>284</v>
      </c>
      <c r="I17" s="638" t="s">
        <v>284</v>
      </c>
      <c r="J17" s="638" t="s">
        <v>284</v>
      </c>
      <c r="K17" s="639"/>
      <c r="L17" s="618"/>
      <c r="M17" s="618"/>
      <c r="N17" s="618"/>
      <c r="O17" s="618"/>
      <c r="P17" s="618"/>
      <c r="Q17" s="619"/>
      <c r="R17" s="620"/>
      <c r="S17" s="621"/>
      <c r="T17" s="622"/>
      <c r="U17" s="622"/>
      <c r="V17" s="622"/>
      <c r="W17" s="622"/>
    </row>
    <row r="18" spans="1:23" ht="6.75" customHeight="1">
      <c r="A18" s="644"/>
      <c r="B18" s="644"/>
      <c r="C18" s="644"/>
      <c r="D18" s="647"/>
      <c r="E18" s="406"/>
      <c r="F18" s="637"/>
      <c r="G18" s="638"/>
      <c r="H18" s="638"/>
      <c r="I18" s="638"/>
      <c r="J18" s="638"/>
      <c r="K18" s="639"/>
      <c r="L18" s="618"/>
      <c r="M18" s="618"/>
      <c r="N18" s="618"/>
      <c r="O18" s="617"/>
      <c r="P18" s="617"/>
      <c r="Q18" s="619"/>
      <c r="R18" s="621"/>
      <c r="S18" s="621"/>
      <c r="T18" s="619"/>
      <c r="U18" s="621"/>
      <c r="V18" s="619"/>
      <c r="W18" s="621"/>
    </row>
    <row r="19" spans="1:23" ht="15" customHeight="1">
      <c r="A19" s="1091" t="s">
        <v>739</v>
      </c>
      <c r="B19" s="1091"/>
      <c r="C19" s="1091"/>
      <c r="D19" s="643" t="s">
        <v>467</v>
      </c>
      <c r="E19" s="406">
        <v>18299</v>
      </c>
      <c r="F19" s="637">
        <v>1.4581864110318228</v>
      </c>
      <c r="G19" s="638" t="s">
        <v>284</v>
      </c>
      <c r="H19" s="638" t="s">
        <v>284</v>
      </c>
      <c r="I19" s="638" t="s">
        <v>284</v>
      </c>
      <c r="J19" s="638" t="s">
        <v>284</v>
      </c>
      <c r="K19" s="639"/>
      <c r="L19" s="618"/>
      <c r="M19" s="618"/>
      <c r="N19" s="618"/>
      <c r="O19" s="1101"/>
      <c r="P19" s="1101"/>
      <c r="Q19" s="649"/>
      <c r="R19" s="650"/>
      <c r="S19" s="651"/>
      <c r="T19" s="622"/>
      <c r="U19" s="622"/>
      <c r="V19" s="622"/>
      <c r="W19" s="622"/>
    </row>
    <row r="20" spans="1:23" ht="6.75" customHeight="1">
      <c r="A20" s="646"/>
      <c r="B20" s="1096"/>
      <c r="C20" s="1096"/>
      <c r="D20" s="643"/>
      <c r="E20" s="406"/>
      <c r="F20" s="637"/>
      <c r="G20" s="638"/>
      <c r="H20" s="638"/>
      <c r="I20" s="638"/>
      <c r="J20" s="638"/>
      <c r="K20" s="639"/>
      <c r="L20" s="628"/>
      <c r="M20" s="628"/>
      <c r="N20" s="628"/>
      <c r="O20" s="628"/>
      <c r="P20" s="628"/>
      <c r="Q20" s="619"/>
      <c r="R20" s="621"/>
      <c r="S20" s="621"/>
      <c r="T20" s="619"/>
      <c r="U20" s="621"/>
      <c r="V20" s="619"/>
      <c r="W20" s="621"/>
    </row>
    <row r="21" spans="1:23" ht="15" customHeight="1">
      <c r="A21" s="1091" t="s">
        <v>740</v>
      </c>
      <c r="B21" s="1091"/>
      <c r="C21" s="1091"/>
      <c r="D21" s="643" t="s">
        <v>467</v>
      </c>
      <c r="E21" s="406">
        <v>20099</v>
      </c>
      <c r="F21" s="637">
        <v>1.6</v>
      </c>
      <c r="G21" s="638" t="s">
        <v>284</v>
      </c>
      <c r="H21" s="638" t="s">
        <v>284</v>
      </c>
      <c r="I21" s="638" t="s">
        <v>284</v>
      </c>
      <c r="J21" s="638" t="s">
        <v>284</v>
      </c>
      <c r="K21" s="639"/>
      <c r="L21" s="618"/>
      <c r="M21" s="618"/>
      <c r="N21" s="618"/>
      <c r="O21" s="618"/>
      <c r="P21" s="618"/>
      <c r="Q21" s="619"/>
      <c r="R21" s="620"/>
      <c r="S21" s="621"/>
      <c r="T21" s="622"/>
      <c r="U21" s="622"/>
      <c r="V21" s="622"/>
      <c r="W21" s="622"/>
    </row>
    <row r="22" spans="1:23" ht="6.75" customHeight="1">
      <c r="A22" s="1090"/>
      <c r="B22" s="1090"/>
      <c r="C22" s="1090"/>
      <c r="D22" s="647"/>
      <c r="E22" s="406"/>
      <c r="F22" s="637"/>
      <c r="G22" s="638"/>
      <c r="H22" s="638"/>
      <c r="I22" s="638"/>
      <c r="J22" s="638"/>
      <c r="K22" s="639"/>
      <c r="L22" s="618"/>
      <c r="M22" s="618"/>
      <c r="N22" s="618"/>
      <c r="O22" s="618"/>
      <c r="P22" s="618"/>
      <c r="Q22" s="619"/>
      <c r="R22" s="621"/>
      <c r="S22" s="621"/>
      <c r="T22" s="619"/>
      <c r="U22" s="621"/>
      <c r="V22" s="619"/>
      <c r="W22" s="621"/>
    </row>
    <row r="23" spans="1:23" s="399" customFormat="1" ht="15" customHeight="1">
      <c r="A23" s="1091" t="s">
        <v>741</v>
      </c>
      <c r="B23" s="1091"/>
      <c r="C23" s="1091"/>
      <c r="D23" s="643"/>
      <c r="E23" s="406">
        <v>2103</v>
      </c>
      <c r="F23" s="637">
        <v>0.16758107122793178</v>
      </c>
      <c r="G23" s="638" t="s">
        <v>284</v>
      </c>
      <c r="H23" s="638" t="s">
        <v>284</v>
      </c>
      <c r="I23" s="638" t="s">
        <v>284</v>
      </c>
      <c r="J23" s="638" t="s">
        <v>284</v>
      </c>
      <c r="K23" s="652"/>
      <c r="L23" s="618"/>
      <c r="M23" s="618"/>
      <c r="N23" s="618"/>
      <c r="O23" s="618"/>
      <c r="P23" s="618"/>
      <c r="Q23" s="619"/>
      <c r="R23" s="620"/>
      <c r="S23" s="621"/>
      <c r="T23" s="622"/>
      <c r="U23" s="622"/>
      <c r="V23" s="622"/>
      <c r="W23" s="622"/>
    </row>
    <row r="24" spans="1:23" ht="6.75" customHeight="1">
      <c r="A24" s="646"/>
      <c r="B24" s="1098"/>
      <c r="C24" s="1098"/>
      <c r="D24" s="643"/>
      <c r="E24" s="406"/>
      <c r="F24" s="637"/>
      <c r="G24" s="638"/>
      <c r="H24" s="638"/>
      <c r="I24" s="638"/>
      <c r="J24" s="638"/>
      <c r="K24" s="639"/>
      <c r="L24" s="619"/>
      <c r="M24" s="617"/>
      <c r="N24" s="617"/>
      <c r="O24" s="617"/>
      <c r="P24" s="617"/>
      <c r="Q24" s="619"/>
      <c r="R24" s="621"/>
      <c r="S24" s="621"/>
      <c r="T24" s="619"/>
      <c r="U24" s="621"/>
      <c r="V24" s="619"/>
      <c r="W24" s="621"/>
    </row>
    <row r="25" spans="1:23" ht="15" customHeight="1">
      <c r="A25" s="646"/>
      <c r="B25" s="1099" t="s">
        <v>742</v>
      </c>
      <c r="C25" s="1099"/>
      <c r="D25" s="643"/>
      <c r="E25" s="653">
        <v>868607</v>
      </c>
      <c r="F25" s="654">
        <v>69.21640111083221</v>
      </c>
      <c r="G25" s="638" t="s">
        <v>284</v>
      </c>
      <c r="H25" s="638" t="s">
        <v>284</v>
      </c>
      <c r="I25" s="638" t="s">
        <v>284</v>
      </c>
      <c r="J25" s="638" t="s">
        <v>284</v>
      </c>
      <c r="K25" s="639"/>
      <c r="L25" s="619"/>
      <c r="M25" s="655"/>
      <c r="N25" s="655"/>
      <c r="O25" s="655"/>
      <c r="P25" s="655"/>
      <c r="Q25" s="649"/>
      <c r="R25" s="650"/>
      <c r="S25" s="651"/>
      <c r="T25" s="622"/>
      <c r="U25" s="622"/>
      <c r="V25" s="622"/>
      <c r="W25" s="622"/>
    </row>
    <row r="26" spans="1:11" ht="24.75" customHeight="1">
      <c r="A26" s="656"/>
      <c r="B26" s="656"/>
      <c r="C26" s="656"/>
      <c r="D26" s="657"/>
      <c r="E26" s="658"/>
      <c r="F26" s="659"/>
      <c r="G26" s="660"/>
      <c r="H26" s="659"/>
      <c r="I26" s="661"/>
      <c r="J26" s="659"/>
      <c r="K26" s="639"/>
    </row>
    <row r="27" spans="1:23" ht="12.75" customHeight="1">
      <c r="A27" s="1094" t="s">
        <v>743</v>
      </c>
      <c r="B27" s="1094"/>
      <c r="C27" s="1094"/>
      <c r="D27" s="1094"/>
      <c r="E27" s="1094"/>
      <c r="F27" s="1094"/>
      <c r="G27" s="1094"/>
      <c r="H27" s="1094"/>
      <c r="I27" s="1094"/>
      <c r="J27" s="1094"/>
      <c r="K27" s="639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</row>
    <row r="28" spans="1:23" ht="9" customHeight="1">
      <c r="A28" s="661"/>
      <c r="B28" s="663"/>
      <c r="C28" s="663"/>
      <c r="D28" s="664"/>
      <c r="E28" s="658"/>
      <c r="F28" s="659"/>
      <c r="G28" s="660"/>
      <c r="H28" s="659"/>
      <c r="I28" s="661"/>
      <c r="J28" s="659"/>
      <c r="K28" s="639"/>
      <c r="L28" s="665"/>
      <c r="M28" s="665"/>
      <c r="N28" s="665"/>
      <c r="O28" s="619"/>
      <c r="P28" s="619"/>
      <c r="Q28" s="619"/>
      <c r="R28" s="619"/>
      <c r="S28" s="666"/>
      <c r="T28" s="619"/>
      <c r="U28" s="666"/>
      <c r="V28" s="619"/>
      <c r="W28" s="619"/>
    </row>
    <row r="29" spans="1:23" ht="15" customHeight="1">
      <c r="A29" s="1090" t="s">
        <v>744</v>
      </c>
      <c r="B29" s="1090"/>
      <c r="C29" s="1090"/>
      <c r="D29" s="667"/>
      <c r="E29" s="406">
        <v>796351</v>
      </c>
      <c r="F29" s="637">
        <v>63.5</v>
      </c>
      <c r="G29" s="406">
        <v>338749</v>
      </c>
      <c r="H29" s="875">
        <v>44.03048803472017</v>
      </c>
      <c r="I29" s="406">
        <v>457602</v>
      </c>
      <c r="J29" s="881">
        <v>59.47896343801464</v>
      </c>
      <c r="K29" s="639"/>
      <c r="L29" s="668"/>
      <c r="M29" s="668"/>
      <c r="N29" s="668"/>
      <c r="O29" s="669"/>
      <c r="P29" s="619"/>
      <c r="Q29" s="619"/>
      <c r="R29" s="670"/>
      <c r="S29" s="621"/>
      <c r="T29" s="619"/>
      <c r="U29" s="671"/>
      <c r="V29" s="619"/>
      <c r="W29" s="635"/>
    </row>
    <row r="30" spans="1:23" ht="6.75" customHeight="1">
      <c r="A30" s="648"/>
      <c r="B30" s="648"/>
      <c r="C30" s="648"/>
      <c r="D30" s="667"/>
      <c r="E30" s="406"/>
      <c r="H30" s="876"/>
      <c r="J30" s="876"/>
      <c r="K30" s="639"/>
      <c r="L30" s="630"/>
      <c r="M30" s="630"/>
      <c r="N30" s="630"/>
      <c r="O30" s="623"/>
      <c r="P30" s="619"/>
      <c r="Q30" s="619"/>
      <c r="R30" s="621"/>
      <c r="S30" s="621"/>
      <c r="T30" s="619"/>
      <c r="U30" s="621"/>
      <c r="V30" s="619"/>
      <c r="W30" s="621"/>
    </row>
    <row r="31" spans="1:23" ht="15" customHeight="1">
      <c r="A31" s="646" t="s">
        <v>745</v>
      </c>
      <c r="B31" s="1100" t="s">
        <v>746</v>
      </c>
      <c r="C31" s="1100"/>
      <c r="D31" s="636"/>
      <c r="E31" s="406">
        <v>14373</v>
      </c>
      <c r="F31" s="637">
        <v>1.1453365367375479</v>
      </c>
      <c r="G31" s="383">
        <v>2743</v>
      </c>
      <c r="H31" s="875">
        <v>19.084394350518334</v>
      </c>
      <c r="I31" s="383">
        <v>11630</v>
      </c>
      <c r="J31" s="881">
        <v>80.91560564948168</v>
      </c>
      <c r="K31" s="639"/>
      <c r="L31" s="619"/>
      <c r="M31" s="669"/>
      <c r="N31" s="669"/>
      <c r="O31" s="672"/>
      <c r="P31" s="619"/>
      <c r="Q31" s="619"/>
      <c r="R31" s="670"/>
      <c r="S31" s="621"/>
      <c r="T31" s="619"/>
      <c r="U31" s="621"/>
      <c r="V31" s="619"/>
      <c r="W31" s="635"/>
    </row>
    <row r="32" spans="1:23" ht="6.75" customHeight="1">
      <c r="A32" s="648"/>
      <c r="B32" s="648"/>
      <c r="C32" s="648"/>
      <c r="D32" s="636"/>
      <c r="E32" s="406"/>
      <c r="H32" s="876"/>
      <c r="J32" s="876"/>
      <c r="K32" s="639"/>
      <c r="L32" s="623"/>
      <c r="M32" s="623"/>
      <c r="N32" s="623"/>
      <c r="O32" s="628"/>
      <c r="P32" s="619"/>
      <c r="Q32" s="619"/>
      <c r="R32" s="621"/>
      <c r="S32" s="621"/>
      <c r="T32" s="619"/>
      <c r="U32" s="621"/>
      <c r="V32" s="619"/>
      <c r="W32" s="621"/>
    </row>
    <row r="33" spans="2:23" ht="15" customHeight="1">
      <c r="B33" s="1096" t="s">
        <v>747</v>
      </c>
      <c r="C33" s="1096"/>
      <c r="D33" s="643"/>
      <c r="E33" s="406">
        <v>538238</v>
      </c>
      <c r="F33" s="637">
        <v>42.890394966989795</v>
      </c>
      <c r="G33" s="406">
        <v>235149</v>
      </c>
      <c r="H33" s="875">
        <v>43.688665608894205</v>
      </c>
      <c r="I33" s="406">
        <v>303089</v>
      </c>
      <c r="J33" s="881">
        <v>56.311334391105795</v>
      </c>
      <c r="K33" s="639"/>
      <c r="L33" s="619"/>
      <c r="M33" s="672"/>
      <c r="N33" s="672"/>
      <c r="O33" s="668"/>
      <c r="P33" s="619"/>
      <c r="Q33" s="619"/>
      <c r="R33" s="670"/>
      <c r="S33" s="621"/>
      <c r="T33" s="619"/>
      <c r="U33" s="621"/>
      <c r="V33" s="619"/>
      <c r="W33" s="635"/>
    </row>
    <row r="34" spans="1:23" ht="6.75" customHeight="1">
      <c r="A34" s="648"/>
      <c r="B34" s="648"/>
      <c r="C34" s="648"/>
      <c r="D34" s="643"/>
      <c r="E34" s="406"/>
      <c r="H34" s="876"/>
      <c r="J34" s="876"/>
      <c r="K34" s="639"/>
      <c r="L34" s="628"/>
      <c r="M34" s="628"/>
      <c r="N34" s="628"/>
      <c r="O34" s="673"/>
      <c r="P34" s="619"/>
      <c r="Q34" s="619"/>
      <c r="R34" s="670"/>
      <c r="S34" s="621"/>
      <c r="T34" s="619"/>
      <c r="U34" s="621"/>
      <c r="V34" s="619"/>
      <c r="W34" s="621"/>
    </row>
    <row r="35" spans="2:23" ht="15" customHeight="1">
      <c r="B35" s="1090" t="s">
        <v>748</v>
      </c>
      <c r="C35" s="1090"/>
      <c r="D35" s="643"/>
      <c r="E35" s="406">
        <v>10186</v>
      </c>
      <c r="F35" s="637">
        <v>0.8116884410497922</v>
      </c>
      <c r="G35" s="383">
        <v>2322</v>
      </c>
      <c r="H35" s="875">
        <v>22.795994502258</v>
      </c>
      <c r="I35" s="383">
        <v>7864</v>
      </c>
      <c r="J35" s="881">
        <v>77.204005497742</v>
      </c>
      <c r="K35" s="639"/>
      <c r="L35" s="619"/>
      <c r="M35" s="668"/>
      <c r="N35" s="668"/>
      <c r="O35" s="618"/>
      <c r="P35" s="619"/>
      <c r="Q35" s="619"/>
      <c r="R35" s="670"/>
      <c r="S35" s="621"/>
      <c r="T35" s="619"/>
      <c r="U35" s="621"/>
      <c r="V35" s="619"/>
      <c r="W35" s="635"/>
    </row>
    <row r="36" spans="1:23" ht="6.75" customHeight="1">
      <c r="A36" s="674"/>
      <c r="B36" s="645"/>
      <c r="C36" s="645"/>
      <c r="D36" s="643"/>
      <c r="E36" s="406"/>
      <c r="H36" s="876"/>
      <c r="J36" s="876"/>
      <c r="K36" s="639"/>
      <c r="L36" s="673"/>
      <c r="M36" s="673"/>
      <c r="N36" s="673"/>
      <c r="O36" s="618"/>
      <c r="P36" s="619"/>
      <c r="Q36" s="619"/>
      <c r="R36" s="670"/>
      <c r="S36" s="621"/>
      <c r="T36" s="619"/>
      <c r="U36" s="621"/>
      <c r="V36" s="619"/>
      <c r="W36" s="621"/>
    </row>
    <row r="37" spans="2:23" ht="15" customHeight="1">
      <c r="B37" s="675" t="s">
        <v>745</v>
      </c>
      <c r="C37" s="676" t="s">
        <v>749</v>
      </c>
      <c r="D37" s="677"/>
      <c r="E37" s="406">
        <v>5735</v>
      </c>
      <c r="F37" s="637">
        <v>0.4570030639525386</v>
      </c>
      <c r="G37" s="406">
        <v>940</v>
      </c>
      <c r="H37" s="875">
        <v>16.390584132519617</v>
      </c>
      <c r="I37" s="406">
        <v>4795</v>
      </c>
      <c r="J37" s="881">
        <v>83.60941586748038</v>
      </c>
      <c r="K37" s="639"/>
      <c r="L37" s="619"/>
      <c r="M37" s="623"/>
      <c r="N37" s="618"/>
      <c r="O37" s="618"/>
      <c r="P37" s="619"/>
      <c r="Q37" s="619"/>
      <c r="R37" s="670"/>
      <c r="S37" s="621"/>
      <c r="T37" s="619"/>
      <c r="U37" s="621"/>
      <c r="V37" s="619"/>
      <c r="W37" s="635"/>
    </row>
    <row r="38" spans="1:23" ht="15" customHeight="1">
      <c r="A38" s="674"/>
      <c r="C38" s="676" t="s">
        <v>750</v>
      </c>
      <c r="D38" s="643"/>
      <c r="E38" s="406">
        <v>1511</v>
      </c>
      <c r="F38" s="637">
        <v>0.12040656140057295</v>
      </c>
      <c r="G38" s="383">
        <v>1213</v>
      </c>
      <c r="H38" s="875">
        <v>80.27796161482462</v>
      </c>
      <c r="I38" s="383">
        <v>298</v>
      </c>
      <c r="J38" s="881">
        <v>19.72203838517538</v>
      </c>
      <c r="K38" s="639"/>
      <c r="L38" s="619"/>
      <c r="M38" s="623"/>
      <c r="N38" s="618"/>
      <c r="O38" s="618"/>
      <c r="P38" s="619"/>
      <c r="Q38" s="619"/>
      <c r="R38" s="670"/>
      <c r="S38" s="621"/>
      <c r="T38" s="619"/>
      <c r="U38" s="621"/>
      <c r="V38" s="619"/>
      <c r="W38" s="635"/>
    </row>
    <row r="39" spans="1:23" ht="15" customHeight="1">
      <c r="A39" s="674"/>
      <c r="C39" s="678" t="s">
        <v>751</v>
      </c>
      <c r="D39" s="643"/>
      <c r="E39" s="406">
        <v>2940</v>
      </c>
      <c r="F39" s="637">
        <v>0.23427881569668066</v>
      </c>
      <c r="G39" s="406">
        <v>169</v>
      </c>
      <c r="H39" s="875">
        <v>5.7482993197278915</v>
      </c>
      <c r="I39" s="406">
        <v>2771</v>
      </c>
      <c r="J39" s="881">
        <v>94.25170068027211</v>
      </c>
      <c r="K39" s="639"/>
      <c r="L39" s="619"/>
      <c r="M39" s="623"/>
      <c r="N39" s="618"/>
      <c r="O39" s="628"/>
      <c r="P39" s="619"/>
      <c r="Q39" s="619"/>
      <c r="R39" s="670"/>
      <c r="S39" s="621"/>
      <c r="T39" s="619"/>
      <c r="U39" s="621"/>
      <c r="V39" s="619"/>
      <c r="W39" s="635"/>
    </row>
    <row r="40" spans="1:23" ht="6.75" customHeight="1">
      <c r="A40" s="674"/>
      <c r="B40" s="645"/>
      <c r="C40" s="645"/>
      <c r="D40" s="647"/>
      <c r="E40" s="406"/>
      <c r="H40" s="876"/>
      <c r="J40" s="876"/>
      <c r="K40" s="639"/>
      <c r="L40" s="619"/>
      <c r="M40" s="623"/>
      <c r="N40" s="618"/>
      <c r="O40" s="628"/>
      <c r="P40" s="619"/>
      <c r="Q40" s="619"/>
      <c r="R40" s="670"/>
      <c r="S40" s="621"/>
      <c r="T40" s="619"/>
      <c r="U40" s="621"/>
      <c r="V40" s="619"/>
      <c r="W40" s="635"/>
    </row>
    <row r="41" spans="2:23" ht="15" customHeight="1">
      <c r="B41" s="1090" t="s">
        <v>752</v>
      </c>
      <c r="C41" s="1090"/>
      <c r="D41" s="643"/>
      <c r="E41" s="406">
        <v>56801</v>
      </c>
      <c r="F41" s="637">
        <v>4.5262826565942715</v>
      </c>
      <c r="G41" s="383">
        <v>15039</v>
      </c>
      <c r="H41" s="875">
        <v>26.476646537913066</v>
      </c>
      <c r="I41" s="383">
        <v>41762</v>
      </c>
      <c r="J41" s="881">
        <v>73.52335346208693</v>
      </c>
      <c r="K41" s="639"/>
      <c r="L41" s="619"/>
      <c r="M41" s="628"/>
      <c r="N41" s="628"/>
      <c r="O41" s="668"/>
      <c r="P41" s="619"/>
      <c r="Q41" s="619"/>
      <c r="R41" s="670"/>
      <c r="S41" s="621"/>
      <c r="T41" s="619"/>
      <c r="U41" s="621"/>
      <c r="V41" s="619"/>
      <c r="W41" s="635"/>
    </row>
    <row r="42" spans="1:23" ht="6.75" customHeight="1">
      <c r="A42" s="674"/>
      <c r="B42" s="645"/>
      <c r="C42" s="645"/>
      <c r="D42" s="643"/>
      <c r="E42" s="406"/>
      <c r="F42" s="637"/>
      <c r="G42" s="406"/>
      <c r="H42" s="877"/>
      <c r="I42" s="406"/>
      <c r="J42" s="877"/>
      <c r="K42" s="639"/>
      <c r="L42" s="628"/>
      <c r="M42" s="628"/>
      <c r="N42" s="628"/>
      <c r="O42" s="617"/>
      <c r="P42" s="619"/>
      <c r="Q42" s="619"/>
      <c r="R42" s="670"/>
      <c r="S42" s="621"/>
      <c r="T42" s="619"/>
      <c r="U42" s="621"/>
      <c r="V42" s="619"/>
      <c r="W42" s="621"/>
    </row>
    <row r="43" spans="2:23" ht="15" customHeight="1">
      <c r="B43" s="1090" t="s">
        <v>753</v>
      </c>
      <c r="C43" s="1090"/>
      <c r="D43" s="643"/>
      <c r="E43" s="406">
        <v>89531</v>
      </c>
      <c r="F43" s="637">
        <v>7.134427431339971</v>
      </c>
      <c r="G43" s="406">
        <v>20151</v>
      </c>
      <c r="H43" s="875">
        <v>22.50728797846556</v>
      </c>
      <c r="I43" s="406">
        <v>69380</v>
      </c>
      <c r="J43" s="881">
        <v>77.49271202153444</v>
      </c>
      <c r="K43" s="639"/>
      <c r="L43" s="619"/>
      <c r="M43" s="668"/>
      <c r="N43" s="668"/>
      <c r="O43" s="668"/>
      <c r="P43" s="619"/>
      <c r="Q43" s="619"/>
      <c r="R43" s="670"/>
      <c r="S43" s="621"/>
      <c r="T43" s="619"/>
      <c r="U43" s="621"/>
      <c r="V43" s="619"/>
      <c r="W43" s="635"/>
    </row>
    <row r="44" spans="1:23" ht="6.75" customHeight="1">
      <c r="A44" s="674"/>
      <c r="B44" s="645"/>
      <c r="C44" s="645"/>
      <c r="D44" s="647"/>
      <c r="E44" s="406"/>
      <c r="F44" s="637"/>
      <c r="G44" s="679"/>
      <c r="H44" s="878"/>
      <c r="I44" s="680"/>
      <c r="J44" s="878"/>
      <c r="K44" s="639"/>
      <c r="L44" s="619"/>
      <c r="M44" s="617"/>
      <c r="N44" s="617"/>
      <c r="O44" s="618"/>
      <c r="P44" s="619"/>
      <c r="Q44" s="619"/>
      <c r="R44" s="670"/>
      <c r="S44" s="621"/>
      <c r="T44" s="619"/>
      <c r="U44" s="621"/>
      <c r="V44" s="619"/>
      <c r="W44" s="621"/>
    </row>
    <row r="45" spans="2:23" ht="15" customHeight="1">
      <c r="B45" s="1097" t="s">
        <v>741</v>
      </c>
      <c r="C45" s="1097"/>
      <c r="D45" s="643" t="s">
        <v>467</v>
      </c>
      <c r="E45" s="406">
        <v>17144</v>
      </c>
      <c r="F45" s="637">
        <v>1.3661483048652698</v>
      </c>
      <c r="G45" s="406">
        <v>16182</v>
      </c>
      <c r="H45" s="875">
        <v>94.38870741950537</v>
      </c>
      <c r="I45" s="406">
        <v>962</v>
      </c>
      <c r="J45" s="881">
        <v>5.611292580494633</v>
      </c>
      <c r="K45" s="639"/>
      <c r="L45" s="619"/>
      <c r="M45" s="668"/>
      <c r="N45" s="668"/>
      <c r="O45" s="668"/>
      <c r="P45" s="619"/>
      <c r="Q45" s="619"/>
      <c r="R45" s="670"/>
      <c r="S45" s="621"/>
      <c r="T45" s="619"/>
      <c r="U45" s="621"/>
      <c r="V45" s="619"/>
      <c r="W45" s="635"/>
    </row>
    <row r="46" spans="1:23" ht="6.75" customHeight="1">
      <c r="A46" s="674"/>
      <c r="B46" s="645"/>
      <c r="C46" s="645"/>
      <c r="D46" s="667"/>
      <c r="E46" s="406"/>
      <c r="F46" s="637"/>
      <c r="G46" s="681"/>
      <c r="H46" s="698"/>
      <c r="I46" s="681"/>
      <c r="J46" s="698"/>
      <c r="K46" s="639"/>
      <c r="L46" s="619"/>
      <c r="M46" s="618"/>
      <c r="N46" s="618"/>
      <c r="O46" s="623"/>
      <c r="P46" s="619"/>
      <c r="Q46" s="619"/>
      <c r="R46" s="670"/>
      <c r="S46" s="621"/>
      <c r="T46" s="619"/>
      <c r="U46" s="621"/>
      <c r="V46" s="619"/>
      <c r="W46" s="621"/>
    </row>
    <row r="47" spans="2:23" ht="15" customHeight="1">
      <c r="B47" s="682" t="s">
        <v>754</v>
      </c>
      <c r="D47" s="643"/>
      <c r="E47" s="406"/>
      <c r="F47" s="637"/>
      <c r="G47" s="679"/>
      <c r="H47" s="878"/>
      <c r="I47" s="680"/>
      <c r="J47" s="878"/>
      <c r="K47" s="639"/>
      <c r="L47" s="628"/>
      <c r="M47" s="668"/>
      <c r="N47" s="668"/>
      <c r="O47" s="628"/>
      <c r="P47" s="619"/>
      <c r="Q47" s="619"/>
      <c r="R47" s="670"/>
      <c r="S47" s="621"/>
      <c r="T47" s="619"/>
      <c r="U47" s="621"/>
      <c r="V47" s="619"/>
      <c r="W47" s="635"/>
    </row>
    <row r="48" spans="2:23" ht="15" customHeight="1">
      <c r="B48" s="1090" t="s">
        <v>755</v>
      </c>
      <c r="C48" s="1090"/>
      <c r="D48" s="683"/>
      <c r="E48" s="406">
        <v>70078</v>
      </c>
      <c r="F48" s="637">
        <v>5.584282600813601</v>
      </c>
      <c r="G48" s="383">
        <v>47163</v>
      </c>
      <c r="H48" s="875">
        <v>67.30072205257</v>
      </c>
      <c r="I48" s="383">
        <v>22915</v>
      </c>
      <c r="J48" s="881">
        <v>32.699277947430005</v>
      </c>
      <c r="K48" s="639"/>
      <c r="L48" s="619"/>
      <c r="M48" s="623"/>
      <c r="N48" s="623"/>
      <c r="O48" s="668"/>
      <c r="P48" s="619"/>
      <c r="Q48" s="619"/>
      <c r="R48" s="670"/>
      <c r="S48" s="621"/>
      <c r="T48" s="619"/>
      <c r="U48" s="621"/>
      <c r="V48" s="619"/>
      <c r="W48" s="621"/>
    </row>
    <row r="49" spans="1:23" ht="6.75" customHeight="1">
      <c r="A49" s="674"/>
      <c r="B49" s="645"/>
      <c r="C49" s="645"/>
      <c r="D49" s="643"/>
      <c r="E49" s="406"/>
      <c r="F49" s="637"/>
      <c r="G49" s="679"/>
      <c r="H49" s="878"/>
      <c r="I49" s="680"/>
      <c r="J49" s="878"/>
      <c r="K49" s="639"/>
      <c r="L49" s="619"/>
      <c r="M49" s="619"/>
      <c r="N49" s="628"/>
      <c r="O49" s="617"/>
      <c r="P49" s="619"/>
      <c r="Q49" s="619"/>
      <c r="R49" s="670"/>
      <c r="S49" s="621"/>
      <c r="T49" s="619"/>
      <c r="U49" s="621"/>
      <c r="V49" s="619"/>
      <c r="W49" s="621"/>
    </row>
    <row r="50" spans="1:23" ht="15" customHeight="1">
      <c r="A50" s="1090" t="s">
        <v>756</v>
      </c>
      <c r="B50" s="1090"/>
      <c r="C50" s="1090"/>
      <c r="D50" s="667"/>
      <c r="E50" s="406">
        <v>13454</v>
      </c>
      <c r="F50" s="637">
        <v>1.0721044851643338</v>
      </c>
      <c r="G50" s="406">
        <v>199</v>
      </c>
      <c r="H50" s="875">
        <v>1.4791140181358704</v>
      </c>
      <c r="I50" s="406">
        <v>13255</v>
      </c>
      <c r="J50" s="881">
        <v>98.52088598186414</v>
      </c>
      <c r="K50" s="639"/>
      <c r="L50" s="628"/>
      <c r="M50" s="668"/>
      <c r="N50" s="668"/>
      <c r="O50" s="668"/>
      <c r="P50" s="619"/>
      <c r="Q50" s="619"/>
      <c r="R50" s="670"/>
      <c r="S50" s="621"/>
      <c r="T50" s="619"/>
      <c r="U50" s="621"/>
      <c r="V50" s="619"/>
      <c r="W50" s="635"/>
    </row>
    <row r="51" spans="1:23" ht="6.75" customHeight="1">
      <c r="A51" s="674"/>
      <c r="B51" s="645"/>
      <c r="C51" s="645"/>
      <c r="D51" s="643"/>
      <c r="E51" s="406"/>
      <c r="F51" s="684"/>
      <c r="G51" s="685"/>
      <c r="H51" s="879"/>
      <c r="I51" s="685"/>
      <c r="J51" s="882"/>
      <c r="K51" s="639"/>
      <c r="L51" s="619"/>
      <c r="M51" s="617"/>
      <c r="N51" s="617"/>
      <c r="O51" s="617"/>
      <c r="P51" s="619"/>
      <c r="Q51" s="619"/>
      <c r="R51" s="670"/>
      <c r="S51" s="621"/>
      <c r="T51" s="619"/>
      <c r="U51" s="621"/>
      <c r="V51" s="619"/>
      <c r="W51" s="621"/>
    </row>
    <row r="52" spans="1:23" ht="15" customHeight="1">
      <c r="A52" s="674"/>
      <c r="B52" s="645"/>
      <c r="C52" s="686" t="s">
        <v>742</v>
      </c>
      <c r="D52" s="683"/>
      <c r="E52" s="653">
        <v>809805</v>
      </c>
      <c r="F52" s="654">
        <v>64.53066542355458</v>
      </c>
      <c r="G52" s="653">
        <v>338948</v>
      </c>
      <c r="H52" s="880">
        <v>41.855508424867715</v>
      </c>
      <c r="I52" s="653">
        <v>470857</v>
      </c>
      <c r="J52" s="883">
        <v>58.144491575132285</v>
      </c>
      <c r="K52" s="639"/>
      <c r="L52" s="668"/>
      <c r="M52" s="668"/>
      <c r="N52" s="668"/>
      <c r="O52" s="662"/>
      <c r="P52" s="619"/>
      <c r="Q52" s="619"/>
      <c r="R52" s="670"/>
      <c r="S52" s="621"/>
      <c r="T52" s="619"/>
      <c r="U52" s="621"/>
      <c r="V52" s="619"/>
      <c r="W52" s="635"/>
    </row>
    <row r="53" spans="1:23" ht="24.75" customHeight="1">
      <c r="A53" s="661"/>
      <c r="B53" s="661"/>
      <c r="C53" s="661"/>
      <c r="D53" s="661"/>
      <c r="E53" s="661"/>
      <c r="F53" s="659"/>
      <c r="G53" s="661"/>
      <c r="H53" s="661"/>
      <c r="I53" s="661"/>
      <c r="J53" s="661"/>
      <c r="K53" s="639"/>
      <c r="L53" s="619"/>
      <c r="M53" s="617"/>
      <c r="N53" s="617"/>
      <c r="O53" s="665"/>
      <c r="P53" s="619"/>
      <c r="Q53" s="619"/>
      <c r="R53" s="670"/>
      <c r="S53" s="651"/>
      <c r="T53" s="619"/>
      <c r="U53" s="621"/>
      <c r="V53" s="619"/>
      <c r="W53" s="621"/>
    </row>
    <row r="54" spans="1:23" ht="15" customHeight="1">
      <c r="A54" s="1094" t="s">
        <v>757</v>
      </c>
      <c r="B54" s="1094"/>
      <c r="C54" s="1094"/>
      <c r="D54" s="1094"/>
      <c r="E54" s="1094"/>
      <c r="F54" s="1094"/>
      <c r="G54" s="1094"/>
      <c r="H54" s="1094"/>
      <c r="I54" s="1094"/>
      <c r="J54" s="1094"/>
      <c r="K54" s="687"/>
      <c r="L54" s="662"/>
      <c r="M54" s="662"/>
      <c r="N54" s="662"/>
      <c r="O54" s="672"/>
      <c r="P54" s="662"/>
      <c r="Q54" s="662"/>
      <c r="R54" s="662"/>
      <c r="S54" s="662"/>
      <c r="T54" s="662"/>
      <c r="U54" s="662"/>
      <c r="V54" s="662"/>
      <c r="W54" s="662"/>
    </row>
    <row r="55" spans="1:23" ht="9" customHeight="1">
      <c r="A55" s="688"/>
      <c r="B55" s="688"/>
      <c r="C55" s="688"/>
      <c r="D55" s="661"/>
      <c r="E55" s="661"/>
      <c r="F55" s="659"/>
      <c r="G55" s="661"/>
      <c r="H55" s="659"/>
      <c r="I55" s="661"/>
      <c r="J55" s="661"/>
      <c r="K55" s="639"/>
      <c r="L55" s="665"/>
      <c r="M55" s="665"/>
      <c r="N55" s="665"/>
      <c r="O55" s="665"/>
      <c r="P55" s="619"/>
      <c r="Q55" s="619"/>
      <c r="R55" s="619"/>
      <c r="S55" s="666"/>
      <c r="T55" s="689"/>
      <c r="U55" s="690"/>
      <c r="V55" s="619"/>
      <c r="W55" s="666"/>
    </row>
    <row r="56" spans="1:23" ht="15" customHeight="1">
      <c r="A56" s="1095" t="s">
        <v>735</v>
      </c>
      <c r="B56" s="1095"/>
      <c r="C56" s="1095"/>
      <c r="D56" s="667"/>
      <c r="E56" s="406">
        <v>291820</v>
      </c>
      <c r="F56" s="691">
        <v>23.254164624695697</v>
      </c>
      <c r="G56" s="638" t="s">
        <v>284</v>
      </c>
      <c r="H56" s="638" t="s">
        <v>284</v>
      </c>
      <c r="I56" s="638" t="s">
        <v>284</v>
      </c>
      <c r="J56" s="638" t="s">
        <v>284</v>
      </c>
      <c r="K56" s="639"/>
      <c r="L56" s="672"/>
      <c r="M56" s="672"/>
      <c r="N56" s="672"/>
      <c r="O56" s="672"/>
      <c r="P56" s="619"/>
      <c r="Q56" s="619"/>
      <c r="R56" s="670"/>
      <c r="S56" s="621"/>
      <c r="T56" s="622"/>
      <c r="U56" s="622"/>
      <c r="V56" s="622"/>
      <c r="W56" s="622"/>
    </row>
    <row r="57" spans="1:23" ht="6.75" customHeight="1">
      <c r="A57" s="692"/>
      <c r="B57" s="692"/>
      <c r="C57" s="692"/>
      <c r="D57" s="667"/>
      <c r="F57" s="383"/>
      <c r="G57" s="693"/>
      <c r="H57" s="694"/>
      <c r="I57" s="693"/>
      <c r="J57" s="694"/>
      <c r="K57" s="639"/>
      <c r="L57" s="665"/>
      <c r="M57" s="665"/>
      <c r="N57" s="665"/>
      <c r="O57" s="695"/>
      <c r="P57" s="619"/>
      <c r="Q57" s="619"/>
      <c r="R57" s="621"/>
      <c r="S57" s="621"/>
      <c r="T57" s="619"/>
      <c r="U57" s="621"/>
      <c r="V57" s="619"/>
      <c r="W57" s="621"/>
    </row>
    <row r="58" spans="1:23" ht="15" customHeight="1">
      <c r="A58" s="1096" t="s">
        <v>747</v>
      </c>
      <c r="B58" s="1096"/>
      <c r="C58" s="1096"/>
      <c r="D58" s="636"/>
      <c r="E58" s="383">
        <v>750957</v>
      </c>
      <c r="F58" s="691">
        <v>59.8412641493647</v>
      </c>
      <c r="G58" s="638" t="s">
        <v>284</v>
      </c>
      <c r="H58" s="638" t="s">
        <v>284</v>
      </c>
      <c r="I58" s="638" t="s">
        <v>284</v>
      </c>
      <c r="J58" s="638" t="s">
        <v>284</v>
      </c>
      <c r="K58" s="639"/>
      <c r="L58" s="672"/>
      <c r="M58" s="672"/>
      <c r="N58" s="672"/>
      <c r="O58" s="668"/>
      <c r="P58" s="619"/>
      <c r="Q58" s="619"/>
      <c r="R58" s="670"/>
      <c r="S58" s="621"/>
      <c r="T58" s="622"/>
      <c r="U58" s="622"/>
      <c r="V58" s="622"/>
      <c r="W58" s="622"/>
    </row>
    <row r="59" spans="1:23" ht="6.75" customHeight="1">
      <c r="A59" s="640"/>
      <c r="B59" s="640"/>
      <c r="C59" s="640"/>
      <c r="D59" s="636"/>
      <c r="F59" s="691"/>
      <c r="G59" s="696"/>
      <c r="H59" s="694"/>
      <c r="I59" s="696"/>
      <c r="J59" s="694"/>
      <c r="K59" s="639"/>
      <c r="L59" s="695"/>
      <c r="M59" s="695"/>
      <c r="N59" s="695"/>
      <c r="O59" s="619"/>
      <c r="P59" s="649"/>
      <c r="Q59" s="649"/>
      <c r="R59" s="621"/>
      <c r="S59" s="621"/>
      <c r="T59" s="619"/>
      <c r="U59" s="621"/>
      <c r="V59" s="619"/>
      <c r="W59" s="621"/>
    </row>
    <row r="60" spans="1:23" ht="15" customHeight="1">
      <c r="A60" s="1090" t="s">
        <v>746</v>
      </c>
      <c r="B60" s="1090"/>
      <c r="C60" s="1090"/>
      <c r="D60" s="643"/>
      <c r="E60" s="406">
        <v>337940</v>
      </c>
      <c r="F60" s="691">
        <v>26.929313937597367</v>
      </c>
      <c r="G60" s="638" t="s">
        <v>284</v>
      </c>
      <c r="H60" s="638" t="s">
        <v>284</v>
      </c>
      <c r="I60" s="638" t="s">
        <v>284</v>
      </c>
      <c r="J60" s="638" t="s">
        <v>284</v>
      </c>
      <c r="K60" s="639"/>
      <c r="L60" s="668"/>
      <c r="M60" s="668"/>
      <c r="N60" s="668"/>
      <c r="O60" s="668"/>
      <c r="P60" s="619"/>
      <c r="Q60" s="619"/>
      <c r="R60" s="670"/>
      <c r="S60" s="621"/>
      <c r="T60" s="622"/>
      <c r="U60" s="622"/>
      <c r="V60" s="622"/>
      <c r="W60" s="622"/>
    </row>
    <row r="61" spans="1:23" ht="6.75" customHeight="1">
      <c r="A61" s="644"/>
      <c r="B61" s="644"/>
      <c r="C61" s="644"/>
      <c r="D61" s="643"/>
      <c r="F61" s="691"/>
      <c r="G61" s="693"/>
      <c r="H61" s="694"/>
      <c r="I61" s="693"/>
      <c r="J61" s="694"/>
      <c r="K61" s="639"/>
      <c r="L61" s="619"/>
      <c r="M61" s="619"/>
      <c r="N61" s="619"/>
      <c r="O61" s="619"/>
      <c r="P61" s="619"/>
      <c r="Q61" s="619"/>
      <c r="R61" s="621"/>
      <c r="S61" s="621"/>
      <c r="T61" s="622"/>
      <c r="U61" s="622"/>
      <c r="V61" s="622"/>
      <c r="W61" s="622"/>
    </row>
    <row r="62" spans="1:23" ht="15" customHeight="1">
      <c r="A62" s="1090" t="s">
        <v>748</v>
      </c>
      <c r="B62" s="1090"/>
      <c r="C62" s="1090"/>
      <c r="D62" s="643"/>
      <c r="E62" s="383">
        <v>30285</v>
      </c>
      <c r="F62" s="691">
        <v>2.4133108616918277</v>
      </c>
      <c r="G62" s="638" t="s">
        <v>284</v>
      </c>
      <c r="H62" s="638" t="s">
        <v>284</v>
      </c>
      <c r="I62" s="638" t="s">
        <v>284</v>
      </c>
      <c r="J62" s="638" t="s">
        <v>284</v>
      </c>
      <c r="K62" s="639"/>
      <c r="L62" s="668"/>
      <c r="M62" s="668"/>
      <c r="N62" s="668"/>
      <c r="O62" s="668"/>
      <c r="P62" s="619"/>
      <c r="Q62" s="619"/>
      <c r="R62" s="670"/>
      <c r="S62" s="621"/>
      <c r="T62" s="622"/>
      <c r="U62" s="622"/>
      <c r="V62" s="622"/>
      <c r="W62" s="622"/>
    </row>
    <row r="63" spans="1:23" ht="6.75" customHeight="1">
      <c r="A63" s="648"/>
      <c r="B63" s="648"/>
      <c r="C63" s="648"/>
      <c r="D63" s="643"/>
      <c r="E63" s="406"/>
      <c r="F63" s="691"/>
      <c r="G63" s="693"/>
      <c r="H63" s="694"/>
      <c r="I63" s="693"/>
      <c r="J63" s="694"/>
      <c r="K63" s="639"/>
      <c r="L63" s="619"/>
      <c r="M63" s="619"/>
      <c r="N63" s="619"/>
      <c r="O63" s="619"/>
      <c r="P63" s="619"/>
      <c r="Q63" s="619"/>
      <c r="R63" s="621"/>
      <c r="S63" s="621"/>
      <c r="T63" s="619"/>
      <c r="U63" s="621"/>
      <c r="V63" s="619"/>
      <c r="W63" s="621"/>
    </row>
    <row r="64" spans="1:23" ht="15" customHeight="1">
      <c r="A64" s="1090" t="s">
        <v>752</v>
      </c>
      <c r="B64" s="1090"/>
      <c r="C64" s="1090"/>
      <c r="D64" s="677"/>
      <c r="E64" s="406">
        <v>75100</v>
      </c>
      <c r="F64" s="691">
        <v>5.984469067626094</v>
      </c>
      <c r="G64" s="638" t="s">
        <v>284</v>
      </c>
      <c r="H64" s="638" t="s">
        <v>284</v>
      </c>
      <c r="I64" s="638" t="s">
        <v>284</v>
      </c>
      <c r="J64" s="638" t="s">
        <v>284</v>
      </c>
      <c r="K64" s="639"/>
      <c r="L64" s="668"/>
      <c r="M64" s="668"/>
      <c r="N64" s="668"/>
      <c r="O64" s="668"/>
      <c r="P64" s="619"/>
      <c r="Q64" s="619"/>
      <c r="R64" s="670"/>
      <c r="S64" s="621"/>
      <c r="T64" s="622"/>
      <c r="U64" s="622"/>
      <c r="V64" s="622"/>
      <c r="W64" s="622"/>
    </row>
    <row r="65" spans="1:23" ht="6.75" customHeight="1">
      <c r="A65" s="646"/>
      <c r="B65" s="640"/>
      <c r="C65" s="645"/>
      <c r="D65" s="643"/>
      <c r="F65" s="691"/>
      <c r="G65" s="693"/>
      <c r="H65" s="694"/>
      <c r="I65" s="693"/>
      <c r="J65" s="694"/>
      <c r="K65" s="639"/>
      <c r="L65" s="619"/>
      <c r="M65" s="619"/>
      <c r="N65" s="619"/>
      <c r="O65" s="619"/>
      <c r="P65" s="619"/>
      <c r="Q65" s="619"/>
      <c r="R65" s="621"/>
      <c r="S65" s="621"/>
      <c r="T65" s="619"/>
      <c r="U65" s="621"/>
      <c r="V65" s="619"/>
      <c r="W65" s="621"/>
    </row>
    <row r="66" spans="1:23" s="399" customFormat="1" ht="15" customHeight="1">
      <c r="A66" s="1090" t="s">
        <v>753</v>
      </c>
      <c r="B66" s="1090"/>
      <c r="C66" s="1090"/>
      <c r="D66" s="643"/>
      <c r="E66" s="383">
        <v>89531</v>
      </c>
      <c r="F66" s="691">
        <v>7.134427431339971</v>
      </c>
      <c r="G66" s="638" t="s">
        <v>284</v>
      </c>
      <c r="H66" s="638" t="s">
        <v>284</v>
      </c>
      <c r="I66" s="638" t="s">
        <v>284</v>
      </c>
      <c r="J66" s="638" t="s">
        <v>284</v>
      </c>
      <c r="K66" s="639"/>
      <c r="L66" s="668"/>
      <c r="M66" s="668"/>
      <c r="N66" s="668"/>
      <c r="O66" s="668"/>
      <c r="P66" s="619"/>
      <c r="Q66" s="619"/>
      <c r="R66" s="670"/>
      <c r="S66" s="621"/>
      <c r="T66" s="622"/>
      <c r="U66" s="622"/>
      <c r="V66" s="622"/>
      <c r="W66" s="622"/>
    </row>
    <row r="67" spans="1:23" ht="6.75" customHeight="1">
      <c r="A67" s="644"/>
      <c r="B67" s="644"/>
      <c r="C67" s="644"/>
      <c r="D67" s="647"/>
      <c r="F67" s="691"/>
      <c r="G67" s="693"/>
      <c r="H67" s="694"/>
      <c r="I67" s="693"/>
      <c r="J67" s="694"/>
      <c r="K67" s="639"/>
      <c r="L67" s="619"/>
      <c r="M67" s="619"/>
      <c r="N67" s="619"/>
      <c r="O67" s="619"/>
      <c r="P67" s="619"/>
      <c r="Q67" s="619"/>
      <c r="R67" s="621"/>
      <c r="S67" s="621"/>
      <c r="T67" s="619"/>
      <c r="U67" s="621"/>
      <c r="V67" s="619"/>
      <c r="W67" s="621"/>
    </row>
    <row r="68" spans="1:23" ht="15" customHeight="1">
      <c r="A68" s="1091" t="s">
        <v>741</v>
      </c>
      <c r="B68" s="1091"/>
      <c r="C68" s="1091"/>
      <c r="D68" s="643"/>
      <c r="E68" s="406">
        <v>19247</v>
      </c>
      <c r="F68" s="691">
        <v>1.5337293760932016</v>
      </c>
      <c r="G68" s="638" t="s">
        <v>284</v>
      </c>
      <c r="H68" s="638" t="s">
        <v>284</v>
      </c>
      <c r="I68" s="638" t="s">
        <v>284</v>
      </c>
      <c r="J68" s="638" t="s">
        <v>284</v>
      </c>
      <c r="K68" s="639"/>
      <c r="L68" s="668"/>
      <c r="M68" s="668"/>
      <c r="N68" s="668"/>
      <c r="O68" s="628"/>
      <c r="P68" s="619"/>
      <c r="Q68" s="619"/>
      <c r="R68" s="670"/>
      <c r="S68" s="621"/>
      <c r="T68" s="622"/>
      <c r="U68" s="622"/>
      <c r="V68" s="622"/>
      <c r="W68" s="622"/>
    </row>
    <row r="69" spans="1:23" ht="6.75" customHeight="1">
      <c r="A69" s="646"/>
      <c r="B69" s="642"/>
      <c r="C69" s="642"/>
      <c r="D69" s="643"/>
      <c r="E69" s="383"/>
      <c r="F69" s="691"/>
      <c r="G69" s="693"/>
      <c r="H69" s="694"/>
      <c r="I69" s="693"/>
      <c r="J69" s="694"/>
      <c r="K69" s="639"/>
      <c r="L69" s="619"/>
      <c r="M69" s="619"/>
      <c r="N69" s="619"/>
      <c r="O69" s="668"/>
      <c r="P69" s="619"/>
      <c r="Q69" s="619"/>
      <c r="R69" s="621"/>
      <c r="S69" s="621"/>
      <c r="T69" s="619"/>
      <c r="U69" s="621"/>
      <c r="V69" s="619"/>
      <c r="W69" s="621"/>
    </row>
    <row r="70" spans="1:23" ht="15" customHeight="1">
      <c r="A70" s="697" t="s">
        <v>754</v>
      </c>
      <c r="B70" s="383"/>
      <c r="C70" s="644"/>
      <c r="D70" s="643"/>
      <c r="E70" s="383"/>
      <c r="F70" s="691"/>
      <c r="G70" s="693"/>
      <c r="H70" s="694"/>
      <c r="I70" s="693"/>
      <c r="J70" s="694"/>
      <c r="K70" s="639"/>
      <c r="L70" s="619"/>
      <c r="M70" s="619"/>
      <c r="N70" s="628"/>
      <c r="O70" s="619"/>
      <c r="P70" s="619"/>
      <c r="Q70" s="619"/>
      <c r="R70" s="621"/>
      <c r="S70" s="621"/>
      <c r="T70" s="619"/>
      <c r="U70" s="621"/>
      <c r="V70" s="619"/>
      <c r="W70" s="621"/>
    </row>
    <row r="71" spans="1:23" ht="15" customHeight="1">
      <c r="A71" s="1090" t="s">
        <v>755</v>
      </c>
      <c r="B71" s="1090"/>
      <c r="C71" s="1090"/>
      <c r="D71" s="647"/>
      <c r="E71" s="406">
        <v>70078</v>
      </c>
      <c r="F71" s="691">
        <v>5.584282600813601</v>
      </c>
      <c r="G71" s="638" t="s">
        <v>284</v>
      </c>
      <c r="H71" s="638" t="s">
        <v>284</v>
      </c>
      <c r="I71" s="638" t="s">
        <v>284</v>
      </c>
      <c r="J71" s="638" t="s">
        <v>284</v>
      </c>
      <c r="K71" s="639"/>
      <c r="L71" s="668"/>
      <c r="M71" s="668"/>
      <c r="N71" s="668"/>
      <c r="O71" s="668"/>
      <c r="P71" s="619"/>
      <c r="Q71" s="619"/>
      <c r="R71" s="670"/>
      <c r="S71" s="621"/>
      <c r="T71" s="622"/>
      <c r="U71" s="622"/>
      <c r="V71" s="622"/>
      <c r="W71" s="622"/>
    </row>
    <row r="72" spans="1:23" ht="6.75" customHeight="1">
      <c r="A72" s="646"/>
      <c r="B72" s="642"/>
      <c r="C72" s="642"/>
      <c r="D72" s="643"/>
      <c r="E72" s="383"/>
      <c r="F72" s="691"/>
      <c r="G72" s="693"/>
      <c r="H72" s="694"/>
      <c r="I72" s="693"/>
      <c r="J72" s="698"/>
      <c r="K72" s="639"/>
      <c r="L72" s="619"/>
      <c r="M72" s="619"/>
      <c r="N72" s="619"/>
      <c r="O72" s="619"/>
      <c r="P72" s="619"/>
      <c r="Q72" s="619"/>
      <c r="R72" s="621"/>
      <c r="S72" s="621"/>
      <c r="T72" s="619"/>
      <c r="U72" s="621"/>
      <c r="V72" s="619"/>
      <c r="W72" s="621"/>
    </row>
    <row r="73" spans="1:23" ht="15" customHeight="1">
      <c r="A73" s="1090" t="s">
        <v>756</v>
      </c>
      <c r="B73" s="1090"/>
      <c r="C73" s="1090"/>
      <c r="D73" s="667"/>
      <c r="E73" s="383">
        <v>13454</v>
      </c>
      <c r="F73" s="691">
        <v>1.0721044851643338</v>
      </c>
      <c r="G73" s="638" t="s">
        <v>284</v>
      </c>
      <c r="H73" s="638" t="s">
        <v>284</v>
      </c>
      <c r="I73" s="638" t="s">
        <v>284</v>
      </c>
      <c r="J73" s="638" t="s">
        <v>284</v>
      </c>
      <c r="K73" s="639"/>
      <c r="L73" s="668"/>
      <c r="M73" s="668"/>
      <c r="N73" s="668"/>
      <c r="O73" s="699"/>
      <c r="P73" s="619"/>
      <c r="Q73" s="619"/>
      <c r="R73" s="670"/>
      <c r="S73" s="621"/>
      <c r="T73" s="622"/>
      <c r="U73" s="622"/>
      <c r="V73" s="622"/>
      <c r="W73" s="622"/>
    </row>
    <row r="74" spans="1:23" ht="12.75" customHeight="1">
      <c r="A74" s="646"/>
      <c r="B74" s="642"/>
      <c r="C74" s="642"/>
      <c r="D74" s="643"/>
      <c r="E74" s="383"/>
      <c r="F74" s="383"/>
      <c r="G74" s="693"/>
      <c r="H74" s="694"/>
      <c r="I74" s="693"/>
      <c r="J74" s="694"/>
      <c r="K74" s="639"/>
      <c r="L74" s="619"/>
      <c r="M74" s="619"/>
      <c r="N74" s="619"/>
      <c r="O74" s="639"/>
      <c r="P74" s="619"/>
      <c r="Q74" s="619"/>
      <c r="R74" s="700"/>
      <c r="S74" s="621"/>
      <c r="T74" s="619"/>
      <c r="U74" s="621"/>
      <c r="V74" s="619"/>
      <c r="W74" s="621"/>
    </row>
    <row r="75" spans="1:23" ht="15" customHeight="1">
      <c r="A75" s="674"/>
      <c r="B75" s="674"/>
      <c r="C75" s="701" t="s">
        <v>19</v>
      </c>
      <c r="D75" s="683"/>
      <c r="E75" s="613">
        <v>1678412</v>
      </c>
      <c r="F75" s="702">
        <v>133.7470665343868</v>
      </c>
      <c r="G75" s="638" t="s">
        <v>284</v>
      </c>
      <c r="H75" s="638" t="s">
        <v>284</v>
      </c>
      <c r="I75" s="638" t="s">
        <v>284</v>
      </c>
      <c r="J75" s="638" t="s">
        <v>284</v>
      </c>
      <c r="K75" s="639"/>
      <c r="L75" s="649"/>
      <c r="M75" s="649"/>
      <c r="N75" s="699"/>
      <c r="O75" s="699"/>
      <c r="P75" s="649"/>
      <c r="Q75" s="649"/>
      <c r="R75" s="703"/>
      <c r="S75" s="651"/>
      <c r="T75" s="622"/>
      <c r="U75" s="622"/>
      <c r="V75" s="622"/>
      <c r="W75" s="622"/>
    </row>
    <row r="76" spans="1:16" ht="12.75" customHeight="1">
      <c r="A76" s="688"/>
      <c r="B76" s="688"/>
      <c r="C76" s="688"/>
      <c r="D76" s="661"/>
      <c r="E76" s="661"/>
      <c r="F76" s="659"/>
      <c r="G76" s="704"/>
      <c r="H76" s="705"/>
      <c r="I76" s="661"/>
      <c r="J76" s="659"/>
      <c r="K76" s="639"/>
      <c r="L76" s="639"/>
      <c r="M76" s="639"/>
      <c r="N76" s="639"/>
      <c r="O76" s="639"/>
      <c r="P76" s="639"/>
    </row>
    <row r="77" spans="1:16" ht="12.75" customHeight="1">
      <c r="A77" s="688" t="s">
        <v>7</v>
      </c>
      <c r="B77" s="688"/>
      <c r="C77" s="688"/>
      <c r="D77" s="661"/>
      <c r="E77" s="661"/>
      <c r="F77" s="661"/>
      <c r="G77" s="661"/>
      <c r="H77" s="661"/>
      <c r="I77" s="661"/>
      <c r="J77" s="661"/>
      <c r="K77" s="639"/>
      <c r="L77" s="639"/>
      <c r="M77" s="639"/>
      <c r="N77" s="639"/>
      <c r="O77" s="639"/>
      <c r="P77" s="639"/>
    </row>
    <row r="78" spans="1:16" s="616" customFormat="1" ht="15" customHeight="1">
      <c r="A78" s="1092" t="s">
        <v>758</v>
      </c>
      <c r="B78" s="1093"/>
      <c r="C78" s="1093"/>
      <c r="D78" s="1093"/>
      <c r="E78" s="1093"/>
      <c r="F78" s="1093"/>
      <c r="G78" s="1093"/>
      <c r="H78" s="1093"/>
      <c r="I78" s="1093"/>
      <c r="J78" s="1093"/>
      <c r="K78" s="639"/>
      <c r="L78" s="639"/>
      <c r="M78" s="639"/>
      <c r="N78" s="639"/>
      <c r="O78" s="639"/>
      <c r="P78" s="639"/>
    </row>
    <row r="79" spans="1:16" s="616" customFormat="1" ht="15" customHeight="1">
      <c r="A79" s="1093"/>
      <c r="B79" s="1093"/>
      <c r="C79" s="1093"/>
      <c r="D79" s="1093"/>
      <c r="E79" s="1093"/>
      <c r="F79" s="1093"/>
      <c r="G79" s="1093"/>
      <c r="H79" s="1093"/>
      <c r="I79" s="1093"/>
      <c r="J79" s="1093"/>
      <c r="K79" s="639"/>
      <c r="L79" s="639"/>
      <c r="M79" s="639"/>
      <c r="N79" s="639"/>
      <c r="O79" s="639"/>
      <c r="P79" s="639"/>
    </row>
    <row r="80" spans="1:16" ht="15" customHeight="1">
      <c r="A80" s="1093"/>
      <c r="B80" s="1093"/>
      <c r="C80" s="1093"/>
      <c r="D80" s="1093"/>
      <c r="E80" s="1093"/>
      <c r="F80" s="1093"/>
      <c r="G80" s="1093"/>
      <c r="H80" s="1093"/>
      <c r="I80" s="1093"/>
      <c r="J80" s="1093"/>
      <c r="K80" s="639"/>
      <c r="L80" s="639"/>
      <c r="M80" s="639"/>
      <c r="N80" s="639"/>
      <c r="O80" s="639"/>
      <c r="P80" s="639"/>
    </row>
    <row r="81" spans="1:16" ht="15">
      <c r="A81" s="1093"/>
      <c r="B81" s="1093"/>
      <c r="C81" s="1093"/>
      <c r="D81" s="1093"/>
      <c r="E81" s="1093"/>
      <c r="F81" s="1093"/>
      <c r="G81" s="1093"/>
      <c r="H81" s="1093"/>
      <c r="I81" s="1093"/>
      <c r="J81" s="1093"/>
      <c r="K81" s="639"/>
      <c r="L81" s="639"/>
      <c r="M81" s="639"/>
      <c r="N81" s="639"/>
      <c r="O81" s="639"/>
      <c r="P81" s="639"/>
    </row>
    <row r="82" spans="1:16" ht="15">
      <c r="A82" s="639"/>
      <c r="B82" s="639"/>
      <c r="C82" s="639"/>
      <c r="D82" s="639"/>
      <c r="E82" s="639"/>
      <c r="F82" s="639"/>
      <c r="G82" s="639"/>
      <c r="H82" s="639"/>
      <c r="I82" s="639"/>
      <c r="J82" s="639"/>
      <c r="K82" s="639"/>
      <c r="L82" s="639"/>
      <c r="M82" s="639"/>
      <c r="N82" s="639"/>
      <c r="O82" s="639"/>
      <c r="P82" s="639"/>
    </row>
    <row r="83" spans="1:16" ht="15">
      <c r="A83" s="639"/>
      <c r="B83" s="639"/>
      <c r="C83" s="639"/>
      <c r="D83" s="639"/>
      <c r="E83" s="639"/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</row>
    <row r="84" spans="1:16" ht="15.75">
      <c r="A84" s="639"/>
      <c r="B84" s="639"/>
      <c r="C84" s="639"/>
      <c r="D84" s="639"/>
      <c r="E84" s="652"/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39"/>
    </row>
    <row r="85" spans="1:16" ht="15">
      <c r="A85" s="639"/>
      <c r="B85" s="639"/>
      <c r="C85" s="639"/>
      <c r="D85" s="639"/>
      <c r="E85" s="639"/>
      <c r="F85" s="639"/>
      <c r="G85" s="639"/>
      <c r="H85" s="639"/>
      <c r="I85" s="639"/>
      <c r="J85" s="639"/>
      <c r="K85" s="639"/>
      <c r="L85" s="639"/>
      <c r="M85" s="639"/>
      <c r="N85" s="639"/>
      <c r="O85" s="639"/>
      <c r="P85" s="639"/>
    </row>
  </sheetData>
  <sheetProtection/>
  <mergeCells count="42">
    <mergeCell ref="A2:J2"/>
    <mergeCell ref="A3:J3"/>
    <mergeCell ref="A5:D7"/>
    <mergeCell ref="E5:F6"/>
    <mergeCell ref="G5:J5"/>
    <mergeCell ref="G6:H6"/>
    <mergeCell ref="I6:J6"/>
    <mergeCell ref="A9:J9"/>
    <mergeCell ref="A11:C11"/>
    <mergeCell ref="A13:C13"/>
    <mergeCell ref="A15:C15"/>
    <mergeCell ref="B16:C16"/>
    <mergeCell ref="A17:C17"/>
    <mergeCell ref="A19:C19"/>
    <mergeCell ref="O19:P19"/>
    <mergeCell ref="B20:C20"/>
    <mergeCell ref="A21:C21"/>
    <mergeCell ref="A22:C22"/>
    <mergeCell ref="A23:C23"/>
    <mergeCell ref="B24:C24"/>
    <mergeCell ref="B25:C25"/>
    <mergeCell ref="A27:J27"/>
    <mergeCell ref="A29:C29"/>
    <mergeCell ref="B31:C31"/>
    <mergeCell ref="B33:C33"/>
    <mergeCell ref="A64:C64"/>
    <mergeCell ref="B35:C35"/>
    <mergeCell ref="B41:C41"/>
    <mergeCell ref="B43:C43"/>
    <mergeCell ref="B45:C45"/>
    <mergeCell ref="B48:C48"/>
    <mergeCell ref="A50:C50"/>
    <mergeCell ref="A66:C66"/>
    <mergeCell ref="A68:C68"/>
    <mergeCell ref="A71:C71"/>
    <mergeCell ref="A73:C73"/>
    <mergeCell ref="A78:J81"/>
    <mergeCell ref="A54:J54"/>
    <mergeCell ref="A56:C56"/>
    <mergeCell ref="A58:C58"/>
    <mergeCell ref="A60:C60"/>
    <mergeCell ref="A62:C62"/>
  </mergeCells>
  <printOptions/>
  <pageMargins left="0.5905511811023623" right="0.5905511811023623" top="0.8267716535433072" bottom="0.7480314960629921" header="0.5905511811023623" footer="0.7874015748031497"/>
  <pageSetup horizontalDpi="600" verticalDpi="600" orientation="portrait" paperSize="9" scale="67" r:id="rId2"/>
  <headerFooter alignWithMargins="0">
    <oddHeader>&amp;L&amp;"Arial,Kursiv"&amp;12 &amp;U4 Einsammlung und Rücknahme von Verpackungen und
&amp;U &amp;U Abfallaufkommen aus Haushalten und Kleingewerbe&amp;R&amp;"Arial,Kursiv"&amp;12&amp;UAbfallwirtschaft in Bayern 2013</oddHeader>
    <oddFooter xml:space="preserve">&amp;C&amp;14 &amp;12 &amp;11 66 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S465"/>
  <sheetViews>
    <sheetView workbookViewId="0" topLeftCell="A1">
      <selection activeCell="J74" sqref="J74"/>
    </sheetView>
  </sheetViews>
  <sheetFormatPr defaultColWidth="11.421875" defaultRowHeight="12.75"/>
  <cols>
    <col min="1" max="1" width="4.140625" style="714" customWidth="1"/>
    <col min="2" max="2" width="3.8515625" style="714" customWidth="1"/>
    <col min="3" max="3" width="2.8515625" style="714" customWidth="1"/>
    <col min="4" max="4" width="47.00390625" style="714" customWidth="1"/>
    <col min="5" max="5" width="0.5625" style="714" customWidth="1"/>
    <col min="6" max="6" width="13.00390625" style="714" customWidth="1"/>
    <col min="7" max="7" width="12.8515625" style="714" customWidth="1"/>
    <col min="8" max="8" width="13.57421875" style="714" customWidth="1"/>
    <col min="9" max="9" width="12.57421875" style="714" customWidth="1"/>
    <col min="10" max="10" width="10.57421875" style="714" customWidth="1"/>
    <col min="11" max="11" width="10.28125" style="714" hidden="1" customWidth="1"/>
    <col min="12" max="12" width="0" style="712" hidden="1" customWidth="1"/>
    <col min="13" max="13" width="11.421875" style="712" customWidth="1"/>
    <col min="14" max="14" width="9.57421875" style="714" customWidth="1"/>
    <col min="15" max="15" width="10.57421875" style="714" customWidth="1"/>
    <col min="16" max="16" width="11.421875" style="712" customWidth="1"/>
    <col min="17" max="17" width="21.140625" style="714" customWidth="1"/>
    <col min="18" max="18" width="11.421875" style="714" customWidth="1"/>
    <col min="19" max="19" width="10.140625" style="714" bestFit="1" customWidth="1"/>
    <col min="20" max="20" width="9.00390625" style="714" bestFit="1" customWidth="1"/>
    <col min="21" max="21" width="9.00390625" style="714" customWidth="1"/>
    <col min="22" max="22" width="8.140625" style="714" bestFit="1" customWidth="1"/>
    <col min="23" max="23" width="9.140625" style="714" bestFit="1" customWidth="1"/>
    <col min="24" max="25" width="11.421875" style="714" customWidth="1"/>
    <col min="26" max="26" width="8.140625" style="714" bestFit="1" customWidth="1"/>
    <col min="27" max="27" width="8.28125" style="714" bestFit="1" customWidth="1"/>
    <col min="28" max="16384" width="11.421875" style="714" customWidth="1"/>
  </cols>
  <sheetData>
    <row r="1" ht="13.5" customHeight="1"/>
    <row r="2" spans="1:31" s="649" customFormat="1" ht="12.75">
      <c r="A2" s="1132" t="s">
        <v>759</v>
      </c>
      <c r="B2" s="1132"/>
      <c r="C2" s="1132"/>
      <c r="D2" s="1132"/>
      <c r="E2" s="1132"/>
      <c r="F2" s="1132"/>
      <c r="G2" s="1132"/>
      <c r="H2" s="1132"/>
      <c r="I2" s="1132"/>
      <c r="J2" s="1132"/>
      <c r="K2" s="706"/>
      <c r="L2" s="707"/>
      <c r="M2" s="707"/>
      <c r="N2" s="1133"/>
      <c r="O2" s="1133"/>
      <c r="P2" s="1133"/>
      <c r="Q2" s="1133"/>
      <c r="R2" s="1133"/>
      <c r="S2" s="1133"/>
      <c r="T2" s="1133"/>
      <c r="U2" s="1133"/>
      <c r="V2" s="1133"/>
      <c r="W2" s="1133"/>
      <c r="X2" s="708"/>
      <c r="Y2" s="708"/>
      <c r="Z2" s="709"/>
      <c r="AA2" s="709"/>
      <c r="AB2" s="710"/>
      <c r="AC2" s="710"/>
      <c r="AD2" s="709"/>
      <c r="AE2" s="711"/>
    </row>
    <row r="3" spans="1:31" ht="12.75" customHeight="1">
      <c r="A3" s="1134" t="s">
        <v>760</v>
      </c>
      <c r="B3" s="1134"/>
      <c r="C3" s="1134"/>
      <c r="D3" s="1134"/>
      <c r="E3" s="1134"/>
      <c r="F3" s="1134"/>
      <c r="G3" s="1134"/>
      <c r="H3" s="1134"/>
      <c r="I3" s="1134"/>
      <c r="J3" s="1134"/>
      <c r="K3" s="710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09"/>
      <c r="AA3" s="709"/>
      <c r="AB3" s="710"/>
      <c r="AC3" s="710"/>
      <c r="AD3" s="709"/>
      <c r="AE3" s="710"/>
    </row>
    <row r="4" spans="1:31" ht="13.5" customHeight="1">
      <c r="A4" s="1135" t="s">
        <v>761</v>
      </c>
      <c r="B4" s="1136"/>
      <c r="C4" s="1136"/>
      <c r="D4" s="1136"/>
      <c r="E4" s="1137"/>
      <c r="F4" s="1142" t="s">
        <v>762</v>
      </c>
      <c r="G4" s="1143"/>
      <c r="H4" s="1143"/>
      <c r="I4" s="1143"/>
      <c r="J4" s="1143"/>
      <c r="K4" s="708"/>
      <c r="N4" s="1144"/>
      <c r="O4" s="1144"/>
      <c r="P4" s="1144"/>
      <c r="Q4" s="1144"/>
      <c r="R4" s="1144"/>
      <c r="S4" s="1144"/>
      <c r="T4" s="1144"/>
      <c r="U4" s="1144"/>
      <c r="V4" s="1144"/>
      <c r="W4" s="1144"/>
      <c r="X4" s="629"/>
      <c r="Y4" s="629"/>
      <c r="Z4" s="715"/>
      <c r="AA4" s="715"/>
      <c r="AB4" s="716"/>
      <c r="AC4" s="716"/>
      <c r="AD4" s="715"/>
      <c r="AE4" s="710"/>
    </row>
    <row r="5" spans="1:31" ht="13.5" customHeight="1">
      <c r="A5" s="1138"/>
      <c r="B5" s="1138"/>
      <c r="C5" s="1138"/>
      <c r="D5" s="1138"/>
      <c r="E5" s="1139"/>
      <c r="F5" s="1145">
        <v>2012</v>
      </c>
      <c r="G5" s="1146"/>
      <c r="H5" s="1145">
        <v>2013</v>
      </c>
      <c r="I5" s="1146"/>
      <c r="J5" s="1147" t="s">
        <v>763</v>
      </c>
      <c r="K5" s="717"/>
      <c r="L5" s="714"/>
      <c r="M5" s="714"/>
      <c r="N5" s="1150"/>
      <c r="O5" s="1122"/>
      <c r="P5" s="1122"/>
      <c r="Q5" s="1122"/>
      <c r="R5" s="1122"/>
      <c r="S5" s="1122"/>
      <c r="T5" s="1122"/>
      <c r="U5" s="1122"/>
      <c r="V5" s="1122"/>
      <c r="W5" s="1122"/>
      <c r="X5" s="629"/>
      <c r="Y5" s="629"/>
      <c r="Z5" s="715"/>
      <c r="AA5" s="715"/>
      <c r="AB5" s="716"/>
      <c r="AC5" s="716"/>
      <c r="AD5" s="715"/>
      <c r="AE5" s="710"/>
    </row>
    <row r="6" spans="1:31" ht="13.5" customHeight="1">
      <c r="A6" s="1138"/>
      <c r="B6" s="1138"/>
      <c r="C6" s="1138"/>
      <c r="D6" s="1138"/>
      <c r="E6" s="1139"/>
      <c r="F6" s="1126" t="s">
        <v>697</v>
      </c>
      <c r="G6" s="1128" t="s">
        <v>764</v>
      </c>
      <c r="H6" s="1126" t="s">
        <v>697</v>
      </c>
      <c r="I6" s="1128" t="s">
        <v>764</v>
      </c>
      <c r="J6" s="1148"/>
      <c r="K6" s="708"/>
      <c r="L6" s="714"/>
      <c r="M6" s="714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09"/>
      <c r="AA6" s="709"/>
      <c r="AB6" s="710"/>
      <c r="AC6" s="710"/>
      <c r="AD6" s="709"/>
      <c r="AE6" s="710"/>
    </row>
    <row r="7" spans="1:31" s="718" customFormat="1" ht="13.5" customHeight="1">
      <c r="A7" s="1138"/>
      <c r="B7" s="1138"/>
      <c r="C7" s="1138"/>
      <c r="D7" s="1138"/>
      <c r="E7" s="1139"/>
      <c r="F7" s="1127"/>
      <c r="G7" s="1129"/>
      <c r="H7" s="1127"/>
      <c r="I7" s="1129"/>
      <c r="J7" s="1149"/>
      <c r="K7" s="708"/>
      <c r="L7" s="714"/>
      <c r="M7" s="714"/>
      <c r="N7" s="1121"/>
      <c r="O7" s="1122"/>
      <c r="P7" s="1122"/>
      <c r="Q7" s="1122"/>
      <c r="R7" s="1122"/>
      <c r="S7" s="1122"/>
      <c r="T7" s="1122"/>
      <c r="U7" s="1122"/>
      <c r="V7" s="1122"/>
      <c r="W7" s="1122"/>
      <c r="X7" s="708"/>
      <c r="Y7" s="708"/>
      <c r="Z7" s="709"/>
      <c r="AA7" s="709"/>
      <c r="AB7" s="710"/>
      <c r="AC7" s="710"/>
      <c r="AD7" s="709"/>
      <c r="AE7" s="708"/>
    </row>
    <row r="8" spans="1:31" s="718" customFormat="1" ht="13.5" customHeight="1">
      <c r="A8" s="1140"/>
      <c r="B8" s="1140"/>
      <c r="C8" s="1140"/>
      <c r="D8" s="1140"/>
      <c r="E8" s="1141"/>
      <c r="F8" s="720" t="s">
        <v>765</v>
      </c>
      <c r="G8" s="720" t="s">
        <v>766</v>
      </c>
      <c r="H8" s="720" t="s">
        <v>765</v>
      </c>
      <c r="I8" s="720" t="s">
        <v>766</v>
      </c>
      <c r="J8" s="719" t="s">
        <v>684</v>
      </c>
      <c r="K8" s="708"/>
      <c r="L8" s="714"/>
      <c r="M8" s="714"/>
      <c r="N8" s="1122"/>
      <c r="O8" s="1122"/>
      <c r="P8" s="1122"/>
      <c r="Q8" s="1122"/>
      <c r="R8" s="1122"/>
      <c r="S8" s="721"/>
      <c r="T8" s="713"/>
      <c r="U8" s="1130"/>
      <c r="V8" s="1130"/>
      <c r="W8" s="1131"/>
      <c r="X8" s="717"/>
      <c r="Y8" s="717"/>
      <c r="Z8" s="709"/>
      <c r="AA8" s="709"/>
      <c r="AB8" s="722"/>
      <c r="AC8" s="710"/>
      <c r="AD8" s="709"/>
      <c r="AE8" s="708"/>
    </row>
    <row r="9" spans="1:31" s="718" customFormat="1" ht="8.25" customHeight="1">
      <c r="A9" s="631"/>
      <c r="B9" s="631"/>
      <c r="C9" s="631"/>
      <c r="D9" s="631"/>
      <c r="E9" s="723"/>
      <c r="F9" s="724"/>
      <c r="G9" s="724"/>
      <c r="H9" s="724"/>
      <c r="I9" s="724"/>
      <c r="J9" s="724"/>
      <c r="K9" s="725"/>
      <c r="L9" s="714"/>
      <c r="M9" s="714"/>
      <c r="N9" s="1122"/>
      <c r="O9" s="1122"/>
      <c r="P9" s="1122"/>
      <c r="Q9" s="1122"/>
      <c r="R9" s="1122"/>
      <c r="S9" s="1120"/>
      <c r="T9" s="1121"/>
      <c r="U9" s="1120"/>
      <c r="V9" s="1121"/>
      <c r="W9" s="1122"/>
      <c r="X9" s="708"/>
      <c r="Y9" s="708"/>
      <c r="Z9" s="1123"/>
      <c r="AA9" s="1124"/>
      <c r="AB9" s="1124"/>
      <c r="AC9" s="1124"/>
      <c r="AD9" s="1124"/>
      <c r="AE9" s="708"/>
    </row>
    <row r="10" spans="1:31" s="733" customFormat="1" ht="12.75">
      <c r="A10" s="726" t="s">
        <v>767</v>
      </c>
      <c r="B10" s="727"/>
      <c r="C10" s="727"/>
      <c r="D10" s="727"/>
      <c r="E10" s="728"/>
      <c r="F10" s="699">
        <v>2139538</v>
      </c>
      <c r="G10" s="884">
        <v>487.7</v>
      </c>
      <c r="H10" s="699">
        <v>2146473</v>
      </c>
      <c r="I10" s="884">
        <v>483.8784069165388</v>
      </c>
      <c r="J10" s="703">
        <v>-0.7835950550463822</v>
      </c>
      <c r="K10" s="729" t="e">
        <f>(#REF!-#REF!)/#REF!*100</f>
        <v>#REF!</v>
      </c>
      <c r="L10" s="729" t="e">
        <f>(#REF!-#REF!)/#REF!*100</f>
        <v>#REF!</v>
      </c>
      <c r="M10" s="730"/>
      <c r="N10" s="1122"/>
      <c r="O10" s="1122"/>
      <c r="P10" s="1122"/>
      <c r="Q10" s="1122"/>
      <c r="R10" s="1122"/>
      <c r="S10" s="1120"/>
      <c r="T10" s="1122"/>
      <c r="U10" s="1120"/>
      <c r="V10" s="1122"/>
      <c r="W10" s="1122"/>
      <c r="X10" s="708"/>
      <c r="Y10" s="708"/>
      <c r="Z10" s="708"/>
      <c r="AA10" s="708"/>
      <c r="AB10" s="1125"/>
      <c r="AC10" s="1125"/>
      <c r="AD10" s="1125"/>
      <c r="AE10" s="732"/>
    </row>
    <row r="11" spans="1:31" ht="13.5" customHeight="1">
      <c r="A11" s="616" t="s">
        <v>768</v>
      </c>
      <c r="B11" s="1116" t="s">
        <v>769</v>
      </c>
      <c r="C11" s="1116"/>
      <c r="D11" s="1116"/>
      <c r="E11" s="734" t="s">
        <v>467</v>
      </c>
      <c r="F11" s="619">
        <v>1346134</v>
      </c>
      <c r="G11" s="885">
        <v>306.8</v>
      </c>
      <c r="H11" s="619">
        <v>1352334</v>
      </c>
      <c r="I11" s="885">
        <v>304.85602266558703</v>
      </c>
      <c r="J11" s="670">
        <v>-0.6336301611515549</v>
      </c>
      <c r="K11" s="729" t="e">
        <f>(#REF!-#REF!)/#REF!*100</f>
        <v>#REF!</v>
      </c>
      <c r="L11" s="729" t="e">
        <f>(#REF!-#REF!)/#REF!*100</f>
        <v>#REF!</v>
      </c>
      <c r="M11" s="730"/>
      <c r="N11" s="1122"/>
      <c r="O11" s="1122"/>
      <c r="P11" s="1122"/>
      <c r="Q11" s="1122"/>
      <c r="R11" s="1122"/>
      <c r="S11" s="708"/>
      <c r="T11" s="708"/>
      <c r="U11" s="708"/>
      <c r="V11" s="708"/>
      <c r="W11" s="708"/>
      <c r="X11" s="708"/>
      <c r="Y11" s="735"/>
      <c r="Z11" s="736"/>
      <c r="AA11" s="736"/>
      <c r="AB11" s="737"/>
      <c r="AC11" s="737"/>
      <c r="AD11" s="737"/>
      <c r="AE11" s="710"/>
    </row>
    <row r="12" spans="1:31" ht="12.75">
      <c r="A12" s="619"/>
      <c r="B12" s="616" t="s">
        <v>770</v>
      </c>
      <c r="C12" s="738" t="s">
        <v>771</v>
      </c>
      <c r="D12" s="739"/>
      <c r="E12" s="734"/>
      <c r="F12" s="619">
        <v>104538</v>
      </c>
      <c r="G12" s="885">
        <v>23.8</v>
      </c>
      <c r="H12" s="619">
        <v>106001</v>
      </c>
      <c r="I12" s="885">
        <v>23.895755973431775</v>
      </c>
      <c r="J12" s="670">
        <v>0.4023360228225803</v>
      </c>
      <c r="K12" s="729" t="e">
        <f>(#REF!-#REF!)/#REF!*100</f>
        <v>#REF!</v>
      </c>
      <c r="L12" s="729" t="e">
        <f>(#REF!-#REF!)/#REF!*100</f>
        <v>#REF!</v>
      </c>
      <c r="M12" s="730"/>
      <c r="N12" s="708"/>
      <c r="O12" s="708"/>
      <c r="P12" s="708"/>
      <c r="Q12" s="708"/>
      <c r="R12" s="740"/>
      <c r="S12" s="725"/>
      <c r="T12" s="725"/>
      <c r="U12" s="725"/>
      <c r="V12" s="725"/>
      <c r="W12" s="725"/>
      <c r="X12" s="725"/>
      <c r="Y12" s="741"/>
      <c r="Z12" s="708"/>
      <c r="AA12" s="708"/>
      <c r="AB12" s="1125"/>
      <c r="AC12" s="1125"/>
      <c r="AD12" s="1125"/>
      <c r="AE12" s="710"/>
    </row>
    <row r="13" spans="1:31" ht="12.75">
      <c r="A13" s="619"/>
      <c r="B13" s="616"/>
      <c r="C13" s="738" t="s">
        <v>772</v>
      </c>
      <c r="D13" s="739"/>
      <c r="E13" s="734"/>
      <c r="F13" s="619">
        <v>362883</v>
      </c>
      <c r="G13" s="885">
        <v>82.7</v>
      </c>
      <c r="H13" s="619">
        <v>360661</v>
      </c>
      <c r="I13" s="885">
        <v>81.30364095748038</v>
      </c>
      <c r="J13" s="670">
        <v>-1.6884631711240883</v>
      </c>
      <c r="K13" s="729" t="e">
        <f>(#REF!-#REF!)/#REF!*100</f>
        <v>#REF!</v>
      </c>
      <c r="L13" s="729" t="e">
        <f>(#REF!-#REF!)/#REF!*100</f>
        <v>#REF!</v>
      </c>
      <c r="M13" s="714"/>
      <c r="N13" s="1117"/>
      <c r="O13" s="1117"/>
      <c r="P13" s="1117"/>
      <c r="Q13" s="1117"/>
      <c r="R13" s="742"/>
      <c r="S13" s="743"/>
      <c r="T13" s="744"/>
      <c r="U13" s="745"/>
      <c r="V13" s="746"/>
      <c r="W13" s="747"/>
      <c r="X13" s="748"/>
      <c r="Y13" s="749"/>
      <c r="Z13" s="750"/>
      <c r="AA13" s="751"/>
      <c r="AB13" s="752"/>
      <c r="AC13" s="731"/>
      <c r="AD13" s="731"/>
      <c r="AE13" s="710"/>
    </row>
    <row r="14" spans="1:31" ht="12.75">
      <c r="A14" s="619"/>
      <c r="B14" s="616"/>
      <c r="C14" s="738" t="s">
        <v>773</v>
      </c>
      <c r="D14" s="739"/>
      <c r="E14" s="734"/>
      <c r="F14" s="619">
        <v>31207</v>
      </c>
      <c r="G14" s="885">
        <v>7.1</v>
      </c>
      <c r="H14" s="619">
        <v>31713</v>
      </c>
      <c r="I14" s="885">
        <v>7.1490467937608315</v>
      </c>
      <c r="J14" s="670">
        <v>0.6907999121243957</v>
      </c>
      <c r="K14" s="729" t="e">
        <f>(#REF!-#REF!)/#REF!*100</f>
        <v>#REF!</v>
      </c>
      <c r="L14" s="729" t="e">
        <f>(#REF!-#REF!)/#REF!*100</f>
        <v>#REF!</v>
      </c>
      <c r="M14" s="714"/>
      <c r="N14" s="753"/>
      <c r="O14" s="1118"/>
      <c r="P14" s="1118"/>
      <c r="Q14" s="1118"/>
      <c r="R14" s="754"/>
      <c r="S14" s="755"/>
      <c r="T14" s="756"/>
      <c r="U14" s="710"/>
      <c r="V14" s="746"/>
      <c r="W14" s="747"/>
      <c r="X14" s="757"/>
      <c r="Y14" s="710"/>
      <c r="Z14" s="709"/>
      <c r="AA14" s="758"/>
      <c r="AB14" s="759"/>
      <c r="AC14" s="760"/>
      <c r="AD14" s="760"/>
      <c r="AE14" s="710"/>
    </row>
    <row r="15" spans="1:31" ht="12.75">
      <c r="A15" s="619"/>
      <c r="B15" s="616"/>
      <c r="C15" s="738" t="s">
        <v>774</v>
      </c>
      <c r="D15" s="739"/>
      <c r="E15" s="734"/>
      <c r="F15" s="619">
        <v>490317</v>
      </c>
      <c r="G15" s="885">
        <v>111.8</v>
      </c>
      <c r="H15" s="619">
        <v>465307</v>
      </c>
      <c r="I15" s="885">
        <v>104.89393991311044</v>
      </c>
      <c r="J15" s="670">
        <v>-6.1771557127813566</v>
      </c>
      <c r="K15" s="729" t="e">
        <f>(#REF!-#REF!)/#REF!*100</f>
        <v>#REF!</v>
      </c>
      <c r="L15" s="729" t="e">
        <f>(#REF!-#REF!)/#REF!*100</f>
        <v>#REF!</v>
      </c>
      <c r="M15" s="714"/>
      <c r="N15" s="710"/>
      <c r="O15" s="753"/>
      <c r="P15" s="1118"/>
      <c r="Q15" s="1118"/>
      <c r="R15" s="754"/>
      <c r="S15" s="710"/>
      <c r="T15" s="761"/>
      <c r="U15" s="710"/>
      <c r="V15" s="746"/>
      <c r="W15" s="747"/>
      <c r="X15" s="762"/>
      <c r="Y15" s="710"/>
      <c r="Z15" s="709"/>
      <c r="AA15" s="758"/>
      <c r="AB15" s="763"/>
      <c r="AC15" s="764"/>
      <c r="AD15" s="765"/>
      <c r="AE15" s="710"/>
    </row>
    <row r="16" spans="1:31" ht="12.75">
      <c r="A16" s="619"/>
      <c r="B16" s="738" t="s">
        <v>775</v>
      </c>
      <c r="C16" s="738"/>
      <c r="D16" s="738"/>
      <c r="E16" s="734"/>
      <c r="F16" s="619">
        <v>793404</v>
      </c>
      <c r="G16" s="885">
        <v>180.8</v>
      </c>
      <c r="H16" s="619">
        <v>794139</v>
      </c>
      <c r="I16" s="885">
        <v>179.02238425095177</v>
      </c>
      <c r="J16" s="670">
        <v>-0.9831945514647278</v>
      </c>
      <c r="K16" s="729" t="e">
        <f>(#REF!-#REF!)/#REF!*100</f>
        <v>#REF!</v>
      </c>
      <c r="L16" s="729" t="e">
        <f>(#REF!-#REF!)/#REF!*100</f>
        <v>#REF!</v>
      </c>
      <c r="M16" s="714"/>
      <c r="N16" s="710"/>
      <c r="O16" s="710"/>
      <c r="P16" s="1113"/>
      <c r="Q16" s="1113"/>
      <c r="R16" s="754"/>
      <c r="S16" s="710"/>
      <c r="T16" s="761"/>
      <c r="U16" s="710"/>
      <c r="V16" s="746"/>
      <c r="W16" s="747"/>
      <c r="X16" s="762"/>
      <c r="Y16" s="710"/>
      <c r="Z16" s="709"/>
      <c r="AA16" s="758"/>
      <c r="AB16" s="763"/>
      <c r="AC16" s="766"/>
      <c r="AD16" s="765"/>
      <c r="AE16" s="710"/>
    </row>
    <row r="17" spans="1:31" ht="6.75" customHeight="1">
      <c r="A17" s="619"/>
      <c r="B17" s="619"/>
      <c r="C17" s="767"/>
      <c r="D17" s="768"/>
      <c r="E17" s="723"/>
      <c r="F17" s="769"/>
      <c r="G17" s="769"/>
      <c r="J17" s="703"/>
      <c r="K17" s="729" t="e">
        <f>(#REF!-#REF!)/#REF!*100</f>
        <v>#REF!</v>
      </c>
      <c r="L17" s="729" t="e">
        <f>(#REF!-#REF!)/#REF!*100</f>
        <v>#REF!</v>
      </c>
      <c r="M17" s="714"/>
      <c r="N17" s="710"/>
      <c r="O17" s="710"/>
      <c r="P17" s="1113"/>
      <c r="Q17" s="1113"/>
      <c r="R17" s="754"/>
      <c r="S17" s="710"/>
      <c r="T17" s="761"/>
      <c r="U17" s="710"/>
      <c r="V17" s="746"/>
      <c r="W17" s="747"/>
      <c r="X17" s="762"/>
      <c r="Y17" s="710"/>
      <c r="Z17" s="709"/>
      <c r="AA17" s="758"/>
      <c r="AB17" s="763"/>
      <c r="AC17" s="770"/>
      <c r="AD17" s="765"/>
      <c r="AE17" s="710"/>
    </row>
    <row r="18" spans="1:31" s="733" customFormat="1" ht="12.75">
      <c r="A18" s="726" t="s">
        <v>776</v>
      </c>
      <c r="B18" s="727"/>
      <c r="C18" s="727"/>
      <c r="D18" s="727"/>
      <c r="E18" s="728"/>
      <c r="F18" s="662">
        <v>629363</v>
      </c>
      <c r="G18" s="884">
        <v>534.3</v>
      </c>
      <c r="H18" s="662">
        <v>626739</v>
      </c>
      <c r="I18" s="884">
        <v>529.3680919102183</v>
      </c>
      <c r="J18" s="703">
        <v>-0.9230597210895919</v>
      </c>
      <c r="K18" s="729" t="e">
        <f>(#REF!-#REF!)/#REF!*100</f>
        <v>#REF!</v>
      </c>
      <c r="L18" s="729" t="e">
        <f>(#REF!-#REF!)/#REF!*100</f>
        <v>#REF!</v>
      </c>
      <c r="M18" s="714"/>
      <c r="N18" s="710"/>
      <c r="O18" s="710"/>
      <c r="P18" s="1113"/>
      <c r="Q18" s="1113"/>
      <c r="R18" s="754"/>
      <c r="S18" s="710"/>
      <c r="T18" s="761"/>
      <c r="U18" s="710"/>
      <c r="V18" s="746"/>
      <c r="W18" s="747"/>
      <c r="X18" s="771"/>
      <c r="Y18" s="710"/>
      <c r="Z18" s="709"/>
      <c r="AA18" s="758"/>
      <c r="AB18" s="763"/>
      <c r="AC18" s="770"/>
      <c r="AD18" s="765"/>
      <c r="AE18" s="732"/>
    </row>
    <row r="19" spans="1:31" ht="13.5" customHeight="1">
      <c r="A19" s="616" t="s">
        <v>768</v>
      </c>
      <c r="B19" s="1119" t="s">
        <v>769</v>
      </c>
      <c r="C19" s="1119"/>
      <c r="D19" s="1119"/>
      <c r="E19" s="734" t="s">
        <v>467</v>
      </c>
      <c r="F19" s="619">
        <v>433028</v>
      </c>
      <c r="G19" s="885">
        <v>367.6</v>
      </c>
      <c r="H19" s="619">
        <v>427719</v>
      </c>
      <c r="I19" s="885">
        <v>361.2680731592364</v>
      </c>
      <c r="J19" s="670">
        <v>-1.722504581274109</v>
      </c>
      <c r="K19" s="729" t="e">
        <f>(#REF!-#REF!)/#REF!*100</f>
        <v>#REF!</v>
      </c>
      <c r="L19" s="729" t="e">
        <f>(#REF!-#REF!)/#REF!*100</f>
        <v>#REF!</v>
      </c>
      <c r="M19" s="714"/>
      <c r="N19" s="710"/>
      <c r="O19" s="1113"/>
      <c r="P19" s="1113"/>
      <c r="Q19" s="1113"/>
      <c r="R19" s="754"/>
      <c r="S19" s="755"/>
      <c r="T19" s="756"/>
      <c r="U19" s="710"/>
      <c r="V19" s="746"/>
      <c r="W19" s="747"/>
      <c r="X19" s="762"/>
      <c r="Y19" s="710"/>
      <c r="Z19" s="709"/>
      <c r="AA19" s="758"/>
      <c r="AB19" s="763"/>
      <c r="AC19" s="770"/>
      <c r="AD19" s="772"/>
      <c r="AE19" s="710"/>
    </row>
    <row r="20" spans="1:31" ht="12.75">
      <c r="A20" s="619"/>
      <c r="B20" s="616" t="s">
        <v>770</v>
      </c>
      <c r="C20" s="738" t="s">
        <v>771</v>
      </c>
      <c r="D20" s="739"/>
      <c r="E20" s="734"/>
      <c r="F20" s="619">
        <v>26823</v>
      </c>
      <c r="G20" s="885">
        <v>22.8</v>
      </c>
      <c r="H20" s="619">
        <v>27426</v>
      </c>
      <c r="I20" s="885">
        <v>23.16506438681755</v>
      </c>
      <c r="J20" s="670">
        <v>1.6011595913050458</v>
      </c>
      <c r="K20" s="729" t="e">
        <f>(#REF!-#REF!)/#REF!*100</f>
        <v>#REF!</v>
      </c>
      <c r="L20" s="729" t="e">
        <f>(#REF!-#REF!)/#REF!*100</f>
        <v>#REF!</v>
      </c>
      <c r="M20" s="714"/>
      <c r="N20" s="710"/>
      <c r="O20" s="710"/>
      <c r="P20" s="773"/>
      <c r="Q20" s="773"/>
      <c r="R20" s="740"/>
      <c r="S20" s="710"/>
      <c r="T20" s="761"/>
      <c r="U20" s="710"/>
      <c r="V20" s="740"/>
      <c r="W20" s="774"/>
      <c r="X20" s="771"/>
      <c r="Y20" s="775"/>
      <c r="Z20" s="776"/>
      <c r="AA20" s="775"/>
      <c r="AB20" s="777"/>
      <c r="AC20" s="770"/>
      <c r="AD20" s="772"/>
      <c r="AE20" s="710"/>
    </row>
    <row r="21" spans="1:31" ht="12.75">
      <c r="A21" s="619"/>
      <c r="B21" s="616"/>
      <c r="C21" s="738" t="s">
        <v>772</v>
      </c>
      <c r="D21" s="739"/>
      <c r="E21" s="734"/>
      <c r="F21" s="619">
        <v>98266</v>
      </c>
      <c r="G21" s="885">
        <v>83.4</v>
      </c>
      <c r="H21" s="619">
        <v>98449</v>
      </c>
      <c r="I21" s="885">
        <v>83.15384758323493</v>
      </c>
      <c r="J21" s="670">
        <v>-0.29514678269193517</v>
      </c>
      <c r="K21" s="729" t="e">
        <f>(#REF!-#REF!)/#REF!*100</f>
        <v>#REF!</v>
      </c>
      <c r="L21" s="729" t="e">
        <f>(#REF!-#REF!)/#REF!*100</f>
        <v>#REF!</v>
      </c>
      <c r="M21" s="714"/>
      <c r="N21" s="1117"/>
      <c r="O21" s="1117"/>
      <c r="P21" s="1117"/>
      <c r="Q21" s="1117"/>
      <c r="R21" s="742"/>
      <c r="S21" s="745"/>
      <c r="T21" s="778"/>
      <c r="U21" s="745"/>
      <c r="V21" s="746"/>
      <c r="W21" s="747"/>
      <c r="X21" s="748"/>
      <c r="Y21" s="776"/>
      <c r="Z21" s="779"/>
      <c r="AA21" s="751"/>
      <c r="AB21" s="777"/>
      <c r="AC21" s="770"/>
      <c r="AD21" s="780"/>
      <c r="AE21" s="710"/>
    </row>
    <row r="22" spans="1:31" ht="12.75">
      <c r="A22" s="619"/>
      <c r="B22" s="616"/>
      <c r="C22" s="738" t="s">
        <v>773</v>
      </c>
      <c r="D22" s="739"/>
      <c r="E22" s="734"/>
      <c r="F22" s="619">
        <v>11258</v>
      </c>
      <c r="G22" s="885">
        <v>9.6</v>
      </c>
      <c r="H22" s="619">
        <v>10604</v>
      </c>
      <c r="I22" s="885">
        <v>8.95655008961618</v>
      </c>
      <c r="J22" s="670">
        <v>-6.702603233164794</v>
      </c>
      <c r="K22" s="729" t="e">
        <f>(#REF!-#REF!)/#REF!*100</f>
        <v>#REF!</v>
      </c>
      <c r="L22" s="729" t="e">
        <f>(#REF!-#REF!)/#REF!*100</f>
        <v>#REF!</v>
      </c>
      <c r="M22" s="714"/>
      <c r="N22" s="753"/>
      <c r="O22" s="1118"/>
      <c r="P22" s="1118"/>
      <c r="Q22" s="1118"/>
      <c r="R22" s="754"/>
      <c r="S22" s="710"/>
      <c r="T22" s="761"/>
      <c r="U22" s="710"/>
      <c r="V22" s="746"/>
      <c r="W22" s="747"/>
      <c r="X22" s="771"/>
      <c r="Y22" s="781"/>
      <c r="Z22" s="782"/>
      <c r="AA22" s="783"/>
      <c r="AB22" s="777"/>
      <c r="AC22" s="770"/>
      <c r="AD22" s="784"/>
      <c r="AE22" s="710"/>
    </row>
    <row r="23" spans="1:31" ht="12.75">
      <c r="A23" s="619"/>
      <c r="B23" s="616"/>
      <c r="C23" s="738" t="s">
        <v>774</v>
      </c>
      <c r="D23" s="739"/>
      <c r="E23" s="734"/>
      <c r="F23" s="619">
        <v>208379</v>
      </c>
      <c r="G23" s="885">
        <v>176.9</v>
      </c>
      <c r="H23" s="619">
        <v>198955</v>
      </c>
      <c r="I23" s="885">
        <v>168.0451172274224</v>
      </c>
      <c r="J23" s="670">
        <v>-5.005586643627813</v>
      </c>
      <c r="K23" s="729" t="e">
        <f>(#REF!-#REF!)/#REF!*100</f>
        <v>#REF!</v>
      </c>
      <c r="L23" s="729" t="e">
        <f>(#REF!-#REF!)/#REF!*100</f>
        <v>#REF!</v>
      </c>
      <c r="M23" s="714"/>
      <c r="N23" s="710"/>
      <c r="O23" s="753"/>
      <c r="P23" s="1118"/>
      <c r="Q23" s="1118"/>
      <c r="R23" s="754"/>
      <c r="S23" s="710"/>
      <c r="T23" s="761"/>
      <c r="U23" s="710"/>
      <c r="V23" s="746"/>
      <c r="W23" s="747"/>
      <c r="X23" s="762"/>
      <c r="Y23" s="781"/>
      <c r="Z23" s="782"/>
      <c r="AA23" s="783"/>
      <c r="AB23" s="777"/>
      <c r="AC23" s="770"/>
      <c r="AD23" s="765"/>
      <c r="AE23" s="710"/>
    </row>
    <row r="24" spans="1:31" ht="12.75">
      <c r="A24" s="619"/>
      <c r="B24" s="738" t="s">
        <v>775</v>
      </c>
      <c r="C24" s="738"/>
      <c r="D24" s="738"/>
      <c r="E24" s="734"/>
      <c r="F24" s="619">
        <v>196335</v>
      </c>
      <c r="G24" s="885">
        <v>166.7</v>
      </c>
      <c r="H24" s="619">
        <v>199020</v>
      </c>
      <c r="I24" s="885">
        <v>168.1000187509819</v>
      </c>
      <c r="J24" s="670">
        <v>0.8398432819327617</v>
      </c>
      <c r="K24" s="729" t="e">
        <f>(#REF!-#REF!)/#REF!*100</f>
        <v>#REF!</v>
      </c>
      <c r="L24" s="729" t="e">
        <f>(#REF!-#REF!)/#REF!*100</f>
        <v>#REF!</v>
      </c>
      <c r="M24" s="714"/>
      <c r="N24" s="710"/>
      <c r="O24" s="710"/>
      <c r="P24" s="1113"/>
      <c r="Q24" s="1113"/>
      <c r="R24" s="754"/>
      <c r="S24" s="710"/>
      <c r="T24" s="761"/>
      <c r="U24" s="710"/>
      <c r="V24" s="746"/>
      <c r="W24" s="747"/>
      <c r="X24" s="771"/>
      <c r="Y24" s="781"/>
      <c r="Z24" s="782"/>
      <c r="AA24" s="783"/>
      <c r="AB24" s="777"/>
      <c r="AC24" s="770"/>
      <c r="AD24" s="765"/>
      <c r="AE24" s="710"/>
    </row>
    <row r="25" spans="1:31" ht="6.75" customHeight="1">
      <c r="A25" s="619"/>
      <c r="B25" s="619"/>
      <c r="C25" s="767"/>
      <c r="D25" s="768"/>
      <c r="E25" s="723"/>
      <c r="F25" s="769"/>
      <c r="G25" s="769"/>
      <c r="J25" s="703"/>
      <c r="K25" s="729" t="e">
        <f>(#REF!-#REF!)/#REF!*100</f>
        <v>#REF!</v>
      </c>
      <c r="L25" s="729" t="e">
        <f>(#REF!-#REF!)/#REF!*100</f>
        <v>#REF!</v>
      </c>
      <c r="M25" s="714"/>
      <c r="N25" s="710"/>
      <c r="O25" s="710"/>
      <c r="P25" s="1113"/>
      <c r="Q25" s="1113"/>
      <c r="R25" s="754"/>
      <c r="S25" s="710"/>
      <c r="T25" s="761"/>
      <c r="U25" s="710"/>
      <c r="V25" s="746"/>
      <c r="W25" s="747"/>
      <c r="X25" s="762"/>
      <c r="Y25" s="781"/>
      <c r="Z25" s="782"/>
      <c r="AA25" s="783"/>
      <c r="AB25" s="777"/>
      <c r="AC25" s="770"/>
      <c r="AD25" s="765"/>
      <c r="AE25" s="710"/>
    </row>
    <row r="26" spans="1:31" s="733" customFormat="1" ht="12.75">
      <c r="A26" s="726" t="s">
        <v>777</v>
      </c>
      <c r="B26" s="727"/>
      <c r="C26" s="727"/>
      <c r="D26" s="727"/>
      <c r="E26" s="728"/>
      <c r="F26" s="662">
        <v>608655</v>
      </c>
      <c r="G26" s="884">
        <v>567.1</v>
      </c>
      <c r="H26" s="662">
        <v>598238</v>
      </c>
      <c r="I26" s="884">
        <v>556.1073101807094</v>
      </c>
      <c r="J26" s="703">
        <v>-1.9384041296580112</v>
      </c>
      <c r="K26" s="729" t="e">
        <f>(#REF!-#REF!)/#REF!*100</f>
        <v>#REF!</v>
      </c>
      <c r="L26" s="729" t="e">
        <f>(#REF!-#REF!)/#REF!*100</f>
        <v>#REF!</v>
      </c>
      <c r="M26" s="714"/>
      <c r="N26" s="710"/>
      <c r="O26" s="710"/>
      <c r="P26" s="1113"/>
      <c r="Q26" s="1113"/>
      <c r="R26" s="754"/>
      <c r="S26" s="710"/>
      <c r="T26" s="761"/>
      <c r="U26" s="710"/>
      <c r="V26" s="746"/>
      <c r="W26" s="747"/>
      <c r="X26" s="771"/>
      <c r="Y26" s="781"/>
      <c r="Z26" s="782"/>
      <c r="AA26" s="783"/>
      <c r="AB26" s="777"/>
      <c r="AC26" s="770"/>
      <c r="AD26" s="765"/>
      <c r="AE26" s="732"/>
    </row>
    <row r="27" spans="1:31" ht="13.5" customHeight="1">
      <c r="A27" s="616" t="s">
        <v>768</v>
      </c>
      <c r="B27" s="1116" t="s">
        <v>769</v>
      </c>
      <c r="C27" s="1116"/>
      <c r="D27" s="1116"/>
      <c r="E27" s="734" t="s">
        <v>467</v>
      </c>
      <c r="F27" s="619">
        <v>372157</v>
      </c>
      <c r="G27" s="885">
        <v>346.8</v>
      </c>
      <c r="H27" s="619">
        <v>361476</v>
      </c>
      <c r="I27" s="885">
        <v>336.0191864356362</v>
      </c>
      <c r="J27" s="670">
        <v>-3.1086544303240538</v>
      </c>
      <c r="K27" s="729" t="e">
        <f>(#REF!-#REF!)/#REF!*100</f>
        <v>#REF!</v>
      </c>
      <c r="L27" s="729" t="e">
        <f>(#REF!-#REF!)/#REF!*100</f>
        <v>#REF!</v>
      </c>
      <c r="M27" s="714"/>
      <c r="N27" s="710"/>
      <c r="O27" s="1113"/>
      <c r="P27" s="1113"/>
      <c r="Q27" s="1113"/>
      <c r="R27" s="754"/>
      <c r="S27" s="710"/>
      <c r="T27" s="761"/>
      <c r="U27" s="710"/>
      <c r="V27" s="746"/>
      <c r="W27" s="747"/>
      <c r="X27" s="762"/>
      <c r="Y27" s="781"/>
      <c r="Z27" s="782"/>
      <c r="AA27" s="785"/>
      <c r="AB27" s="777"/>
      <c r="AC27" s="770"/>
      <c r="AD27" s="786"/>
      <c r="AE27" s="710"/>
    </row>
    <row r="28" spans="1:31" ht="12.75">
      <c r="A28" s="619"/>
      <c r="B28" s="616" t="s">
        <v>770</v>
      </c>
      <c r="C28" s="738" t="s">
        <v>771</v>
      </c>
      <c r="D28" s="739"/>
      <c r="E28" s="734"/>
      <c r="F28" s="619">
        <v>25472</v>
      </c>
      <c r="G28" s="885">
        <v>23.7</v>
      </c>
      <c r="H28" s="619">
        <v>25032</v>
      </c>
      <c r="I28" s="885">
        <v>23.269130661114</v>
      </c>
      <c r="J28" s="670">
        <v>-1.8180140881265738</v>
      </c>
      <c r="K28" s="729" t="e">
        <f>(#REF!-#REF!)/#REF!*100</f>
        <v>#REF!</v>
      </c>
      <c r="L28" s="729" t="e">
        <f>(#REF!-#REF!)/#REF!*100</f>
        <v>#REF!</v>
      </c>
      <c r="M28" s="714"/>
      <c r="N28" s="710"/>
      <c r="O28" s="710"/>
      <c r="P28" s="773"/>
      <c r="Q28" s="773"/>
      <c r="R28" s="740"/>
      <c r="S28" s="710"/>
      <c r="T28" s="761"/>
      <c r="U28" s="710"/>
      <c r="V28" s="740"/>
      <c r="W28" s="774"/>
      <c r="X28" s="771"/>
      <c r="Y28" s="787"/>
      <c r="Z28" s="782"/>
      <c r="AA28" s="788"/>
      <c r="AB28" s="777"/>
      <c r="AC28" s="789"/>
      <c r="AD28" s="765"/>
      <c r="AE28" s="710"/>
    </row>
    <row r="29" spans="1:31" ht="12.75">
      <c r="A29" s="619"/>
      <c r="B29" s="616"/>
      <c r="C29" s="738" t="s">
        <v>772</v>
      </c>
      <c r="D29" s="739"/>
      <c r="E29" s="734"/>
      <c r="F29" s="619">
        <v>91249</v>
      </c>
      <c r="G29" s="885">
        <v>85</v>
      </c>
      <c r="H29" s="619">
        <v>87936</v>
      </c>
      <c r="I29" s="885">
        <v>81.74313973376961</v>
      </c>
      <c r="J29" s="670">
        <v>-3.8316003132122245</v>
      </c>
      <c r="K29" s="729" t="e">
        <f>(#REF!-#REF!)/#REF!*100</f>
        <v>#REF!</v>
      </c>
      <c r="L29" s="729" t="e">
        <f>(#REF!-#REF!)/#REF!*100</f>
        <v>#REF!</v>
      </c>
      <c r="M29" s="714"/>
      <c r="N29" s="1117"/>
      <c r="O29" s="1117"/>
      <c r="P29" s="1117"/>
      <c r="Q29" s="1117"/>
      <c r="R29" s="742"/>
      <c r="S29" s="743"/>
      <c r="T29" s="744"/>
      <c r="U29" s="745"/>
      <c r="V29" s="746"/>
      <c r="W29" s="747"/>
      <c r="X29" s="748"/>
      <c r="Y29" s="776"/>
      <c r="Z29" s="779"/>
      <c r="AA29" s="751"/>
      <c r="AB29" s="777"/>
      <c r="AC29" s="790"/>
      <c r="AD29" s="765"/>
      <c r="AE29" s="710"/>
    </row>
    <row r="30" spans="1:31" ht="12.75">
      <c r="A30" s="619"/>
      <c r="B30" s="616"/>
      <c r="C30" s="738" t="s">
        <v>773</v>
      </c>
      <c r="D30" s="739"/>
      <c r="E30" s="734"/>
      <c r="F30" s="619">
        <v>5206</v>
      </c>
      <c r="G30" s="885">
        <v>4.9</v>
      </c>
      <c r="H30" s="619">
        <v>5048</v>
      </c>
      <c r="I30" s="885">
        <v>4.692496467613594</v>
      </c>
      <c r="J30" s="670">
        <v>-4.234765967069509</v>
      </c>
      <c r="K30" s="729" t="e">
        <f>(#REF!-#REF!)/#REF!*100</f>
        <v>#REF!</v>
      </c>
      <c r="L30" s="729" t="e">
        <f>(#REF!-#REF!)/#REF!*100</f>
        <v>#REF!</v>
      </c>
      <c r="M30" s="714"/>
      <c r="N30" s="753"/>
      <c r="O30" s="1118"/>
      <c r="P30" s="1118"/>
      <c r="Q30" s="1118"/>
      <c r="R30" s="754"/>
      <c r="S30" s="755"/>
      <c r="T30" s="756"/>
      <c r="U30" s="710"/>
      <c r="V30" s="746"/>
      <c r="W30" s="747"/>
      <c r="X30" s="771"/>
      <c r="Y30" s="781"/>
      <c r="Z30" s="782"/>
      <c r="AA30" s="791"/>
      <c r="AB30" s="763"/>
      <c r="AC30" s="790"/>
      <c r="AD30" s="765"/>
      <c r="AE30" s="710"/>
    </row>
    <row r="31" spans="1:31" ht="12.75">
      <c r="A31" s="619"/>
      <c r="B31" s="616"/>
      <c r="C31" s="738" t="s">
        <v>774</v>
      </c>
      <c r="D31" s="739"/>
      <c r="E31" s="734"/>
      <c r="F31" s="619">
        <v>148881</v>
      </c>
      <c r="G31" s="885">
        <v>138.7</v>
      </c>
      <c r="H31" s="619">
        <v>153310</v>
      </c>
      <c r="I31" s="885">
        <v>142.5131999702536</v>
      </c>
      <c r="J31" s="670">
        <v>2.7492429489932357</v>
      </c>
      <c r="K31" s="729" t="e">
        <f>(#REF!-#REF!)/#REF!*100</f>
        <v>#REF!</v>
      </c>
      <c r="L31" s="729" t="e">
        <f>(#REF!-#REF!)/#REF!*100</f>
        <v>#REF!</v>
      </c>
      <c r="M31" s="714"/>
      <c r="N31" s="710"/>
      <c r="O31" s="753"/>
      <c r="P31" s="1118"/>
      <c r="Q31" s="1118"/>
      <c r="R31" s="754"/>
      <c r="S31" s="710"/>
      <c r="T31" s="761"/>
      <c r="U31" s="710"/>
      <c r="V31" s="746"/>
      <c r="W31" s="747"/>
      <c r="X31" s="771"/>
      <c r="Y31" s="781"/>
      <c r="Z31" s="782"/>
      <c r="AA31" s="791"/>
      <c r="AB31" s="763"/>
      <c r="AC31" s="790"/>
      <c r="AD31" s="765"/>
      <c r="AE31" s="710"/>
    </row>
    <row r="32" spans="1:31" ht="12.75">
      <c r="A32" s="619"/>
      <c r="B32" s="738" t="s">
        <v>775</v>
      </c>
      <c r="C32" s="738"/>
      <c r="D32" s="738"/>
      <c r="E32" s="734"/>
      <c r="F32" s="619">
        <v>236498</v>
      </c>
      <c r="G32" s="885">
        <v>220.4</v>
      </c>
      <c r="H32" s="619">
        <v>236762</v>
      </c>
      <c r="I32" s="885">
        <v>220.08812374507326</v>
      </c>
      <c r="J32" s="670">
        <v>-0.14150465287057212</v>
      </c>
      <c r="K32" s="729" t="e">
        <f>(#REF!-#REF!)/#REF!*100</f>
        <v>#REF!</v>
      </c>
      <c r="L32" s="729" t="e">
        <f>(#REF!-#REF!)/#REF!*100</f>
        <v>#REF!</v>
      </c>
      <c r="M32" s="714"/>
      <c r="N32" s="710"/>
      <c r="O32" s="710"/>
      <c r="P32" s="1113"/>
      <c r="Q32" s="1113"/>
      <c r="R32" s="754"/>
      <c r="S32" s="710"/>
      <c r="T32" s="761"/>
      <c r="U32" s="710"/>
      <c r="V32" s="746"/>
      <c r="W32" s="747"/>
      <c r="X32" s="762"/>
      <c r="Y32" s="781"/>
      <c r="Z32" s="782"/>
      <c r="AA32" s="791"/>
      <c r="AB32" s="763"/>
      <c r="AC32" s="790"/>
      <c r="AD32" s="765"/>
      <c r="AE32" s="710"/>
    </row>
    <row r="33" spans="1:31" ht="6.75" customHeight="1">
      <c r="A33" s="619"/>
      <c r="B33" s="619"/>
      <c r="C33" s="767"/>
      <c r="D33" s="768"/>
      <c r="E33" s="723"/>
      <c r="F33" s="769"/>
      <c r="G33" s="769"/>
      <c r="J33" s="703"/>
      <c r="K33" s="729" t="e">
        <f>(#REF!-#REF!)/#REF!*100</f>
        <v>#REF!</v>
      </c>
      <c r="L33" s="729" t="e">
        <f>(#REF!-#REF!)/#REF!*100</f>
        <v>#REF!</v>
      </c>
      <c r="M33" s="714"/>
      <c r="N33" s="710"/>
      <c r="O33" s="710"/>
      <c r="P33" s="1113"/>
      <c r="Q33" s="1113"/>
      <c r="R33" s="754"/>
      <c r="S33" s="710"/>
      <c r="T33" s="761"/>
      <c r="U33" s="710"/>
      <c r="V33" s="746"/>
      <c r="W33" s="747"/>
      <c r="X33" s="762"/>
      <c r="Y33" s="781"/>
      <c r="Z33" s="782"/>
      <c r="AA33" s="791"/>
      <c r="AB33" s="763"/>
      <c r="AC33" s="790"/>
      <c r="AD33" s="765"/>
      <c r="AE33" s="710"/>
    </row>
    <row r="34" spans="1:31" s="733" customFormat="1" ht="12.75">
      <c r="A34" s="726" t="s">
        <v>778</v>
      </c>
      <c r="B34" s="727"/>
      <c r="C34" s="727"/>
      <c r="D34" s="727"/>
      <c r="E34" s="728"/>
      <c r="F34" s="662">
        <v>612464</v>
      </c>
      <c r="G34" s="884">
        <v>577.9</v>
      </c>
      <c r="H34" s="662">
        <v>617920</v>
      </c>
      <c r="I34" s="884">
        <v>584.7511599539331</v>
      </c>
      <c r="J34" s="703">
        <v>1.1855268997980728</v>
      </c>
      <c r="K34" s="729" t="e">
        <f>(#REF!-#REF!)/#REF!*100</f>
        <v>#REF!</v>
      </c>
      <c r="L34" s="729" t="e">
        <f>(#REF!-#REF!)/#REF!*100</f>
        <v>#REF!</v>
      </c>
      <c r="M34" s="714"/>
      <c r="N34" s="710"/>
      <c r="O34" s="710"/>
      <c r="P34" s="1113"/>
      <c r="Q34" s="1113"/>
      <c r="R34" s="754"/>
      <c r="S34" s="710"/>
      <c r="T34" s="761"/>
      <c r="U34" s="710"/>
      <c r="V34" s="746"/>
      <c r="W34" s="747"/>
      <c r="X34" s="771"/>
      <c r="Y34" s="781"/>
      <c r="Z34" s="782"/>
      <c r="AA34" s="791"/>
      <c r="AB34" s="763"/>
      <c r="AC34" s="790"/>
      <c r="AD34" s="765"/>
      <c r="AE34" s="732"/>
    </row>
    <row r="35" spans="1:31" ht="13.5" customHeight="1">
      <c r="A35" s="616" t="s">
        <v>768</v>
      </c>
      <c r="B35" s="1116" t="s">
        <v>769</v>
      </c>
      <c r="C35" s="1116"/>
      <c r="D35" s="1116"/>
      <c r="E35" s="734" t="s">
        <v>467</v>
      </c>
      <c r="F35" s="619">
        <v>392102</v>
      </c>
      <c r="G35" s="885">
        <v>370</v>
      </c>
      <c r="H35" s="619">
        <v>398361</v>
      </c>
      <c r="I35" s="885">
        <v>376.97769424910786</v>
      </c>
      <c r="J35" s="670">
        <v>1.8858633105696798</v>
      </c>
      <c r="K35" s="729" t="e">
        <f>(#REF!-#REF!)/#REF!*100</f>
        <v>#REF!</v>
      </c>
      <c r="L35" s="729" t="e">
        <f>(#REF!-#REF!)/#REF!*100</f>
        <v>#REF!</v>
      </c>
      <c r="M35" s="714"/>
      <c r="N35" s="710"/>
      <c r="O35" s="1113"/>
      <c r="P35" s="1113"/>
      <c r="Q35" s="1113"/>
      <c r="R35" s="754"/>
      <c r="S35" s="755"/>
      <c r="T35" s="756"/>
      <c r="U35" s="710"/>
      <c r="V35" s="746"/>
      <c r="W35" s="747"/>
      <c r="X35" s="762"/>
      <c r="Y35" s="781"/>
      <c r="Z35" s="782"/>
      <c r="AA35" s="788"/>
      <c r="AB35" s="763"/>
      <c r="AC35" s="722"/>
      <c r="AD35" s="786"/>
      <c r="AE35" s="710"/>
    </row>
    <row r="36" spans="1:31" ht="12.75">
      <c r="A36" s="619"/>
      <c r="B36" s="616" t="s">
        <v>770</v>
      </c>
      <c r="C36" s="738" t="s">
        <v>771</v>
      </c>
      <c r="D36" s="739"/>
      <c r="E36" s="734"/>
      <c r="F36" s="619">
        <v>27227</v>
      </c>
      <c r="G36" s="885">
        <v>25.7</v>
      </c>
      <c r="H36" s="619">
        <v>26746</v>
      </c>
      <c r="I36" s="885">
        <v>25.31032257270827</v>
      </c>
      <c r="J36" s="670">
        <v>-1.516254580901677</v>
      </c>
      <c r="K36" s="729" t="e">
        <f>(#REF!-#REF!)/#REF!*100</f>
        <v>#REF!</v>
      </c>
      <c r="L36" s="729" t="e">
        <f>(#REF!-#REF!)/#REF!*100</f>
        <v>#REF!</v>
      </c>
      <c r="M36" s="714"/>
      <c r="N36" s="710"/>
      <c r="O36" s="710"/>
      <c r="P36" s="773"/>
      <c r="Q36" s="773"/>
      <c r="R36" s="740"/>
      <c r="S36" s="710"/>
      <c r="T36" s="761"/>
      <c r="U36" s="710"/>
      <c r="V36" s="740"/>
      <c r="W36" s="774"/>
      <c r="X36" s="771"/>
      <c r="Y36" s="787"/>
      <c r="Z36" s="782"/>
      <c r="AA36" s="788"/>
      <c r="AB36" s="777"/>
      <c r="AC36" s="722"/>
      <c r="AD36" s="786"/>
      <c r="AE36" s="710"/>
    </row>
    <row r="37" spans="1:31" ht="12.75">
      <c r="A37" s="619"/>
      <c r="B37" s="616"/>
      <c r="C37" s="738" t="s">
        <v>772</v>
      </c>
      <c r="D37" s="739"/>
      <c r="E37" s="734"/>
      <c r="F37" s="619">
        <v>84675</v>
      </c>
      <c r="G37" s="885">
        <v>79.9</v>
      </c>
      <c r="H37" s="619">
        <v>84263</v>
      </c>
      <c r="I37" s="885">
        <v>79.73991291946896</v>
      </c>
      <c r="J37" s="670">
        <v>-0.20035929978853284</v>
      </c>
      <c r="K37" s="729" t="e">
        <f>(#REF!-#REF!)/#REF!*100</f>
        <v>#REF!</v>
      </c>
      <c r="L37" s="729" t="e">
        <f>(#REF!-#REF!)/#REF!*100</f>
        <v>#REF!</v>
      </c>
      <c r="M37" s="714"/>
      <c r="N37" s="1117"/>
      <c r="O37" s="1117"/>
      <c r="P37" s="1117"/>
      <c r="Q37" s="1117"/>
      <c r="R37" s="742"/>
      <c r="S37" s="743"/>
      <c r="T37" s="744"/>
      <c r="U37" s="745"/>
      <c r="V37" s="746"/>
      <c r="W37" s="747"/>
      <c r="X37" s="748"/>
      <c r="Y37" s="776"/>
      <c r="Z37" s="779"/>
      <c r="AA37" s="751"/>
      <c r="AB37" s="777"/>
      <c r="AC37" s="790"/>
      <c r="AD37" s="765"/>
      <c r="AE37" s="710"/>
    </row>
    <row r="38" spans="1:31" ht="12.75">
      <c r="A38" s="619"/>
      <c r="B38" s="616"/>
      <c r="C38" s="738" t="s">
        <v>773</v>
      </c>
      <c r="D38" s="739"/>
      <c r="E38" s="734"/>
      <c r="F38" s="619">
        <v>4508</v>
      </c>
      <c r="G38" s="885">
        <v>4.3</v>
      </c>
      <c r="H38" s="619">
        <v>4817</v>
      </c>
      <c r="I38" s="885">
        <v>4.558432058353987</v>
      </c>
      <c r="J38" s="670">
        <v>6.010047868697388</v>
      </c>
      <c r="K38" s="729" t="e">
        <f>(#REF!-#REF!)/#REF!*100</f>
        <v>#REF!</v>
      </c>
      <c r="L38" s="729" t="e">
        <f>(#REF!-#REF!)/#REF!*100</f>
        <v>#REF!</v>
      </c>
      <c r="M38" s="714"/>
      <c r="N38" s="753"/>
      <c r="O38" s="1118"/>
      <c r="P38" s="1118"/>
      <c r="Q38" s="1118"/>
      <c r="R38" s="754"/>
      <c r="S38" s="755"/>
      <c r="T38" s="756"/>
      <c r="U38" s="710"/>
      <c r="V38" s="746"/>
      <c r="W38" s="747"/>
      <c r="X38" s="762"/>
      <c r="Y38" s="710"/>
      <c r="Z38" s="709"/>
      <c r="AA38" s="758"/>
      <c r="AB38" s="763"/>
      <c r="AC38" s="790"/>
      <c r="AD38" s="765"/>
      <c r="AE38" s="710"/>
    </row>
    <row r="39" spans="1:31" ht="11.25" customHeight="1">
      <c r="A39" s="619"/>
      <c r="B39" s="616"/>
      <c r="C39" s="738" t="s">
        <v>774</v>
      </c>
      <c r="D39" s="739"/>
      <c r="E39" s="734"/>
      <c r="F39" s="619">
        <v>215721</v>
      </c>
      <c r="G39" s="885">
        <v>203.6</v>
      </c>
      <c r="H39" s="619">
        <v>210232</v>
      </c>
      <c r="I39" s="885">
        <v>198.94712237738744</v>
      </c>
      <c r="J39" s="670">
        <v>-2.285303350988488</v>
      </c>
      <c r="K39" s="729" t="e">
        <f>(#REF!-#REF!)/#REF!*100</f>
        <v>#REF!</v>
      </c>
      <c r="L39" s="729" t="e">
        <f>(#REF!-#REF!)/#REF!*100</f>
        <v>#REF!</v>
      </c>
      <c r="M39" s="714"/>
      <c r="N39" s="710"/>
      <c r="O39" s="753"/>
      <c r="P39" s="1118"/>
      <c r="Q39" s="1118"/>
      <c r="R39" s="754"/>
      <c r="S39" s="710"/>
      <c r="T39" s="761"/>
      <c r="U39" s="710"/>
      <c r="V39" s="746"/>
      <c r="W39" s="747"/>
      <c r="X39" s="771"/>
      <c r="Y39" s="781"/>
      <c r="Z39" s="782"/>
      <c r="AA39" s="783"/>
      <c r="AB39" s="763"/>
      <c r="AC39" s="790"/>
      <c r="AD39" s="765"/>
      <c r="AE39" s="710"/>
    </row>
    <row r="40" spans="1:31" ht="11.25" customHeight="1">
      <c r="A40" s="619"/>
      <c r="B40" s="738" t="s">
        <v>775</v>
      </c>
      <c r="C40" s="738"/>
      <c r="D40" s="738"/>
      <c r="E40" s="734"/>
      <c r="F40" s="619">
        <v>220362</v>
      </c>
      <c r="G40" s="885">
        <v>207.9</v>
      </c>
      <c r="H40" s="619">
        <v>219559</v>
      </c>
      <c r="I40" s="885">
        <v>207.7734657048252</v>
      </c>
      <c r="J40" s="670">
        <v>-0.06086305684213089</v>
      </c>
      <c r="K40" s="729" t="e">
        <f>(#REF!-#REF!)/#REF!*100</f>
        <v>#REF!</v>
      </c>
      <c r="L40" s="729" t="e">
        <f>(#REF!-#REF!)/#REF!*100</f>
        <v>#REF!</v>
      </c>
      <c r="M40" s="714"/>
      <c r="N40" s="710"/>
      <c r="O40" s="710"/>
      <c r="P40" s="1113"/>
      <c r="Q40" s="1113"/>
      <c r="R40" s="754"/>
      <c r="S40" s="710"/>
      <c r="T40" s="761"/>
      <c r="U40" s="710"/>
      <c r="V40" s="746"/>
      <c r="W40" s="747"/>
      <c r="X40" s="771"/>
      <c r="Y40" s="781"/>
      <c r="Z40" s="782"/>
      <c r="AA40" s="783"/>
      <c r="AB40" s="763"/>
      <c r="AC40" s="790"/>
      <c r="AD40" s="765"/>
      <c r="AE40" s="710"/>
    </row>
    <row r="41" spans="1:31" ht="6.75" customHeight="1">
      <c r="A41" s="619"/>
      <c r="B41" s="619"/>
      <c r="C41" s="767"/>
      <c r="D41" s="768"/>
      <c r="E41" s="723"/>
      <c r="F41" s="769"/>
      <c r="G41" s="769"/>
      <c r="J41" s="703"/>
      <c r="K41" s="729" t="e">
        <f>(#REF!-#REF!)/#REF!*100</f>
        <v>#REF!</v>
      </c>
      <c r="L41" s="729" t="e">
        <f>(#REF!-#REF!)/#REF!*100</f>
        <v>#REF!</v>
      </c>
      <c r="M41" s="714"/>
      <c r="N41" s="710"/>
      <c r="O41" s="710"/>
      <c r="P41" s="1113"/>
      <c r="Q41" s="1113"/>
      <c r="R41" s="754"/>
      <c r="S41" s="710"/>
      <c r="T41" s="761"/>
      <c r="U41" s="710"/>
      <c r="V41" s="746"/>
      <c r="W41" s="747"/>
      <c r="X41" s="762"/>
      <c r="Y41" s="781"/>
      <c r="Z41" s="782"/>
      <c r="AA41" s="783"/>
      <c r="AB41" s="763"/>
      <c r="AC41" s="790"/>
      <c r="AD41" s="765"/>
      <c r="AE41" s="710"/>
    </row>
    <row r="42" spans="1:31" s="733" customFormat="1" ht="12.75">
      <c r="A42" s="726" t="s">
        <v>779</v>
      </c>
      <c r="B42" s="727"/>
      <c r="C42" s="727"/>
      <c r="D42" s="727"/>
      <c r="E42" s="728"/>
      <c r="F42" s="662">
        <v>881635</v>
      </c>
      <c r="G42" s="884">
        <v>521</v>
      </c>
      <c r="H42" s="662">
        <v>885206</v>
      </c>
      <c r="I42" s="884">
        <v>520.2286592801594</v>
      </c>
      <c r="J42" s="703">
        <v>-0.1480500421959019</v>
      </c>
      <c r="K42" s="729" t="e">
        <f>(#REF!-#REF!)/#REF!*100</f>
        <v>#REF!</v>
      </c>
      <c r="L42" s="729" t="e">
        <f>(#REF!-#REF!)/#REF!*100</f>
        <v>#REF!</v>
      </c>
      <c r="M42" s="714"/>
      <c r="N42" s="710"/>
      <c r="O42" s="710"/>
      <c r="P42" s="1113"/>
      <c r="Q42" s="1113"/>
      <c r="R42" s="754"/>
      <c r="S42" s="710"/>
      <c r="T42" s="761"/>
      <c r="U42" s="710"/>
      <c r="V42" s="746"/>
      <c r="W42" s="747"/>
      <c r="X42" s="762"/>
      <c r="Y42" s="781"/>
      <c r="Z42" s="782"/>
      <c r="AA42" s="783"/>
      <c r="AB42" s="763"/>
      <c r="AC42" s="790"/>
      <c r="AD42" s="765"/>
      <c r="AE42" s="732"/>
    </row>
    <row r="43" spans="1:31" ht="13.5" customHeight="1">
      <c r="A43" s="616" t="s">
        <v>768</v>
      </c>
      <c r="B43" s="1116" t="s">
        <v>769</v>
      </c>
      <c r="C43" s="1116"/>
      <c r="D43" s="1116"/>
      <c r="E43" s="734" t="s">
        <v>467</v>
      </c>
      <c r="F43" s="619">
        <v>566164</v>
      </c>
      <c r="G43" s="885">
        <v>334.6</v>
      </c>
      <c r="H43" s="619">
        <v>568474</v>
      </c>
      <c r="I43" s="885">
        <v>334.08773421737914</v>
      </c>
      <c r="J43" s="670">
        <v>-0.15309796252865882</v>
      </c>
      <c r="K43" s="729" t="e">
        <f>(#REF!-#REF!)/#REF!*100</f>
        <v>#REF!</v>
      </c>
      <c r="L43" s="729" t="e">
        <f>(#REF!-#REF!)/#REF!*100</f>
        <v>#REF!</v>
      </c>
      <c r="M43" s="714"/>
      <c r="N43" s="710"/>
      <c r="O43" s="1113"/>
      <c r="P43" s="1113"/>
      <c r="Q43" s="1113"/>
      <c r="R43" s="754"/>
      <c r="S43" s="755"/>
      <c r="T43" s="756"/>
      <c r="U43" s="710"/>
      <c r="V43" s="746"/>
      <c r="W43" s="747"/>
      <c r="X43" s="762"/>
      <c r="Y43" s="758"/>
      <c r="Z43" s="782"/>
      <c r="AA43" s="788"/>
      <c r="AB43" s="763"/>
      <c r="AC43" s="722"/>
      <c r="AD43" s="786"/>
      <c r="AE43" s="710"/>
    </row>
    <row r="44" spans="1:31" ht="12.75">
      <c r="A44" s="619"/>
      <c r="B44" s="616" t="s">
        <v>770</v>
      </c>
      <c r="C44" s="738" t="s">
        <v>771</v>
      </c>
      <c r="D44" s="739"/>
      <c r="E44" s="734"/>
      <c r="F44" s="619">
        <v>41950</v>
      </c>
      <c r="G44" s="885">
        <v>24.8</v>
      </c>
      <c r="H44" s="619">
        <v>41200</v>
      </c>
      <c r="I44" s="885">
        <v>24.21291853234452</v>
      </c>
      <c r="J44" s="670">
        <v>-2.367263982481771</v>
      </c>
      <c r="K44" s="729" t="e">
        <f>(#REF!-#REF!)/#REF!*100</f>
        <v>#REF!</v>
      </c>
      <c r="L44" s="729" t="e">
        <f>(#REF!-#REF!)/#REF!*100</f>
        <v>#REF!</v>
      </c>
      <c r="M44" s="714"/>
      <c r="N44" s="710"/>
      <c r="O44" s="710"/>
      <c r="P44" s="773"/>
      <c r="Q44" s="773"/>
      <c r="R44" s="740"/>
      <c r="S44" s="710"/>
      <c r="T44" s="761"/>
      <c r="U44" s="710"/>
      <c r="V44" s="740"/>
      <c r="W44" s="774"/>
      <c r="X44" s="771"/>
      <c r="Y44" s="787"/>
      <c r="Z44" s="782"/>
      <c r="AA44" s="788"/>
      <c r="AB44" s="777"/>
      <c r="AC44" s="722"/>
      <c r="AD44" s="786"/>
      <c r="AE44" s="710"/>
    </row>
    <row r="45" spans="1:31" ht="12.75">
      <c r="A45" s="619"/>
      <c r="B45" s="616"/>
      <c r="C45" s="738" t="s">
        <v>772</v>
      </c>
      <c r="D45" s="739"/>
      <c r="E45" s="734"/>
      <c r="F45" s="619">
        <v>143302</v>
      </c>
      <c r="G45" s="885">
        <v>84.7</v>
      </c>
      <c r="H45" s="619">
        <v>143559</v>
      </c>
      <c r="I45" s="885">
        <v>84.36850416468076</v>
      </c>
      <c r="J45" s="670">
        <v>-0.39137642894834235</v>
      </c>
      <c r="K45" s="729" t="e">
        <f>(#REF!-#REF!)/#REF!*100</f>
        <v>#REF!</v>
      </c>
      <c r="L45" s="729" t="e">
        <f>(#REF!-#REF!)/#REF!*100</f>
        <v>#REF!</v>
      </c>
      <c r="M45" s="714"/>
      <c r="N45" s="1117"/>
      <c r="O45" s="1117"/>
      <c r="P45" s="1117"/>
      <c r="Q45" s="1117"/>
      <c r="R45" s="742"/>
      <c r="S45" s="743"/>
      <c r="T45" s="744"/>
      <c r="U45" s="745"/>
      <c r="V45" s="746"/>
      <c r="W45" s="747"/>
      <c r="X45" s="792"/>
      <c r="Y45" s="793"/>
      <c r="Z45" s="751"/>
      <c r="AA45" s="751"/>
      <c r="AB45" s="777"/>
      <c r="AC45" s="790"/>
      <c r="AD45" s="790"/>
      <c r="AE45" s="710"/>
    </row>
    <row r="46" spans="1:31" ht="12.75">
      <c r="A46" s="619"/>
      <c r="B46" s="616"/>
      <c r="C46" s="738" t="s">
        <v>773</v>
      </c>
      <c r="D46" s="739"/>
      <c r="E46" s="734"/>
      <c r="F46" s="619">
        <v>11780</v>
      </c>
      <c r="G46" s="885">
        <v>7</v>
      </c>
      <c r="H46" s="619">
        <v>12322</v>
      </c>
      <c r="I46" s="885">
        <v>7.24154325620265</v>
      </c>
      <c r="J46" s="670">
        <v>3.4506179457521435</v>
      </c>
      <c r="K46" s="729" t="e">
        <f>(#REF!-#REF!)/#REF!*100</f>
        <v>#REF!</v>
      </c>
      <c r="L46" s="729" t="e">
        <f>(#REF!-#REF!)/#REF!*100</f>
        <v>#REF!</v>
      </c>
      <c r="M46" s="714"/>
      <c r="N46" s="753"/>
      <c r="O46" s="1118"/>
      <c r="P46" s="1118"/>
      <c r="Q46" s="1118"/>
      <c r="R46" s="754"/>
      <c r="S46" s="755"/>
      <c r="T46" s="756"/>
      <c r="U46" s="710"/>
      <c r="V46" s="746"/>
      <c r="W46" s="747"/>
      <c r="X46" s="771"/>
      <c r="Y46" s="781"/>
      <c r="Z46" s="782"/>
      <c r="AA46" s="783"/>
      <c r="AB46" s="763"/>
      <c r="AC46" s="790"/>
      <c r="AD46" s="790"/>
      <c r="AE46" s="710"/>
    </row>
    <row r="47" spans="1:31" ht="12.75">
      <c r="A47" s="619"/>
      <c r="B47" s="616"/>
      <c r="C47" s="738" t="s">
        <v>774</v>
      </c>
      <c r="D47" s="739"/>
      <c r="E47" s="734"/>
      <c r="F47" s="619">
        <v>229408</v>
      </c>
      <c r="G47" s="885">
        <v>135.6</v>
      </c>
      <c r="H47" s="619">
        <v>225731</v>
      </c>
      <c r="I47" s="885">
        <v>132.66034740836557</v>
      </c>
      <c r="J47" s="670">
        <v>-2.1678853920607866</v>
      </c>
      <c r="K47" s="729" t="e">
        <f>(#REF!-#REF!)/#REF!*100</f>
        <v>#REF!</v>
      </c>
      <c r="L47" s="729" t="e">
        <f>(#REF!-#REF!)/#REF!*100</f>
        <v>#REF!</v>
      </c>
      <c r="M47" s="714"/>
      <c r="N47" s="710"/>
      <c r="O47" s="753"/>
      <c r="P47" s="1118"/>
      <c r="Q47" s="1118"/>
      <c r="R47" s="754"/>
      <c r="S47" s="710"/>
      <c r="T47" s="761"/>
      <c r="U47" s="710"/>
      <c r="V47" s="746"/>
      <c r="W47" s="747"/>
      <c r="X47" s="762"/>
      <c r="Y47" s="781"/>
      <c r="Z47" s="782"/>
      <c r="AA47" s="783"/>
      <c r="AB47" s="763"/>
      <c r="AC47" s="790"/>
      <c r="AD47" s="765"/>
      <c r="AE47" s="710"/>
    </row>
    <row r="48" spans="1:31" ht="12.75">
      <c r="A48" s="619"/>
      <c r="B48" s="738" t="s">
        <v>775</v>
      </c>
      <c r="C48" s="738"/>
      <c r="D48" s="738"/>
      <c r="E48" s="734"/>
      <c r="F48" s="619">
        <v>315471</v>
      </c>
      <c r="G48" s="885">
        <v>186.4</v>
      </c>
      <c r="H48" s="619">
        <v>316732</v>
      </c>
      <c r="I48" s="885">
        <v>186.1409250627802</v>
      </c>
      <c r="J48" s="670">
        <v>-0.1389887002252066</v>
      </c>
      <c r="K48" s="729" t="e">
        <f>(#REF!-#REF!)/#REF!*100</f>
        <v>#REF!</v>
      </c>
      <c r="L48" s="729" t="e">
        <f>(#REF!-#REF!)/#REF!*100</f>
        <v>#REF!</v>
      </c>
      <c r="M48" s="714"/>
      <c r="N48" s="710"/>
      <c r="O48" s="710"/>
      <c r="P48" s="1113"/>
      <c r="Q48" s="1113"/>
      <c r="R48" s="754"/>
      <c r="S48" s="710"/>
      <c r="T48" s="761"/>
      <c r="U48" s="710"/>
      <c r="V48" s="746"/>
      <c r="W48" s="747"/>
      <c r="X48" s="771"/>
      <c r="Y48" s="781"/>
      <c r="Z48" s="782"/>
      <c r="AA48" s="783"/>
      <c r="AB48" s="763"/>
      <c r="AC48" s="790"/>
      <c r="AD48" s="765"/>
      <c r="AE48" s="710"/>
    </row>
    <row r="49" spans="1:45" ht="6.75" customHeight="1">
      <c r="A49" s="619"/>
      <c r="B49" s="619"/>
      <c r="C49" s="767"/>
      <c r="D49" s="768"/>
      <c r="E49" s="723"/>
      <c r="F49" s="769"/>
      <c r="G49" s="769"/>
      <c r="J49" s="703"/>
      <c r="K49" s="729" t="e">
        <f>(#REF!-#REF!)/#REF!*100</f>
        <v>#REF!</v>
      </c>
      <c r="L49" s="729" t="e">
        <f>(#REF!-#REF!)/#REF!*100</f>
        <v>#REF!</v>
      </c>
      <c r="M49" s="714"/>
      <c r="N49" s="710"/>
      <c r="O49" s="710"/>
      <c r="P49" s="1113"/>
      <c r="Q49" s="1113"/>
      <c r="R49" s="754"/>
      <c r="S49" s="710"/>
      <c r="T49" s="761"/>
      <c r="U49" s="710"/>
      <c r="V49" s="746"/>
      <c r="W49" s="747"/>
      <c r="X49" s="762"/>
      <c r="Y49" s="781"/>
      <c r="Z49" s="782"/>
      <c r="AA49" s="783"/>
      <c r="AB49" s="763"/>
      <c r="AC49" s="790"/>
      <c r="AD49" s="765"/>
      <c r="AE49" s="710"/>
      <c r="AF49" s="710"/>
      <c r="AG49" s="710"/>
      <c r="AH49" s="710"/>
      <c r="AI49" s="710"/>
      <c r="AJ49" s="710"/>
      <c r="AK49" s="710"/>
      <c r="AL49" s="710"/>
      <c r="AM49" s="710"/>
      <c r="AN49" s="710"/>
      <c r="AO49" s="710"/>
      <c r="AP49" s="710"/>
      <c r="AQ49" s="710"/>
      <c r="AR49" s="710"/>
      <c r="AS49" s="710"/>
    </row>
    <row r="50" spans="1:45" s="733" customFormat="1" ht="12.75">
      <c r="A50" s="726" t="s">
        <v>780</v>
      </c>
      <c r="B50" s="727"/>
      <c r="C50" s="727"/>
      <c r="D50" s="727"/>
      <c r="E50" s="728"/>
      <c r="F50" s="662">
        <v>687679</v>
      </c>
      <c r="G50" s="884">
        <v>529.7</v>
      </c>
      <c r="H50" s="662">
        <v>700577</v>
      </c>
      <c r="I50" s="884">
        <v>540.1285680803296</v>
      </c>
      <c r="J50" s="703">
        <v>1.9687687521860564</v>
      </c>
      <c r="K50" s="729" t="e">
        <f>(#REF!-#REF!)/#REF!*100</f>
        <v>#REF!</v>
      </c>
      <c r="L50" s="729" t="e">
        <f>(#REF!-#REF!)/#REF!*100</f>
        <v>#REF!</v>
      </c>
      <c r="M50" s="714"/>
      <c r="N50" s="710"/>
      <c r="O50" s="710"/>
      <c r="P50" s="1113"/>
      <c r="Q50" s="1113"/>
      <c r="R50" s="754"/>
      <c r="S50" s="710"/>
      <c r="T50" s="761"/>
      <c r="U50" s="710"/>
      <c r="V50" s="746"/>
      <c r="W50" s="747"/>
      <c r="X50" s="771"/>
      <c r="Y50" s="781"/>
      <c r="Z50" s="782"/>
      <c r="AA50" s="783"/>
      <c r="AB50" s="763"/>
      <c r="AC50" s="790"/>
      <c r="AD50" s="765"/>
      <c r="AE50" s="732"/>
      <c r="AF50" s="732"/>
      <c r="AG50" s="732"/>
      <c r="AH50" s="732"/>
      <c r="AI50" s="732"/>
      <c r="AJ50" s="732"/>
      <c r="AK50" s="732"/>
      <c r="AL50" s="732"/>
      <c r="AM50" s="732"/>
      <c r="AN50" s="732"/>
      <c r="AO50" s="732"/>
      <c r="AP50" s="732"/>
      <c r="AQ50" s="732"/>
      <c r="AR50" s="732"/>
      <c r="AS50" s="732"/>
    </row>
    <row r="51" spans="1:31" ht="13.5" customHeight="1">
      <c r="A51" s="616" t="s">
        <v>768</v>
      </c>
      <c r="B51" s="1116" t="s">
        <v>769</v>
      </c>
      <c r="C51" s="1116"/>
      <c r="D51" s="1116"/>
      <c r="E51" s="734" t="s">
        <v>467</v>
      </c>
      <c r="F51" s="619">
        <v>505585</v>
      </c>
      <c r="G51" s="885">
        <v>389.4</v>
      </c>
      <c r="H51" s="619">
        <v>506730</v>
      </c>
      <c r="I51" s="885">
        <v>390.67704092961293</v>
      </c>
      <c r="J51" s="670">
        <v>0.32795093210400417</v>
      </c>
      <c r="K51" s="729" t="e">
        <f>(#REF!-#REF!)/#REF!*100</f>
        <v>#REF!</v>
      </c>
      <c r="L51" s="729" t="e">
        <f>(#REF!-#REF!)/#REF!*100</f>
        <v>#REF!</v>
      </c>
      <c r="M51" s="714"/>
      <c r="N51" s="710"/>
      <c r="O51" s="1113"/>
      <c r="P51" s="1113"/>
      <c r="Q51" s="1113"/>
      <c r="R51" s="754"/>
      <c r="S51" s="755"/>
      <c r="T51" s="756"/>
      <c r="U51" s="710"/>
      <c r="V51" s="746"/>
      <c r="W51" s="747"/>
      <c r="X51" s="762"/>
      <c r="Y51" s="710"/>
      <c r="Z51" s="709"/>
      <c r="AA51" s="758"/>
      <c r="AB51" s="763"/>
      <c r="AC51" s="722"/>
      <c r="AD51" s="765"/>
      <c r="AE51" s="710"/>
    </row>
    <row r="52" spans="1:31" ht="12.75">
      <c r="A52" s="619"/>
      <c r="B52" s="616" t="s">
        <v>770</v>
      </c>
      <c r="C52" s="738" t="s">
        <v>771</v>
      </c>
      <c r="D52" s="739"/>
      <c r="E52" s="734"/>
      <c r="F52" s="619">
        <v>33343</v>
      </c>
      <c r="G52" s="885">
        <v>25.7</v>
      </c>
      <c r="H52" s="619">
        <v>33248</v>
      </c>
      <c r="I52" s="885">
        <v>25.633434485480965</v>
      </c>
      <c r="J52" s="670">
        <v>-0.25900978412075615</v>
      </c>
      <c r="K52" s="729" t="e">
        <f>(#REF!-#REF!)/#REF!*100</f>
        <v>#REF!</v>
      </c>
      <c r="L52" s="729" t="e">
        <f>(#REF!-#REF!)/#REF!*100</f>
        <v>#REF!</v>
      </c>
      <c r="M52" s="714"/>
      <c r="N52" s="710"/>
      <c r="O52" s="710"/>
      <c r="P52" s="773"/>
      <c r="Q52" s="773"/>
      <c r="R52" s="740"/>
      <c r="S52" s="710"/>
      <c r="T52" s="761"/>
      <c r="U52" s="710"/>
      <c r="V52" s="740"/>
      <c r="W52" s="774"/>
      <c r="X52" s="771"/>
      <c r="Y52" s="787"/>
      <c r="Z52" s="782"/>
      <c r="AA52" s="788"/>
      <c r="AB52" s="777"/>
      <c r="AC52" s="722"/>
      <c r="AD52" s="786"/>
      <c r="AE52" s="710"/>
    </row>
    <row r="53" spans="1:31" ht="12.75">
      <c r="A53" s="619"/>
      <c r="B53" s="616"/>
      <c r="C53" s="738" t="s">
        <v>772</v>
      </c>
      <c r="D53" s="739"/>
      <c r="E53" s="734"/>
      <c r="F53" s="619">
        <v>111285</v>
      </c>
      <c r="G53" s="885">
        <v>85.7</v>
      </c>
      <c r="H53" s="619">
        <v>110742</v>
      </c>
      <c r="I53" s="885">
        <v>85.37950558803938</v>
      </c>
      <c r="J53" s="670">
        <v>-0.3739724760334018</v>
      </c>
      <c r="K53" s="729" t="e">
        <f>(#REF!-#REF!)/#REF!*100</f>
        <v>#REF!</v>
      </c>
      <c r="L53" s="729" t="e">
        <f>(#REF!-#REF!)/#REF!*100</f>
        <v>#REF!</v>
      </c>
      <c r="M53" s="714"/>
      <c r="N53" s="1117"/>
      <c r="O53" s="1117"/>
      <c r="P53" s="1117"/>
      <c r="Q53" s="1117"/>
      <c r="R53" s="742"/>
      <c r="S53" s="743"/>
      <c r="T53" s="744"/>
      <c r="U53" s="745"/>
      <c r="V53" s="746"/>
      <c r="W53" s="747"/>
      <c r="X53" s="794"/>
      <c r="Y53" s="795"/>
      <c r="Z53" s="750"/>
      <c r="AA53" s="751"/>
      <c r="AB53" s="777"/>
      <c r="AC53" s="790"/>
      <c r="AD53" s="765"/>
      <c r="AE53" s="710"/>
    </row>
    <row r="54" spans="1:31" ht="12.75">
      <c r="A54" s="619"/>
      <c r="B54" s="616"/>
      <c r="C54" s="738" t="s">
        <v>773</v>
      </c>
      <c r="D54" s="739"/>
      <c r="E54" s="734"/>
      <c r="F54" s="619">
        <v>7604</v>
      </c>
      <c r="G54" s="885">
        <v>5.9</v>
      </c>
      <c r="H54" s="619">
        <v>7685</v>
      </c>
      <c r="I54" s="885">
        <v>5.9249562085214516</v>
      </c>
      <c r="J54" s="670">
        <v>0.42298658510935283</v>
      </c>
      <c r="K54" s="729" t="e">
        <f>(#REF!-#REF!)/#REF!*100</f>
        <v>#REF!</v>
      </c>
      <c r="L54" s="729" t="e">
        <f>(#REF!-#REF!)/#REF!*100</f>
        <v>#REF!</v>
      </c>
      <c r="M54" s="714"/>
      <c r="N54" s="753"/>
      <c r="O54" s="1118"/>
      <c r="P54" s="1118"/>
      <c r="Q54" s="1118"/>
      <c r="R54" s="754"/>
      <c r="S54" s="755"/>
      <c r="T54" s="756"/>
      <c r="U54" s="710"/>
      <c r="V54" s="746"/>
      <c r="W54" s="747"/>
      <c r="X54" s="771"/>
      <c r="Y54" s="781"/>
      <c r="Z54" s="782"/>
      <c r="AA54" s="783"/>
      <c r="AB54" s="763"/>
      <c r="AC54" s="790"/>
      <c r="AD54" s="765"/>
      <c r="AE54" s="710"/>
    </row>
    <row r="55" spans="1:31" ht="12.75">
      <c r="A55" s="619"/>
      <c r="B55" s="616"/>
      <c r="C55" s="738" t="s">
        <v>774</v>
      </c>
      <c r="D55" s="739"/>
      <c r="E55" s="734"/>
      <c r="F55" s="619">
        <v>246646</v>
      </c>
      <c r="G55" s="885">
        <v>192.5</v>
      </c>
      <c r="H55" s="619">
        <v>249400</v>
      </c>
      <c r="I55" s="885">
        <v>192.2815977105075</v>
      </c>
      <c r="J55" s="670">
        <v>-0.11345573480130433</v>
      </c>
      <c r="K55" s="729" t="e">
        <f>(#REF!-#REF!)/#REF!*100</f>
        <v>#REF!</v>
      </c>
      <c r="L55" s="729" t="e">
        <f>(#REF!-#REF!)/#REF!*100</f>
        <v>#REF!</v>
      </c>
      <c r="M55" s="714"/>
      <c r="N55" s="710"/>
      <c r="O55" s="753"/>
      <c r="P55" s="1118"/>
      <c r="Q55" s="1118"/>
      <c r="R55" s="754"/>
      <c r="S55" s="710"/>
      <c r="T55" s="761"/>
      <c r="U55" s="710"/>
      <c r="V55" s="746"/>
      <c r="W55" s="747"/>
      <c r="X55" s="762"/>
      <c r="Y55" s="781"/>
      <c r="Z55" s="782"/>
      <c r="AA55" s="783"/>
      <c r="AB55" s="763"/>
      <c r="AC55" s="790"/>
      <c r="AD55" s="765"/>
      <c r="AE55" s="710"/>
    </row>
    <row r="56" spans="1:31" ht="12.75">
      <c r="A56" s="619"/>
      <c r="B56" s="738" t="s">
        <v>775</v>
      </c>
      <c r="C56" s="738"/>
      <c r="D56" s="738"/>
      <c r="E56" s="734"/>
      <c r="F56" s="619">
        <v>182094</v>
      </c>
      <c r="G56" s="885">
        <v>140.3</v>
      </c>
      <c r="H56" s="619">
        <v>193847</v>
      </c>
      <c r="I56" s="885">
        <v>149.4515271507167</v>
      </c>
      <c r="J56" s="670">
        <v>6.522827619897842</v>
      </c>
      <c r="K56" s="729" t="e">
        <f>(#REF!-#REF!)/#REF!*100</f>
        <v>#REF!</v>
      </c>
      <c r="L56" s="729" t="e">
        <f>(#REF!-#REF!)/#REF!*100</f>
        <v>#REF!</v>
      </c>
      <c r="M56" s="714"/>
      <c r="N56" s="710"/>
      <c r="O56" s="710"/>
      <c r="P56" s="1113"/>
      <c r="Q56" s="1113"/>
      <c r="R56" s="754"/>
      <c r="S56" s="710"/>
      <c r="T56" s="761"/>
      <c r="U56" s="710"/>
      <c r="V56" s="746"/>
      <c r="W56" s="747"/>
      <c r="X56" s="771"/>
      <c r="Y56" s="781"/>
      <c r="Z56" s="782"/>
      <c r="AA56" s="783"/>
      <c r="AB56" s="763"/>
      <c r="AC56" s="790"/>
      <c r="AD56" s="765"/>
      <c r="AE56" s="710"/>
    </row>
    <row r="57" spans="1:31" ht="6.75" customHeight="1">
      <c r="A57" s="619"/>
      <c r="B57" s="619"/>
      <c r="C57" s="767"/>
      <c r="D57" s="768"/>
      <c r="E57" s="723"/>
      <c r="F57" s="769"/>
      <c r="G57" s="769"/>
      <c r="J57" s="703"/>
      <c r="K57" s="729" t="e">
        <f>(#REF!-#REF!)/#REF!*100</f>
        <v>#REF!</v>
      </c>
      <c r="L57" s="729" t="e">
        <f>(#REF!-#REF!)/#REF!*100</f>
        <v>#REF!</v>
      </c>
      <c r="M57" s="714"/>
      <c r="N57" s="710"/>
      <c r="O57" s="710"/>
      <c r="P57" s="1113"/>
      <c r="Q57" s="1113"/>
      <c r="R57" s="754"/>
      <c r="S57" s="710"/>
      <c r="T57" s="761"/>
      <c r="U57" s="710"/>
      <c r="V57" s="746"/>
      <c r="W57" s="747"/>
      <c r="X57" s="762"/>
      <c r="Y57" s="781"/>
      <c r="Z57" s="782"/>
      <c r="AA57" s="783"/>
      <c r="AB57" s="763"/>
      <c r="AC57" s="790"/>
      <c r="AD57" s="765"/>
      <c r="AE57" s="710"/>
    </row>
    <row r="58" spans="1:31" s="733" customFormat="1" ht="12.75">
      <c r="A58" s="726" t="s">
        <v>781</v>
      </c>
      <c r="B58" s="727"/>
      <c r="C58" s="727"/>
      <c r="D58" s="727"/>
      <c r="E58" s="728"/>
      <c r="F58" s="662">
        <v>938828</v>
      </c>
      <c r="G58" s="884">
        <v>525.1</v>
      </c>
      <c r="H58" s="662">
        <v>963799</v>
      </c>
      <c r="I58" s="884">
        <v>536.001926450093</v>
      </c>
      <c r="J58" s="703">
        <v>2.0761619596444625</v>
      </c>
      <c r="K58" s="729" t="e">
        <f>(#REF!-#REF!)/#REF!*100</f>
        <v>#REF!</v>
      </c>
      <c r="L58" s="729" t="e">
        <f>(#REF!-#REF!)/#REF!*100</f>
        <v>#REF!</v>
      </c>
      <c r="M58" s="714"/>
      <c r="N58" s="710"/>
      <c r="O58" s="710"/>
      <c r="P58" s="1113"/>
      <c r="Q58" s="1113"/>
      <c r="R58" s="754"/>
      <c r="S58" s="710"/>
      <c r="T58" s="761"/>
      <c r="U58" s="710"/>
      <c r="V58" s="746"/>
      <c r="W58" s="747"/>
      <c r="X58" s="771"/>
      <c r="Y58" s="781"/>
      <c r="Z58" s="782"/>
      <c r="AA58" s="783"/>
      <c r="AB58" s="763"/>
      <c r="AC58" s="790"/>
      <c r="AD58" s="765"/>
      <c r="AE58" s="732"/>
    </row>
    <row r="59" spans="1:31" ht="13.5" customHeight="1">
      <c r="A59" s="616" t="s">
        <v>768</v>
      </c>
      <c r="B59" s="1116" t="s">
        <v>769</v>
      </c>
      <c r="C59" s="1116"/>
      <c r="D59" s="1116"/>
      <c r="E59" s="734" t="s">
        <v>467</v>
      </c>
      <c r="F59" s="619">
        <v>636154</v>
      </c>
      <c r="G59" s="885">
        <v>355.8</v>
      </c>
      <c r="H59" s="619">
        <v>684389</v>
      </c>
      <c r="I59" s="885">
        <v>380.61237087946006</v>
      </c>
      <c r="J59" s="670">
        <v>6.973684901478361</v>
      </c>
      <c r="K59" s="729" t="e">
        <f>(#REF!-#REF!)/#REF!*100</f>
        <v>#REF!</v>
      </c>
      <c r="L59" s="729" t="e">
        <f>(#REF!-#REF!)/#REF!*100</f>
        <v>#REF!</v>
      </c>
      <c r="M59" s="714"/>
      <c r="N59" s="710"/>
      <c r="O59" s="1113"/>
      <c r="P59" s="1113"/>
      <c r="Q59" s="1113"/>
      <c r="R59" s="754"/>
      <c r="S59" s="710"/>
      <c r="T59" s="761"/>
      <c r="U59" s="710"/>
      <c r="V59" s="746"/>
      <c r="W59" s="747"/>
      <c r="X59" s="771"/>
      <c r="Y59" s="781"/>
      <c r="Z59" s="782"/>
      <c r="AA59" s="783"/>
      <c r="AB59" s="763"/>
      <c r="AC59" s="722"/>
      <c r="AD59" s="786"/>
      <c r="AE59" s="710"/>
    </row>
    <row r="60" spans="1:31" ht="12.75">
      <c r="A60" s="619"/>
      <c r="B60" s="616" t="s">
        <v>770</v>
      </c>
      <c r="C60" s="738" t="s">
        <v>771</v>
      </c>
      <c r="D60" s="739"/>
      <c r="E60" s="734"/>
      <c r="F60" s="619">
        <v>40124</v>
      </c>
      <c r="G60" s="885">
        <v>22.4</v>
      </c>
      <c r="H60" s="619">
        <v>41124</v>
      </c>
      <c r="I60" s="885">
        <v>22.870477374777963</v>
      </c>
      <c r="J60" s="670">
        <v>2.1003454231159013</v>
      </c>
      <c r="K60" s="729" t="e">
        <f>(#REF!-#REF!)/#REF!*100</f>
        <v>#REF!</v>
      </c>
      <c r="L60" s="729" t="e">
        <f>(#REF!-#REF!)/#REF!*100</f>
        <v>#REF!</v>
      </c>
      <c r="M60" s="714"/>
      <c r="N60" s="710"/>
      <c r="O60" s="710"/>
      <c r="P60" s="773"/>
      <c r="Q60" s="773"/>
      <c r="R60" s="740"/>
      <c r="S60" s="710"/>
      <c r="T60" s="761"/>
      <c r="U60" s="710"/>
      <c r="V60" s="740"/>
      <c r="W60" s="774"/>
      <c r="X60" s="771"/>
      <c r="Y60" s="787"/>
      <c r="Z60" s="782"/>
      <c r="AA60" s="788"/>
      <c r="AB60" s="777"/>
      <c r="AC60" s="722"/>
      <c r="AD60" s="786"/>
      <c r="AE60" s="710"/>
    </row>
    <row r="61" spans="1:31" ht="12.75">
      <c r="A61" s="619"/>
      <c r="B61" s="616"/>
      <c r="C61" s="738" t="s">
        <v>772</v>
      </c>
      <c r="D61" s="739"/>
      <c r="E61" s="734"/>
      <c r="F61" s="619">
        <v>129006</v>
      </c>
      <c r="G61" s="885">
        <v>72.2</v>
      </c>
      <c r="H61" s="619">
        <v>124863</v>
      </c>
      <c r="I61" s="885">
        <v>69.44062874348072</v>
      </c>
      <c r="J61" s="670">
        <v>-3.821843845594586</v>
      </c>
      <c r="K61" s="729" t="e">
        <f>(#REF!-#REF!)/#REF!*100</f>
        <v>#REF!</v>
      </c>
      <c r="L61" s="729" t="e">
        <f>(#REF!-#REF!)/#REF!*100</f>
        <v>#REF!</v>
      </c>
      <c r="M61" s="714"/>
      <c r="N61" s="1117"/>
      <c r="O61" s="1117"/>
      <c r="P61" s="1117"/>
      <c r="Q61" s="1117"/>
      <c r="R61" s="742"/>
      <c r="S61" s="743"/>
      <c r="T61" s="744"/>
      <c r="U61" s="745"/>
      <c r="V61" s="746"/>
      <c r="W61" s="747"/>
      <c r="X61" s="794"/>
      <c r="Y61" s="795"/>
      <c r="Z61" s="750"/>
      <c r="AA61" s="751"/>
      <c r="AB61" s="777"/>
      <c r="AC61" s="790"/>
      <c r="AD61" s="765"/>
      <c r="AE61" s="710"/>
    </row>
    <row r="62" spans="1:31" ht="12.75">
      <c r="A62" s="619"/>
      <c r="B62" s="616"/>
      <c r="C62" s="738" t="s">
        <v>773</v>
      </c>
      <c r="D62" s="739"/>
      <c r="E62" s="734"/>
      <c r="F62" s="619">
        <v>15583</v>
      </c>
      <c r="G62" s="885">
        <v>8.7</v>
      </c>
      <c r="H62" s="619">
        <v>16218</v>
      </c>
      <c r="I62" s="885">
        <v>9.019390187339486</v>
      </c>
      <c r="J62" s="670">
        <v>3.6711515786147952</v>
      </c>
      <c r="K62" s="729" t="e">
        <f>(#REF!-#REF!)/#REF!*100</f>
        <v>#REF!</v>
      </c>
      <c r="L62" s="729" t="e">
        <f>(#REF!-#REF!)/#REF!*100</f>
        <v>#REF!</v>
      </c>
      <c r="M62" s="714"/>
      <c r="N62" s="753"/>
      <c r="O62" s="1118"/>
      <c r="P62" s="1118"/>
      <c r="Q62" s="1118"/>
      <c r="R62" s="754"/>
      <c r="S62" s="755"/>
      <c r="T62" s="756"/>
      <c r="U62" s="710"/>
      <c r="V62" s="746"/>
      <c r="W62" s="747"/>
      <c r="X62" s="762"/>
      <c r="Y62" s="710"/>
      <c r="Z62" s="709"/>
      <c r="AA62" s="758"/>
      <c r="AB62" s="763"/>
      <c r="AC62" s="790"/>
      <c r="AD62" s="765"/>
      <c r="AE62" s="710"/>
    </row>
    <row r="63" spans="1:31" ht="12.75">
      <c r="A63" s="619"/>
      <c r="B63" s="616"/>
      <c r="C63" s="738" t="s">
        <v>774</v>
      </c>
      <c r="D63" s="739"/>
      <c r="E63" s="734"/>
      <c r="F63" s="619">
        <v>268895</v>
      </c>
      <c r="G63" s="885">
        <v>150.4</v>
      </c>
      <c r="H63" s="619">
        <v>289781</v>
      </c>
      <c r="I63" s="885">
        <v>161.15722702413512</v>
      </c>
      <c r="J63" s="670">
        <v>7.152411585196217</v>
      </c>
      <c r="K63" s="729" t="e">
        <f>(#REF!-#REF!)/#REF!*100</f>
        <v>#REF!</v>
      </c>
      <c r="L63" s="729" t="e">
        <f>(#REF!-#REF!)/#REF!*100</f>
        <v>#REF!</v>
      </c>
      <c r="M63" s="714"/>
      <c r="N63" s="710"/>
      <c r="O63" s="753"/>
      <c r="P63" s="1118"/>
      <c r="Q63" s="1118"/>
      <c r="R63" s="754"/>
      <c r="S63" s="710"/>
      <c r="T63" s="761"/>
      <c r="U63" s="710"/>
      <c r="V63" s="746"/>
      <c r="W63" s="747"/>
      <c r="X63" s="762"/>
      <c r="Y63" s="781"/>
      <c r="Z63" s="782"/>
      <c r="AA63" s="783"/>
      <c r="AB63" s="763"/>
      <c r="AC63" s="790"/>
      <c r="AD63" s="765"/>
      <c r="AE63" s="710"/>
    </row>
    <row r="64" spans="1:31" ht="12.75">
      <c r="A64" s="619"/>
      <c r="B64" s="738" t="s">
        <v>775</v>
      </c>
      <c r="C64" s="738"/>
      <c r="D64" s="738"/>
      <c r="E64" s="734"/>
      <c r="F64" s="619">
        <v>302674</v>
      </c>
      <c r="G64" s="885">
        <v>169.3</v>
      </c>
      <c r="H64" s="619">
        <v>279410</v>
      </c>
      <c r="I64" s="885">
        <v>155.38955557063298</v>
      </c>
      <c r="J64" s="670">
        <v>-8.216446798208521</v>
      </c>
      <c r="K64" s="729" t="e">
        <f>(#REF!-#REF!)/#REF!*100</f>
        <v>#REF!</v>
      </c>
      <c r="L64" s="729" t="e">
        <f>(#REF!-#REF!)/#REF!*100</f>
        <v>#REF!</v>
      </c>
      <c r="M64" s="714"/>
      <c r="N64" s="710"/>
      <c r="O64" s="710"/>
      <c r="P64" s="1113"/>
      <c r="Q64" s="1113"/>
      <c r="R64" s="754"/>
      <c r="S64" s="710"/>
      <c r="T64" s="761"/>
      <c r="U64" s="710"/>
      <c r="V64" s="746"/>
      <c r="W64" s="747"/>
      <c r="X64" s="762"/>
      <c r="Y64" s="781"/>
      <c r="Z64" s="782"/>
      <c r="AA64" s="783"/>
      <c r="AB64" s="763"/>
      <c r="AC64" s="790"/>
      <c r="AD64" s="765"/>
      <c r="AE64" s="710"/>
    </row>
    <row r="65" spans="1:31" ht="6.75" customHeight="1">
      <c r="A65" s="619"/>
      <c r="B65" s="619"/>
      <c r="C65" s="767"/>
      <c r="D65" s="768"/>
      <c r="E65" s="723"/>
      <c r="F65" s="769"/>
      <c r="G65" s="769"/>
      <c r="J65" s="703"/>
      <c r="K65" s="729" t="e">
        <f>(#REF!-#REF!)/#REF!*100</f>
        <v>#REF!</v>
      </c>
      <c r="L65" s="729" t="e">
        <f>(#REF!-#REF!)/#REF!*100</f>
        <v>#REF!</v>
      </c>
      <c r="M65" s="714"/>
      <c r="N65" s="710"/>
      <c r="O65" s="710"/>
      <c r="P65" s="1113"/>
      <c r="Q65" s="1113"/>
      <c r="R65" s="754"/>
      <c r="S65" s="710"/>
      <c r="T65" s="761"/>
      <c r="U65" s="710"/>
      <c r="V65" s="746"/>
      <c r="W65" s="747"/>
      <c r="X65" s="762"/>
      <c r="Y65" s="781"/>
      <c r="Z65" s="782"/>
      <c r="AA65" s="783"/>
      <c r="AB65" s="763"/>
      <c r="AC65" s="790"/>
      <c r="AD65" s="765"/>
      <c r="AE65" s="710"/>
    </row>
    <row r="66" spans="1:31" s="733" customFormat="1" ht="12.75">
      <c r="A66" s="726" t="s">
        <v>782</v>
      </c>
      <c r="B66" s="727"/>
      <c r="C66" s="727"/>
      <c r="D66" s="727"/>
      <c r="E66" s="728"/>
      <c r="F66" s="662">
        <v>6498162</v>
      </c>
      <c r="G66" s="884">
        <v>520.8</v>
      </c>
      <c r="H66" s="662">
        <v>6538952</v>
      </c>
      <c r="I66" s="884">
        <v>521.067323284844</v>
      </c>
      <c r="J66" s="703">
        <v>0.051329355768814366</v>
      </c>
      <c r="K66" s="729" t="e">
        <f>(#REF!-#REF!)/#REF!*100</f>
        <v>#REF!</v>
      </c>
      <c r="L66" s="729" t="e">
        <f>(#REF!-#REF!)/#REF!*100</f>
        <v>#REF!</v>
      </c>
      <c r="M66" s="714"/>
      <c r="N66" s="710"/>
      <c r="O66" s="710"/>
      <c r="P66" s="1113"/>
      <c r="Q66" s="1113"/>
      <c r="R66" s="754"/>
      <c r="S66" s="710"/>
      <c r="T66" s="761"/>
      <c r="U66" s="710"/>
      <c r="V66" s="746"/>
      <c r="W66" s="747"/>
      <c r="X66" s="771"/>
      <c r="Y66" s="781"/>
      <c r="Z66" s="782"/>
      <c r="AA66" s="783"/>
      <c r="AB66" s="763"/>
      <c r="AC66" s="790"/>
      <c r="AD66" s="765"/>
      <c r="AE66" s="732"/>
    </row>
    <row r="67" spans="1:31" ht="13.5" customHeight="1">
      <c r="A67" s="616" t="s">
        <v>768</v>
      </c>
      <c r="B67" s="1116" t="s">
        <v>769</v>
      </c>
      <c r="C67" s="1116"/>
      <c r="D67" s="1116"/>
      <c r="E67" s="734" t="s">
        <v>467</v>
      </c>
      <c r="F67" s="619">
        <v>4251324</v>
      </c>
      <c r="G67" s="885">
        <v>340.7</v>
      </c>
      <c r="H67" s="619">
        <v>4299483</v>
      </c>
      <c r="I67" s="885">
        <v>342.61149161496996</v>
      </c>
      <c r="J67" s="670">
        <v>0.5610483166921032</v>
      </c>
      <c r="K67" s="729" t="e">
        <f>(#REF!-#REF!)/#REF!*100</f>
        <v>#REF!</v>
      </c>
      <c r="L67" s="729" t="e">
        <f>(#REF!-#REF!)/#REF!*100</f>
        <v>#REF!</v>
      </c>
      <c r="M67" s="796"/>
      <c r="N67" s="710"/>
      <c r="O67" s="1113"/>
      <c r="P67" s="1113"/>
      <c r="Q67" s="1113"/>
      <c r="R67" s="754"/>
      <c r="S67" s="755"/>
      <c r="T67" s="756"/>
      <c r="U67" s="710"/>
      <c r="V67" s="746"/>
      <c r="W67" s="747"/>
      <c r="X67" s="762"/>
      <c r="Y67" s="781"/>
      <c r="Z67" s="782"/>
      <c r="AA67" s="797"/>
      <c r="AB67" s="763"/>
      <c r="AC67" s="798"/>
      <c r="AD67" s="799"/>
      <c r="AE67" s="710"/>
    </row>
    <row r="68" spans="1:31" ht="12.75">
      <c r="A68" s="616"/>
      <c r="B68" s="616" t="s">
        <v>770</v>
      </c>
      <c r="C68" s="738" t="s">
        <v>771</v>
      </c>
      <c r="D68" s="739"/>
      <c r="E68" s="734"/>
      <c r="F68" s="619">
        <v>299477</v>
      </c>
      <c r="G68" s="885">
        <v>24</v>
      </c>
      <c r="H68" s="619">
        <v>300777</v>
      </c>
      <c r="I68" s="885">
        <v>23.967918145850515</v>
      </c>
      <c r="J68" s="670">
        <v>-0.13367439228951783</v>
      </c>
      <c r="K68" s="729" t="e">
        <f>(#REF!-#REF!)/#REF!*100</f>
        <v>#REF!</v>
      </c>
      <c r="L68" s="729" t="e">
        <f>(#REF!-#REF!)/#REF!*100</f>
        <v>#REF!</v>
      </c>
      <c r="M68" s="796"/>
      <c r="N68" s="710"/>
      <c r="O68" s="710"/>
      <c r="P68" s="773"/>
      <c r="Q68" s="773"/>
      <c r="R68" s="740"/>
      <c r="S68" s="710"/>
      <c r="T68" s="761"/>
      <c r="U68" s="710"/>
      <c r="V68" s="710"/>
      <c r="W68" s="774"/>
      <c r="X68" s="771"/>
      <c r="Y68" s="787"/>
      <c r="Z68" s="782"/>
      <c r="AA68" s="788"/>
      <c r="AB68" s="777"/>
      <c r="AC68" s="722"/>
      <c r="AD68" s="786"/>
      <c r="AE68" s="710"/>
    </row>
    <row r="69" spans="1:31" ht="12.75">
      <c r="A69" s="616"/>
      <c r="B69" s="616"/>
      <c r="C69" s="738" t="s">
        <v>772</v>
      </c>
      <c r="D69" s="739"/>
      <c r="E69" s="734"/>
      <c r="F69" s="619">
        <v>1020666</v>
      </c>
      <c r="G69" s="885">
        <v>81.8</v>
      </c>
      <c r="H69" s="619">
        <v>1010473</v>
      </c>
      <c r="I69" s="885">
        <v>80.52123052158912</v>
      </c>
      <c r="J69" s="670">
        <v>-1.563287870917951</v>
      </c>
      <c r="K69" s="729" t="e">
        <f>(#REF!-#REF!)/#REF!*100</f>
        <v>#REF!</v>
      </c>
      <c r="L69" s="729" t="e">
        <f>(#REF!-#REF!)/#REF!*100</f>
        <v>#REF!</v>
      </c>
      <c r="M69" s="796"/>
      <c r="N69" s="1117"/>
      <c r="O69" s="1117"/>
      <c r="P69" s="1117"/>
      <c r="Q69" s="1117"/>
      <c r="R69" s="742"/>
      <c r="S69" s="743"/>
      <c r="T69" s="744"/>
      <c r="U69" s="745"/>
      <c r="V69" s="746"/>
      <c r="W69" s="747"/>
      <c r="X69" s="800"/>
      <c r="Y69" s="801"/>
      <c r="Z69" s="750"/>
      <c r="AA69" s="751"/>
      <c r="AB69" s="777"/>
      <c r="AC69" s="790"/>
      <c r="AD69" s="765"/>
      <c r="AE69" s="710"/>
    </row>
    <row r="70" spans="1:31" ht="12.75">
      <c r="A70" s="616"/>
      <c r="B70" s="616"/>
      <c r="C70" s="738" t="s">
        <v>773</v>
      </c>
      <c r="D70" s="739"/>
      <c r="E70" s="734"/>
      <c r="F70" s="619">
        <v>87146</v>
      </c>
      <c r="G70" s="885">
        <v>7</v>
      </c>
      <c r="H70" s="619">
        <v>88407</v>
      </c>
      <c r="I70" s="885">
        <v>7.044859612005594</v>
      </c>
      <c r="J70" s="670">
        <v>0.6408516000799169</v>
      </c>
      <c r="K70" s="729" t="e">
        <f>(#REF!-#REF!)/#REF!*100</f>
        <v>#REF!</v>
      </c>
      <c r="L70" s="729" t="e">
        <f>(#REF!-#REF!)/#REF!*100</f>
        <v>#REF!</v>
      </c>
      <c r="M70" s="796"/>
      <c r="N70" s="753"/>
      <c r="O70" s="1118"/>
      <c r="P70" s="1118"/>
      <c r="Q70" s="1118"/>
      <c r="R70" s="754"/>
      <c r="S70" s="755"/>
      <c r="T70" s="756"/>
      <c r="U70" s="745"/>
      <c r="V70" s="709"/>
      <c r="W70" s="747"/>
      <c r="X70" s="771"/>
      <c r="Y70" s="802"/>
      <c r="Z70" s="782"/>
      <c r="AA70" s="803"/>
      <c r="AB70" s="763"/>
      <c r="AC70" s="790"/>
      <c r="AD70" s="765"/>
      <c r="AE70" s="710"/>
    </row>
    <row r="71" spans="1:31" ht="12.75">
      <c r="A71" s="616"/>
      <c r="B71" s="616"/>
      <c r="C71" s="738" t="s">
        <v>774</v>
      </c>
      <c r="D71" s="739"/>
      <c r="E71" s="734"/>
      <c r="F71" s="619">
        <v>1808247</v>
      </c>
      <c r="G71" s="885">
        <v>144.9</v>
      </c>
      <c r="H71" s="619">
        <v>1792716</v>
      </c>
      <c r="I71" s="885">
        <v>142.8555718913233</v>
      </c>
      <c r="J71" s="670">
        <v>-1.4109234704463014</v>
      </c>
      <c r="K71" s="729" t="e">
        <f>(#REF!-#REF!)/#REF!*100</f>
        <v>#REF!</v>
      </c>
      <c r="L71" s="729" t="e">
        <f>(#REF!-#REF!)/#REF!*100</f>
        <v>#REF!</v>
      </c>
      <c r="M71" s="796"/>
      <c r="N71" s="710"/>
      <c r="O71" s="753"/>
      <c r="P71" s="1118"/>
      <c r="Q71" s="1118"/>
      <c r="R71" s="754"/>
      <c r="S71" s="710"/>
      <c r="T71" s="761"/>
      <c r="U71" s="745"/>
      <c r="V71" s="709"/>
      <c r="W71" s="747"/>
      <c r="X71" s="762"/>
      <c r="Y71" s="802"/>
      <c r="Z71" s="782"/>
      <c r="AA71" s="803"/>
      <c r="AB71" s="763"/>
      <c r="AC71" s="790"/>
      <c r="AD71" s="765"/>
      <c r="AE71" s="710"/>
    </row>
    <row r="72" spans="1:31" ht="12.75">
      <c r="A72" s="616"/>
      <c r="B72" s="738" t="s">
        <v>775</v>
      </c>
      <c r="C72" s="738"/>
      <c r="D72" s="738"/>
      <c r="E72" s="734"/>
      <c r="F72" s="619">
        <v>2246838</v>
      </c>
      <c r="G72" s="885">
        <v>180.1</v>
      </c>
      <c r="H72" s="619">
        <v>2239469</v>
      </c>
      <c r="I72" s="885">
        <v>178.45583166987404</v>
      </c>
      <c r="J72" s="670">
        <v>-0.9129196724741551</v>
      </c>
      <c r="K72" s="729" t="e">
        <f>(#REF!-#REF!)/#REF!*100</f>
        <v>#REF!</v>
      </c>
      <c r="L72" s="729" t="e">
        <f>(#REF!-#REF!)/#REF!*100</f>
        <v>#REF!</v>
      </c>
      <c r="M72" s="796"/>
      <c r="N72" s="710"/>
      <c r="O72" s="710"/>
      <c r="P72" s="1113"/>
      <c r="Q72" s="1113"/>
      <c r="R72" s="754"/>
      <c r="S72" s="710"/>
      <c r="T72" s="761"/>
      <c r="U72" s="745"/>
      <c r="V72" s="709"/>
      <c r="W72" s="747"/>
      <c r="X72" s="762"/>
      <c r="Y72" s="802"/>
      <c r="Z72" s="782"/>
      <c r="AA72" s="803"/>
      <c r="AB72" s="763"/>
      <c r="AC72" s="790"/>
      <c r="AD72" s="765"/>
      <c r="AE72" s="710"/>
    </row>
    <row r="73" spans="1:31" ht="9" customHeight="1">
      <c r="A73" s="619"/>
      <c r="B73" s="767"/>
      <c r="C73" s="767"/>
      <c r="D73" s="767"/>
      <c r="E73" s="804"/>
      <c r="F73" s="805"/>
      <c r="G73" s="806"/>
      <c r="H73" s="805"/>
      <c r="I73" s="806"/>
      <c r="J73" s="806"/>
      <c r="K73" s="807"/>
      <c r="L73" s="714"/>
      <c r="M73" s="714"/>
      <c r="N73" s="710"/>
      <c r="O73" s="710"/>
      <c r="P73" s="1113"/>
      <c r="Q73" s="1113"/>
      <c r="R73" s="754"/>
      <c r="S73" s="710"/>
      <c r="T73" s="761"/>
      <c r="U73" s="745"/>
      <c r="V73" s="709"/>
      <c r="W73" s="747"/>
      <c r="X73" s="762"/>
      <c r="Y73" s="802"/>
      <c r="Z73" s="782"/>
      <c r="AA73" s="803"/>
      <c r="AB73" s="763"/>
      <c r="AC73" s="790"/>
      <c r="AD73" s="765"/>
      <c r="AE73" s="710"/>
    </row>
    <row r="74" spans="1:31" s="769" customFormat="1" ht="4.5" customHeight="1">
      <c r="A74" s="808" t="s">
        <v>7</v>
      </c>
      <c r="B74" s="808"/>
      <c r="C74" s="808"/>
      <c r="D74" s="809"/>
      <c r="E74" s="809"/>
      <c r="F74" s="810"/>
      <c r="G74" s="811"/>
      <c r="H74" s="812"/>
      <c r="I74" s="811"/>
      <c r="J74" s="813"/>
      <c r="K74" s="814"/>
      <c r="L74" s="714"/>
      <c r="M74" s="714"/>
      <c r="N74" s="710"/>
      <c r="O74" s="710"/>
      <c r="P74" s="1113"/>
      <c r="Q74" s="1113"/>
      <c r="R74" s="754"/>
      <c r="S74" s="710"/>
      <c r="T74" s="761"/>
      <c r="U74" s="745"/>
      <c r="V74" s="709"/>
      <c r="W74" s="747"/>
      <c r="X74" s="771"/>
      <c r="Y74" s="802"/>
      <c r="Z74" s="782"/>
      <c r="AA74" s="803"/>
      <c r="AB74" s="763"/>
      <c r="AC74" s="790"/>
      <c r="AD74" s="765"/>
      <c r="AE74" s="815"/>
    </row>
    <row r="75" spans="1:31" ht="28.5" customHeight="1">
      <c r="A75" s="1114" t="s">
        <v>783</v>
      </c>
      <c r="B75" s="1114"/>
      <c r="C75" s="1114"/>
      <c r="D75" s="1114"/>
      <c r="E75" s="1114"/>
      <c r="F75" s="1114"/>
      <c r="G75" s="1114"/>
      <c r="H75" s="1114"/>
      <c r="I75" s="1114"/>
      <c r="J75" s="1114"/>
      <c r="L75" s="714"/>
      <c r="M75" s="714"/>
      <c r="N75" s="710"/>
      <c r="O75" s="1113"/>
      <c r="P75" s="1113"/>
      <c r="Q75" s="1113"/>
      <c r="R75" s="754"/>
      <c r="S75" s="755"/>
      <c r="T75" s="756"/>
      <c r="U75" s="745"/>
      <c r="V75" s="709"/>
      <c r="W75" s="747"/>
      <c r="X75" s="762"/>
      <c r="Y75" s="802"/>
      <c r="Z75" s="782"/>
      <c r="AA75" s="757"/>
      <c r="AB75" s="763"/>
      <c r="AC75" s="722"/>
      <c r="AD75" s="786"/>
      <c r="AE75" s="710"/>
    </row>
    <row r="76" spans="14:31" ht="8.25">
      <c r="N76" s="815"/>
      <c r="O76" s="815"/>
      <c r="P76" s="815"/>
      <c r="Q76" s="815"/>
      <c r="R76" s="815"/>
      <c r="S76" s="816"/>
      <c r="T76" s="817"/>
      <c r="U76" s="818"/>
      <c r="V76" s="819"/>
      <c r="W76" s="820"/>
      <c r="X76" s="820"/>
      <c r="Y76" s="815"/>
      <c r="Z76" s="815"/>
      <c r="AA76" s="815"/>
      <c r="AB76" s="815"/>
      <c r="AC76" s="815"/>
      <c r="AD76" s="821"/>
      <c r="AE76" s="710"/>
    </row>
    <row r="77" spans="9:31" ht="15">
      <c r="I77" s="822"/>
      <c r="J77" s="823"/>
      <c r="N77" s="1115"/>
      <c r="O77" s="1115"/>
      <c r="P77" s="1115"/>
      <c r="Q77" s="1115"/>
      <c r="R77" s="1115"/>
      <c r="S77" s="1115"/>
      <c r="T77" s="1115"/>
      <c r="U77" s="1115"/>
      <c r="V77" s="1115"/>
      <c r="W77" s="1115"/>
      <c r="X77" s="710"/>
      <c r="Y77" s="825"/>
      <c r="Z77" s="709"/>
      <c r="AA77" s="709"/>
      <c r="AB77" s="710"/>
      <c r="AC77" s="710"/>
      <c r="AD77" s="709"/>
      <c r="AE77" s="710"/>
    </row>
    <row r="78" spans="6:31" ht="15.75">
      <c r="F78" s="826"/>
      <c r="N78" s="824"/>
      <c r="O78" s="824"/>
      <c r="P78" s="824"/>
      <c r="Q78" s="824"/>
      <c r="R78" s="824"/>
      <c r="S78" s="824"/>
      <c r="T78" s="824"/>
      <c r="U78" s="824"/>
      <c r="V78" s="824"/>
      <c r="W78" s="824"/>
      <c r="X78" s="710"/>
      <c r="Y78" s="710"/>
      <c r="Z78" s="709"/>
      <c r="AA78" s="709"/>
      <c r="AB78" s="710"/>
      <c r="AC78" s="710"/>
      <c r="AD78" s="709"/>
      <c r="AE78" s="710"/>
    </row>
    <row r="79" spans="14:31" ht="8.25">
      <c r="N79" s="710"/>
      <c r="O79" s="710"/>
      <c r="P79" s="710"/>
      <c r="Q79" s="710"/>
      <c r="R79" s="710"/>
      <c r="S79" s="710"/>
      <c r="T79" s="710"/>
      <c r="U79" s="710"/>
      <c r="V79" s="710"/>
      <c r="W79" s="710"/>
      <c r="X79" s="710"/>
      <c r="Y79" s="710"/>
      <c r="Z79" s="709"/>
      <c r="AA79" s="709"/>
      <c r="AB79" s="710"/>
      <c r="AC79" s="710"/>
      <c r="AD79" s="709"/>
      <c r="AE79" s="710"/>
    </row>
    <row r="80" spans="14:31" ht="8.25">
      <c r="N80" s="710"/>
      <c r="O80" s="710"/>
      <c r="P80" s="710"/>
      <c r="Q80" s="710"/>
      <c r="R80" s="710"/>
      <c r="S80" s="710"/>
      <c r="T80" s="710"/>
      <c r="U80" s="710"/>
      <c r="V80" s="710"/>
      <c r="W80" s="710"/>
      <c r="X80" s="710"/>
      <c r="Y80" s="710"/>
      <c r="Z80" s="709"/>
      <c r="AA80" s="709"/>
      <c r="AB80" s="710"/>
      <c r="AC80" s="710"/>
      <c r="AD80" s="709"/>
      <c r="AE80" s="710"/>
    </row>
    <row r="81" spans="14:31" ht="8.25">
      <c r="N81" s="710"/>
      <c r="O81" s="710"/>
      <c r="P81" s="710"/>
      <c r="Q81" s="710"/>
      <c r="R81" s="710"/>
      <c r="S81" s="710"/>
      <c r="T81" s="710"/>
      <c r="U81" s="710"/>
      <c r="V81" s="710"/>
      <c r="W81" s="710"/>
      <c r="X81" s="710"/>
      <c r="Y81" s="710"/>
      <c r="Z81" s="709"/>
      <c r="AA81" s="709"/>
      <c r="AB81" s="710"/>
      <c r="AC81" s="710"/>
      <c r="AD81" s="709"/>
      <c r="AE81" s="710"/>
    </row>
    <row r="82" spans="14:31" ht="8.25">
      <c r="N82" s="710"/>
      <c r="O82" s="710"/>
      <c r="P82" s="710"/>
      <c r="Q82" s="710"/>
      <c r="R82" s="710"/>
      <c r="S82" s="710"/>
      <c r="T82" s="710"/>
      <c r="U82" s="710"/>
      <c r="V82" s="710"/>
      <c r="W82" s="710"/>
      <c r="X82" s="710"/>
      <c r="Y82" s="710"/>
      <c r="Z82" s="709"/>
      <c r="AA82" s="709"/>
      <c r="AB82" s="710"/>
      <c r="AC82" s="710"/>
      <c r="AD82" s="709"/>
      <c r="AE82" s="710"/>
    </row>
    <row r="83" spans="14:31" ht="8.25">
      <c r="N83" s="710"/>
      <c r="O83" s="710"/>
      <c r="P83" s="710"/>
      <c r="Q83" s="710"/>
      <c r="R83" s="710"/>
      <c r="S83" s="710"/>
      <c r="T83" s="827"/>
      <c r="U83" s="827"/>
      <c r="V83" s="760"/>
      <c r="W83" s="710"/>
      <c r="X83" s="710"/>
      <c r="Y83" s="710"/>
      <c r="Z83" s="709"/>
      <c r="AA83" s="709"/>
      <c r="AB83" s="710"/>
      <c r="AC83" s="710"/>
      <c r="AD83" s="709"/>
      <c r="AE83" s="710"/>
    </row>
    <row r="84" spans="14:31" ht="8.25">
      <c r="N84" s="710"/>
      <c r="O84" s="710"/>
      <c r="P84" s="710"/>
      <c r="Q84" s="710"/>
      <c r="R84" s="710"/>
      <c r="S84" s="710"/>
      <c r="T84" s="827"/>
      <c r="U84" s="827"/>
      <c r="V84" s="760"/>
      <c r="W84" s="710"/>
      <c r="X84" s="710"/>
      <c r="Y84" s="710"/>
      <c r="Z84" s="709"/>
      <c r="AA84" s="709"/>
      <c r="AB84" s="710"/>
      <c r="AC84" s="710"/>
      <c r="AD84" s="709"/>
      <c r="AE84" s="710"/>
    </row>
    <row r="85" spans="14:31" ht="8.25">
      <c r="N85" s="710"/>
      <c r="O85" s="710"/>
      <c r="P85" s="710"/>
      <c r="Q85" s="710"/>
      <c r="R85" s="710"/>
      <c r="S85" s="710"/>
      <c r="T85" s="827"/>
      <c r="U85" s="827"/>
      <c r="V85" s="760"/>
      <c r="W85" s="710"/>
      <c r="X85" s="710"/>
      <c r="Y85" s="710"/>
      <c r="Z85" s="709"/>
      <c r="AA85" s="709"/>
      <c r="AB85" s="710"/>
      <c r="AC85" s="710"/>
      <c r="AD85" s="709"/>
      <c r="AE85" s="710"/>
    </row>
    <row r="86" spans="14:31" ht="8.25">
      <c r="N86" s="710"/>
      <c r="O86" s="710"/>
      <c r="P86" s="710"/>
      <c r="Q86" s="710"/>
      <c r="R86" s="710"/>
      <c r="S86" s="710"/>
      <c r="T86" s="827"/>
      <c r="U86" s="827"/>
      <c r="V86" s="760"/>
      <c r="W86" s="710"/>
      <c r="X86" s="710"/>
      <c r="Y86" s="710"/>
      <c r="Z86" s="709"/>
      <c r="AA86" s="709"/>
      <c r="AB86" s="710"/>
      <c r="AC86" s="710"/>
      <c r="AD86" s="709"/>
      <c r="AE86" s="710"/>
    </row>
    <row r="87" spans="14:31" ht="8.25">
      <c r="N87" s="710"/>
      <c r="O87" s="710"/>
      <c r="P87" s="710"/>
      <c r="Q87" s="710"/>
      <c r="R87" s="710"/>
      <c r="S87" s="710"/>
      <c r="T87" s="827"/>
      <c r="U87" s="827"/>
      <c r="V87" s="760"/>
      <c r="W87" s="710"/>
      <c r="X87" s="710"/>
      <c r="Y87" s="710"/>
      <c r="Z87" s="709"/>
      <c r="AA87" s="709"/>
      <c r="AB87" s="710"/>
      <c r="AC87" s="710"/>
      <c r="AD87" s="709"/>
      <c r="AE87" s="710"/>
    </row>
    <row r="88" spans="14:31" ht="8.25">
      <c r="N88" s="710"/>
      <c r="O88" s="710"/>
      <c r="P88" s="710"/>
      <c r="Q88" s="710"/>
      <c r="R88" s="710"/>
      <c r="S88" s="710"/>
      <c r="T88" s="827"/>
      <c r="U88" s="827"/>
      <c r="V88" s="760"/>
      <c r="W88" s="710"/>
      <c r="X88" s="710"/>
      <c r="Y88" s="710"/>
      <c r="Z88" s="709"/>
      <c r="AA88" s="709"/>
      <c r="AB88" s="710"/>
      <c r="AC88" s="710"/>
      <c r="AD88" s="709"/>
      <c r="AE88" s="710"/>
    </row>
    <row r="89" spans="14:31" ht="8.25">
      <c r="N89" s="710"/>
      <c r="O89" s="710"/>
      <c r="P89" s="710"/>
      <c r="Q89" s="710"/>
      <c r="R89" s="710"/>
      <c r="S89" s="710"/>
      <c r="T89" s="827"/>
      <c r="U89" s="827"/>
      <c r="V89" s="760"/>
      <c r="W89" s="710"/>
      <c r="X89" s="710"/>
      <c r="Y89" s="710"/>
      <c r="Z89" s="709"/>
      <c r="AA89" s="709"/>
      <c r="AB89" s="710"/>
      <c r="AC89" s="710"/>
      <c r="AD89" s="709"/>
      <c r="AE89" s="710"/>
    </row>
    <row r="90" spans="14:31" ht="8.25">
      <c r="N90" s="710"/>
      <c r="O90" s="710"/>
      <c r="P90" s="710"/>
      <c r="Q90" s="710"/>
      <c r="R90" s="710"/>
      <c r="S90" s="710"/>
      <c r="T90" s="827"/>
      <c r="U90" s="827"/>
      <c r="V90" s="760"/>
      <c r="W90" s="710"/>
      <c r="X90" s="710"/>
      <c r="Y90" s="710"/>
      <c r="Z90" s="709"/>
      <c r="AA90" s="709"/>
      <c r="AB90" s="710"/>
      <c r="AC90" s="710"/>
      <c r="AD90" s="709"/>
      <c r="AE90" s="710"/>
    </row>
    <row r="91" spans="14:31" ht="8.25">
      <c r="N91" s="710"/>
      <c r="O91" s="710"/>
      <c r="P91" s="710"/>
      <c r="Q91" s="710"/>
      <c r="R91" s="710"/>
      <c r="S91" s="710"/>
      <c r="T91" s="827"/>
      <c r="U91" s="827"/>
      <c r="V91" s="760"/>
      <c r="W91" s="710"/>
      <c r="X91" s="710"/>
      <c r="Y91" s="710"/>
      <c r="Z91" s="709"/>
      <c r="AA91" s="709"/>
      <c r="AB91" s="710"/>
      <c r="AC91" s="710"/>
      <c r="AD91" s="709"/>
      <c r="AE91" s="710"/>
    </row>
    <row r="92" spans="14:31" ht="8.25">
      <c r="N92" s="710"/>
      <c r="O92" s="710"/>
      <c r="P92" s="710"/>
      <c r="Q92" s="710"/>
      <c r="R92" s="710"/>
      <c r="S92" s="710"/>
      <c r="T92" s="827"/>
      <c r="U92" s="827"/>
      <c r="V92" s="760"/>
      <c r="W92" s="710"/>
      <c r="X92" s="710"/>
      <c r="Y92" s="710"/>
      <c r="Z92" s="709"/>
      <c r="AA92" s="709"/>
      <c r="AB92" s="710"/>
      <c r="AC92" s="710"/>
      <c r="AD92" s="709"/>
      <c r="AE92" s="710"/>
    </row>
    <row r="93" spans="14:31" ht="8.25">
      <c r="N93" s="710"/>
      <c r="O93" s="710"/>
      <c r="P93" s="710"/>
      <c r="Q93" s="710"/>
      <c r="R93" s="710"/>
      <c r="S93" s="710"/>
      <c r="T93" s="827"/>
      <c r="U93" s="827"/>
      <c r="V93" s="760"/>
      <c r="W93" s="710"/>
      <c r="X93" s="710"/>
      <c r="Y93" s="710"/>
      <c r="Z93" s="709"/>
      <c r="AA93" s="709"/>
      <c r="AB93" s="710"/>
      <c r="AC93" s="710"/>
      <c r="AD93" s="709"/>
      <c r="AE93" s="710"/>
    </row>
    <row r="94" spans="14:31" ht="8.25">
      <c r="N94" s="710"/>
      <c r="O94" s="710"/>
      <c r="P94" s="710"/>
      <c r="Q94" s="710"/>
      <c r="R94" s="710"/>
      <c r="S94" s="710"/>
      <c r="T94" s="827"/>
      <c r="U94" s="827"/>
      <c r="V94" s="760"/>
      <c r="W94" s="710"/>
      <c r="X94" s="710"/>
      <c r="Y94" s="710"/>
      <c r="Z94" s="709"/>
      <c r="AA94" s="709"/>
      <c r="AB94" s="710"/>
      <c r="AC94" s="710"/>
      <c r="AD94" s="709"/>
      <c r="AE94" s="710"/>
    </row>
    <row r="95" spans="14:31" ht="8.25">
      <c r="N95" s="710"/>
      <c r="O95" s="710"/>
      <c r="P95" s="710"/>
      <c r="Q95" s="710"/>
      <c r="R95" s="710"/>
      <c r="S95" s="710"/>
      <c r="T95" s="827"/>
      <c r="U95" s="827"/>
      <c r="V95" s="760"/>
      <c r="W95" s="710"/>
      <c r="X95" s="710"/>
      <c r="Y95" s="710"/>
      <c r="Z95" s="709"/>
      <c r="AA95" s="709"/>
      <c r="AB95" s="710"/>
      <c r="AC95" s="710"/>
      <c r="AD95" s="709"/>
      <c r="AE95" s="710"/>
    </row>
    <row r="96" spans="14:31" ht="8.25">
      <c r="N96" s="710"/>
      <c r="O96" s="710"/>
      <c r="P96" s="710"/>
      <c r="Q96" s="710"/>
      <c r="R96" s="710"/>
      <c r="S96" s="710"/>
      <c r="T96" s="827"/>
      <c r="U96" s="827"/>
      <c r="V96" s="760"/>
      <c r="W96" s="710"/>
      <c r="X96" s="710"/>
      <c r="Y96" s="710"/>
      <c r="Z96" s="709"/>
      <c r="AA96" s="709"/>
      <c r="AB96" s="710"/>
      <c r="AC96" s="710"/>
      <c r="AD96" s="709"/>
      <c r="AE96" s="710"/>
    </row>
    <row r="97" spans="14:31" ht="8.25">
      <c r="N97" s="710"/>
      <c r="O97" s="710"/>
      <c r="P97" s="710"/>
      <c r="Q97" s="710"/>
      <c r="R97" s="710"/>
      <c r="S97" s="710"/>
      <c r="T97" s="827"/>
      <c r="U97" s="827"/>
      <c r="V97" s="760"/>
      <c r="W97" s="710"/>
      <c r="X97" s="710"/>
      <c r="Y97" s="710"/>
      <c r="Z97" s="709"/>
      <c r="AA97" s="709"/>
      <c r="AB97" s="710"/>
      <c r="AC97" s="710"/>
      <c r="AD97" s="709"/>
      <c r="AE97" s="710"/>
    </row>
    <row r="98" spans="14:31" ht="8.25">
      <c r="N98" s="710"/>
      <c r="O98" s="710"/>
      <c r="P98" s="710"/>
      <c r="Q98" s="710"/>
      <c r="R98" s="710"/>
      <c r="S98" s="710"/>
      <c r="T98" s="827"/>
      <c r="U98" s="827"/>
      <c r="V98" s="760"/>
      <c r="W98" s="710"/>
      <c r="X98" s="710"/>
      <c r="Y98" s="710"/>
      <c r="Z98" s="709"/>
      <c r="AA98" s="709"/>
      <c r="AB98" s="710"/>
      <c r="AC98" s="710"/>
      <c r="AD98" s="709"/>
      <c r="AE98" s="710"/>
    </row>
    <row r="99" spans="14:31" ht="8.25">
      <c r="N99" s="710"/>
      <c r="O99" s="710"/>
      <c r="P99" s="710"/>
      <c r="Q99" s="710"/>
      <c r="R99" s="710"/>
      <c r="S99" s="710"/>
      <c r="T99" s="827"/>
      <c r="U99" s="827"/>
      <c r="V99" s="760"/>
      <c r="W99" s="710"/>
      <c r="X99" s="710"/>
      <c r="Y99" s="710"/>
      <c r="Z99" s="709"/>
      <c r="AA99" s="709"/>
      <c r="AB99" s="710"/>
      <c r="AC99" s="710"/>
      <c r="AD99" s="709"/>
      <c r="AE99" s="710"/>
    </row>
    <row r="100" spans="14:31" ht="8.25">
      <c r="N100" s="710"/>
      <c r="O100" s="710"/>
      <c r="P100" s="710"/>
      <c r="Q100" s="710"/>
      <c r="R100" s="710"/>
      <c r="S100" s="710"/>
      <c r="T100" s="827"/>
      <c r="U100" s="827"/>
      <c r="V100" s="760"/>
      <c r="W100" s="710"/>
      <c r="X100" s="710"/>
      <c r="Y100" s="710"/>
      <c r="Z100" s="709"/>
      <c r="AA100" s="709"/>
      <c r="AB100" s="710"/>
      <c r="AC100" s="710"/>
      <c r="AD100" s="709"/>
      <c r="AE100" s="710"/>
    </row>
    <row r="101" spans="14:31" ht="8.25">
      <c r="N101" s="710"/>
      <c r="O101" s="710"/>
      <c r="P101" s="710"/>
      <c r="Q101" s="710"/>
      <c r="R101" s="710"/>
      <c r="S101" s="710"/>
      <c r="T101" s="827"/>
      <c r="U101" s="827"/>
      <c r="V101" s="760"/>
      <c r="W101" s="710"/>
      <c r="X101" s="710"/>
      <c r="Y101" s="710"/>
      <c r="Z101" s="709"/>
      <c r="AA101" s="709"/>
      <c r="AB101" s="710"/>
      <c r="AC101" s="710"/>
      <c r="AD101" s="709"/>
      <c r="AE101" s="710"/>
    </row>
    <row r="102" spans="14:31" ht="8.25">
      <c r="N102" s="710"/>
      <c r="O102" s="710"/>
      <c r="P102" s="710"/>
      <c r="Q102" s="710"/>
      <c r="R102" s="710"/>
      <c r="S102" s="710"/>
      <c r="T102" s="827"/>
      <c r="U102" s="827"/>
      <c r="V102" s="760"/>
      <c r="W102" s="710"/>
      <c r="X102" s="710"/>
      <c r="Y102" s="710"/>
      <c r="Z102" s="709"/>
      <c r="AA102" s="709"/>
      <c r="AB102" s="710"/>
      <c r="AC102" s="710"/>
      <c r="AD102" s="709"/>
      <c r="AE102" s="710"/>
    </row>
    <row r="103" spans="14:31" ht="8.25">
      <c r="N103" s="710"/>
      <c r="O103" s="710"/>
      <c r="P103" s="710"/>
      <c r="Q103" s="710"/>
      <c r="R103" s="710"/>
      <c r="S103" s="710"/>
      <c r="T103" s="827"/>
      <c r="U103" s="827"/>
      <c r="V103" s="760"/>
      <c r="W103" s="710"/>
      <c r="X103" s="710"/>
      <c r="Y103" s="710"/>
      <c r="Z103" s="709"/>
      <c r="AA103" s="709"/>
      <c r="AB103" s="710"/>
      <c r="AC103" s="710"/>
      <c r="AD103" s="709"/>
      <c r="AE103" s="710"/>
    </row>
    <row r="104" spans="14:31" ht="8.25">
      <c r="N104" s="710"/>
      <c r="O104" s="710"/>
      <c r="P104" s="710"/>
      <c r="Q104" s="710"/>
      <c r="R104" s="710"/>
      <c r="S104" s="710"/>
      <c r="T104" s="827"/>
      <c r="U104" s="827"/>
      <c r="V104" s="760"/>
      <c r="W104" s="710"/>
      <c r="X104" s="710"/>
      <c r="Y104" s="710"/>
      <c r="Z104" s="709"/>
      <c r="AA104" s="709"/>
      <c r="AB104" s="710"/>
      <c r="AC104" s="710"/>
      <c r="AD104" s="709"/>
      <c r="AE104" s="710"/>
    </row>
    <row r="105" spans="14:31" ht="8.25">
      <c r="N105" s="710"/>
      <c r="O105" s="710"/>
      <c r="P105" s="710"/>
      <c r="Q105" s="710"/>
      <c r="R105" s="710"/>
      <c r="S105" s="710"/>
      <c r="T105" s="827"/>
      <c r="U105" s="827"/>
      <c r="V105" s="760"/>
      <c r="W105" s="710"/>
      <c r="X105" s="710"/>
      <c r="Y105" s="710"/>
      <c r="Z105" s="709"/>
      <c r="AA105" s="709"/>
      <c r="AB105" s="710"/>
      <c r="AC105" s="710"/>
      <c r="AD105" s="709"/>
      <c r="AE105" s="710"/>
    </row>
    <row r="106" spans="14:31" ht="8.25">
      <c r="N106" s="710"/>
      <c r="O106" s="710"/>
      <c r="P106" s="710"/>
      <c r="Q106" s="710"/>
      <c r="R106" s="710"/>
      <c r="S106" s="710"/>
      <c r="T106" s="827"/>
      <c r="U106" s="827"/>
      <c r="V106" s="760"/>
      <c r="W106" s="710"/>
      <c r="X106" s="710"/>
      <c r="Y106" s="710"/>
      <c r="Z106" s="709"/>
      <c r="AA106" s="709"/>
      <c r="AB106" s="710"/>
      <c r="AC106" s="710"/>
      <c r="AD106" s="709"/>
      <c r="AE106" s="710"/>
    </row>
    <row r="107" spans="14:31" ht="8.25">
      <c r="N107" s="710"/>
      <c r="O107" s="710"/>
      <c r="P107" s="710"/>
      <c r="Q107" s="710"/>
      <c r="R107" s="710"/>
      <c r="S107" s="710"/>
      <c r="T107" s="827"/>
      <c r="U107" s="827"/>
      <c r="V107" s="760"/>
      <c r="W107" s="710"/>
      <c r="X107" s="710"/>
      <c r="Y107" s="710"/>
      <c r="Z107" s="709"/>
      <c r="AA107" s="709"/>
      <c r="AB107" s="710"/>
      <c r="AC107" s="710"/>
      <c r="AD107" s="709"/>
      <c r="AE107" s="710"/>
    </row>
    <row r="108" spans="14:31" ht="8.25">
      <c r="N108" s="710"/>
      <c r="O108" s="710"/>
      <c r="P108" s="710"/>
      <c r="Q108" s="710"/>
      <c r="R108" s="710"/>
      <c r="S108" s="710"/>
      <c r="T108" s="827"/>
      <c r="U108" s="827"/>
      <c r="V108" s="760"/>
      <c r="W108" s="710"/>
      <c r="X108" s="710"/>
      <c r="Y108" s="710"/>
      <c r="Z108" s="709"/>
      <c r="AA108" s="709"/>
      <c r="AB108" s="710"/>
      <c r="AC108" s="710"/>
      <c r="AD108" s="709"/>
      <c r="AE108" s="710"/>
    </row>
    <row r="109" spans="14:31" ht="8.25">
      <c r="N109" s="710"/>
      <c r="O109" s="710"/>
      <c r="P109" s="710"/>
      <c r="Q109" s="710"/>
      <c r="R109" s="710"/>
      <c r="S109" s="710"/>
      <c r="T109" s="827"/>
      <c r="U109" s="827"/>
      <c r="V109" s="760"/>
      <c r="W109" s="710"/>
      <c r="X109" s="710"/>
      <c r="Y109" s="710"/>
      <c r="Z109" s="709"/>
      <c r="AA109" s="709"/>
      <c r="AB109" s="710"/>
      <c r="AC109" s="710"/>
      <c r="AD109" s="709"/>
      <c r="AE109" s="710"/>
    </row>
    <row r="110" spans="14:31" ht="8.25">
      <c r="N110" s="710"/>
      <c r="O110" s="710"/>
      <c r="P110" s="710"/>
      <c r="Q110" s="710"/>
      <c r="R110" s="710"/>
      <c r="S110" s="710"/>
      <c r="T110" s="827"/>
      <c r="U110" s="827"/>
      <c r="V110" s="760"/>
      <c r="W110" s="710"/>
      <c r="X110" s="710"/>
      <c r="Y110" s="710"/>
      <c r="Z110" s="709"/>
      <c r="AA110" s="709"/>
      <c r="AB110" s="710"/>
      <c r="AC110" s="710"/>
      <c r="AD110" s="709"/>
      <c r="AE110" s="710"/>
    </row>
    <row r="111" spans="14:31" ht="8.25">
      <c r="N111" s="710"/>
      <c r="O111" s="710"/>
      <c r="P111" s="710"/>
      <c r="Q111" s="710"/>
      <c r="R111" s="710"/>
      <c r="S111" s="710"/>
      <c r="T111" s="827"/>
      <c r="U111" s="827"/>
      <c r="V111" s="760"/>
      <c r="W111" s="710"/>
      <c r="X111" s="710"/>
      <c r="Y111" s="710"/>
      <c r="Z111" s="709"/>
      <c r="AA111" s="709"/>
      <c r="AB111" s="710"/>
      <c r="AC111" s="710"/>
      <c r="AD111" s="709"/>
      <c r="AE111" s="710"/>
    </row>
    <row r="112" spans="14:31" ht="8.25">
      <c r="N112" s="710"/>
      <c r="O112" s="710"/>
      <c r="P112" s="710"/>
      <c r="Q112" s="710"/>
      <c r="R112" s="710"/>
      <c r="S112" s="710"/>
      <c r="T112" s="827"/>
      <c r="U112" s="827"/>
      <c r="V112" s="760"/>
      <c r="W112" s="710"/>
      <c r="X112" s="710"/>
      <c r="Y112" s="710"/>
      <c r="Z112" s="709"/>
      <c r="AA112" s="709"/>
      <c r="AB112" s="710"/>
      <c r="AC112" s="710"/>
      <c r="AD112" s="709"/>
      <c r="AE112" s="710"/>
    </row>
    <row r="113" spans="14:31" ht="8.25">
      <c r="N113" s="710"/>
      <c r="O113" s="710"/>
      <c r="P113" s="710"/>
      <c r="Q113" s="710"/>
      <c r="R113" s="710"/>
      <c r="S113" s="710"/>
      <c r="T113" s="827"/>
      <c r="U113" s="827"/>
      <c r="V113" s="760"/>
      <c r="W113" s="710"/>
      <c r="X113" s="710"/>
      <c r="Y113" s="710"/>
      <c r="Z113" s="709"/>
      <c r="AA113" s="709"/>
      <c r="AB113" s="710"/>
      <c r="AC113" s="710"/>
      <c r="AD113" s="709"/>
      <c r="AE113" s="710"/>
    </row>
    <row r="114" spans="14:31" ht="8.25">
      <c r="N114" s="710"/>
      <c r="O114" s="710"/>
      <c r="P114" s="710"/>
      <c r="Q114" s="710"/>
      <c r="R114" s="710"/>
      <c r="S114" s="710"/>
      <c r="T114" s="827"/>
      <c r="U114" s="827"/>
      <c r="V114" s="760"/>
      <c r="W114" s="710"/>
      <c r="X114" s="710"/>
      <c r="Y114" s="710"/>
      <c r="Z114" s="709"/>
      <c r="AA114" s="709"/>
      <c r="AB114" s="710"/>
      <c r="AC114" s="710"/>
      <c r="AD114" s="709"/>
      <c r="AE114" s="710"/>
    </row>
    <row r="115" spans="14:31" ht="8.25">
      <c r="N115" s="710"/>
      <c r="O115" s="710"/>
      <c r="P115" s="710"/>
      <c r="Q115" s="710"/>
      <c r="R115" s="710"/>
      <c r="S115" s="710"/>
      <c r="T115" s="827"/>
      <c r="U115" s="827"/>
      <c r="V115" s="760"/>
      <c r="W115" s="710"/>
      <c r="X115" s="710"/>
      <c r="Y115" s="710"/>
      <c r="Z115" s="709"/>
      <c r="AA115" s="709"/>
      <c r="AB115" s="710"/>
      <c r="AC115" s="710"/>
      <c r="AD115" s="709"/>
      <c r="AE115" s="710"/>
    </row>
    <row r="116" spans="14:31" ht="8.25">
      <c r="N116" s="710"/>
      <c r="O116" s="710"/>
      <c r="P116" s="710"/>
      <c r="Q116" s="710"/>
      <c r="R116" s="710"/>
      <c r="S116" s="710"/>
      <c r="T116" s="827"/>
      <c r="U116" s="827"/>
      <c r="V116" s="760"/>
      <c r="W116" s="710"/>
      <c r="X116" s="710"/>
      <c r="Y116" s="710"/>
      <c r="Z116" s="709"/>
      <c r="AA116" s="709"/>
      <c r="AB116" s="710"/>
      <c r="AC116" s="710"/>
      <c r="AD116" s="709"/>
      <c r="AE116" s="710"/>
    </row>
    <row r="117" spans="14:31" ht="8.25">
      <c r="N117" s="710"/>
      <c r="O117" s="710"/>
      <c r="P117" s="710"/>
      <c r="Q117" s="710"/>
      <c r="R117" s="710"/>
      <c r="S117" s="710"/>
      <c r="T117" s="827"/>
      <c r="U117" s="827"/>
      <c r="V117" s="760"/>
      <c r="W117" s="710"/>
      <c r="X117" s="710"/>
      <c r="Y117" s="710"/>
      <c r="Z117" s="709"/>
      <c r="AA117" s="709"/>
      <c r="AB117" s="710"/>
      <c r="AC117" s="710"/>
      <c r="AD117" s="709"/>
      <c r="AE117" s="710"/>
    </row>
    <row r="118" spans="14:31" ht="8.25">
      <c r="N118" s="710"/>
      <c r="O118" s="710"/>
      <c r="P118" s="710"/>
      <c r="Q118" s="710"/>
      <c r="R118" s="710"/>
      <c r="S118" s="710"/>
      <c r="T118" s="827"/>
      <c r="U118" s="827"/>
      <c r="V118" s="760"/>
      <c r="W118" s="710"/>
      <c r="X118" s="710"/>
      <c r="Y118" s="710"/>
      <c r="Z118" s="709"/>
      <c r="AA118" s="709"/>
      <c r="AB118" s="710"/>
      <c r="AC118" s="710"/>
      <c r="AD118" s="709"/>
      <c r="AE118" s="710"/>
    </row>
    <row r="119" spans="14:31" ht="8.25">
      <c r="N119" s="710"/>
      <c r="O119" s="710"/>
      <c r="P119" s="710"/>
      <c r="Q119" s="710"/>
      <c r="R119" s="710"/>
      <c r="S119" s="710"/>
      <c r="T119" s="827"/>
      <c r="U119" s="827"/>
      <c r="V119" s="760"/>
      <c r="W119" s="710"/>
      <c r="X119" s="710"/>
      <c r="Y119" s="710"/>
      <c r="Z119" s="709"/>
      <c r="AA119" s="709"/>
      <c r="AB119" s="710"/>
      <c r="AC119" s="710"/>
      <c r="AD119" s="709"/>
      <c r="AE119" s="710"/>
    </row>
    <row r="120" spans="14:31" ht="8.25">
      <c r="N120" s="710"/>
      <c r="O120" s="710"/>
      <c r="P120" s="710"/>
      <c r="Q120" s="710"/>
      <c r="R120" s="710"/>
      <c r="S120" s="710"/>
      <c r="T120" s="827"/>
      <c r="U120" s="827"/>
      <c r="V120" s="760"/>
      <c r="W120" s="710"/>
      <c r="X120" s="710"/>
      <c r="Y120" s="710"/>
      <c r="Z120" s="709"/>
      <c r="AA120" s="709"/>
      <c r="AB120" s="710"/>
      <c r="AC120" s="710"/>
      <c r="AD120" s="709"/>
      <c r="AE120" s="710"/>
    </row>
    <row r="121" spans="14:31" ht="8.25">
      <c r="N121" s="710"/>
      <c r="O121" s="710"/>
      <c r="P121" s="710"/>
      <c r="Q121" s="710"/>
      <c r="R121" s="710"/>
      <c r="S121" s="710"/>
      <c r="T121" s="827"/>
      <c r="U121" s="827"/>
      <c r="V121" s="760"/>
      <c r="W121" s="710"/>
      <c r="X121" s="710"/>
      <c r="Y121" s="710"/>
      <c r="Z121" s="709"/>
      <c r="AA121" s="709"/>
      <c r="AB121" s="710"/>
      <c r="AC121" s="710"/>
      <c r="AD121" s="709"/>
      <c r="AE121" s="710"/>
    </row>
    <row r="122" spans="14:31" ht="8.25">
      <c r="N122" s="710"/>
      <c r="O122" s="710"/>
      <c r="P122" s="710"/>
      <c r="Q122" s="710"/>
      <c r="R122" s="710"/>
      <c r="S122" s="710"/>
      <c r="T122" s="827"/>
      <c r="U122" s="827"/>
      <c r="V122" s="760"/>
      <c r="W122" s="710"/>
      <c r="X122" s="710"/>
      <c r="Y122" s="710"/>
      <c r="Z122" s="709"/>
      <c r="AA122" s="709"/>
      <c r="AB122" s="710"/>
      <c r="AC122" s="710"/>
      <c r="AD122" s="709"/>
      <c r="AE122" s="710"/>
    </row>
    <row r="123" spans="14:31" ht="8.25">
      <c r="N123" s="710"/>
      <c r="O123" s="710"/>
      <c r="P123" s="710"/>
      <c r="Q123" s="710"/>
      <c r="R123" s="710"/>
      <c r="S123" s="710"/>
      <c r="T123" s="827"/>
      <c r="U123" s="827"/>
      <c r="V123" s="760"/>
      <c r="W123" s="710"/>
      <c r="X123" s="710"/>
      <c r="Y123" s="710"/>
      <c r="Z123" s="709"/>
      <c r="AA123" s="709"/>
      <c r="AB123" s="710"/>
      <c r="AC123" s="710"/>
      <c r="AD123" s="709"/>
      <c r="AE123" s="710"/>
    </row>
    <row r="124" spans="14:31" ht="8.25">
      <c r="N124" s="710"/>
      <c r="O124" s="710"/>
      <c r="P124" s="710"/>
      <c r="Q124" s="710"/>
      <c r="R124" s="710"/>
      <c r="S124" s="710"/>
      <c r="T124" s="827"/>
      <c r="U124" s="827"/>
      <c r="V124" s="760"/>
      <c r="W124" s="710"/>
      <c r="X124" s="710"/>
      <c r="Y124" s="710"/>
      <c r="Z124" s="709"/>
      <c r="AA124" s="709"/>
      <c r="AB124" s="710"/>
      <c r="AC124" s="710"/>
      <c r="AD124" s="709"/>
      <c r="AE124" s="710"/>
    </row>
    <row r="125" spans="14:31" ht="8.25">
      <c r="N125" s="710"/>
      <c r="O125" s="710"/>
      <c r="P125" s="710"/>
      <c r="Q125" s="710"/>
      <c r="R125" s="710"/>
      <c r="S125" s="710"/>
      <c r="T125" s="827"/>
      <c r="U125" s="827"/>
      <c r="V125" s="760"/>
      <c r="W125" s="710"/>
      <c r="X125" s="710"/>
      <c r="Y125" s="710"/>
      <c r="Z125" s="709"/>
      <c r="AA125" s="709"/>
      <c r="AB125" s="710"/>
      <c r="AC125" s="710"/>
      <c r="AD125" s="709"/>
      <c r="AE125" s="710"/>
    </row>
    <row r="126" spans="14:31" ht="8.25">
      <c r="N126" s="710"/>
      <c r="O126" s="710"/>
      <c r="P126" s="710"/>
      <c r="Q126" s="710"/>
      <c r="R126" s="710"/>
      <c r="S126" s="710"/>
      <c r="T126" s="827"/>
      <c r="U126" s="827"/>
      <c r="V126" s="760"/>
      <c r="W126" s="710"/>
      <c r="X126" s="710"/>
      <c r="Y126" s="710"/>
      <c r="Z126" s="709"/>
      <c r="AA126" s="709"/>
      <c r="AB126" s="710"/>
      <c r="AC126" s="710"/>
      <c r="AD126" s="709"/>
      <c r="AE126" s="710"/>
    </row>
    <row r="127" spans="14:31" ht="8.25">
      <c r="N127" s="710"/>
      <c r="O127" s="710"/>
      <c r="P127" s="710"/>
      <c r="Q127" s="710"/>
      <c r="R127" s="710"/>
      <c r="S127" s="710"/>
      <c r="T127" s="827"/>
      <c r="U127" s="827"/>
      <c r="V127" s="760"/>
      <c r="W127" s="710"/>
      <c r="X127" s="710"/>
      <c r="Y127" s="710"/>
      <c r="Z127" s="709"/>
      <c r="AA127" s="709"/>
      <c r="AB127" s="710"/>
      <c r="AC127" s="710"/>
      <c r="AD127" s="709"/>
      <c r="AE127" s="710"/>
    </row>
    <row r="128" spans="14:31" ht="8.25">
      <c r="N128" s="710"/>
      <c r="O128" s="710"/>
      <c r="P128" s="710"/>
      <c r="Q128" s="710"/>
      <c r="R128" s="710"/>
      <c r="S128" s="710"/>
      <c r="T128" s="827"/>
      <c r="U128" s="827"/>
      <c r="V128" s="760"/>
      <c r="W128" s="710"/>
      <c r="X128" s="710"/>
      <c r="Y128" s="710"/>
      <c r="Z128" s="709"/>
      <c r="AA128" s="709"/>
      <c r="AB128" s="710"/>
      <c r="AC128" s="710"/>
      <c r="AD128" s="709"/>
      <c r="AE128" s="710"/>
    </row>
    <row r="129" spans="14:31" ht="8.25">
      <c r="N129" s="710"/>
      <c r="O129" s="710"/>
      <c r="P129" s="710"/>
      <c r="Q129" s="710"/>
      <c r="R129" s="710"/>
      <c r="S129" s="710"/>
      <c r="T129" s="827"/>
      <c r="U129" s="827"/>
      <c r="V129" s="760"/>
      <c r="W129" s="710"/>
      <c r="X129" s="710"/>
      <c r="Y129" s="710"/>
      <c r="Z129" s="709"/>
      <c r="AA129" s="709"/>
      <c r="AB129" s="710"/>
      <c r="AC129" s="710"/>
      <c r="AD129" s="709"/>
      <c r="AE129" s="710"/>
    </row>
    <row r="130" spans="14:31" ht="8.25">
      <c r="N130" s="710"/>
      <c r="O130" s="710"/>
      <c r="P130" s="710"/>
      <c r="Q130" s="710"/>
      <c r="R130" s="710"/>
      <c r="S130" s="710"/>
      <c r="T130" s="827"/>
      <c r="U130" s="827"/>
      <c r="V130" s="760"/>
      <c r="W130" s="710"/>
      <c r="X130" s="710"/>
      <c r="Y130" s="710"/>
      <c r="Z130" s="709"/>
      <c r="AA130" s="709"/>
      <c r="AB130" s="710"/>
      <c r="AC130" s="710"/>
      <c r="AD130" s="709"/>
      <c r="AE130" s="710"/>
    </row>
    <row r="131" spans="14:31" ht="8.25">
      <c r="N131" s="710"/>
      <c r="O131" s="710"/>
      <c r="P131" s="710"/>
      <c r="Q131" s="710"/>
      <c r="R131" s="710"/>
      <c r="S131" s="710"/>
      <c r="T131" s="827"/>
      <c r="U131" s="827"/>
      <c r="V131" s="760"/>
      <c r="W131" s="710"/>
      <c r="X131" s="710"/>
      <c r="Y131" s="710"/>
      <c r="Z131" s="709"/>
      <c r="AA131" s="709"/>
      <c r="AB131" s="710"/>
      <c r="AC131" s="710"/>
      <c r="AD131" s="709"/>
      <c r="AE131" s="710"/>
    </row>
    <row r="132" spans="14:31" ht="8.25">
      <c r="N132" s="710"/>
      <c r="O132" s="710"/>
      <c r="P132" s="710"/>
      <c r="Q132" s="710"/>
      <c r="R132" s="710"/>
      <c r="S132" s="710"/>
      <c r="T132" s="827"/>
      <c r="U132" s="827"/>
      <c r="V132" s="760"/>
      <c r="W132" s="710"/>
      <c r="X132" s="710"/>
      <c r="Y132" s="710"/>
      <c r="Z132" s="709"/>
      <c r="AA132" s="709"/>
      <c r="AB132" s="710"/>
      <c r="AC132" s="710"/>
      <c r="AD132" s="709"/>
      <c r="AE132" s="710"/>
    </row>
    <row r="133" spans="14:31" ht="8.25">
      <c r="N133" s="710"/>
      <c r="O133" s="710"/>
      <c r="P133" s="710"/>
      <c r="Q133" s="710"/>
      <c r="R133" s="710"/>
      <c r="S133" s="710"/>
      <c r="T133" s="827"/>
      <c r="U133" s="827"/>
      <c r="V133" s="760"/>
      <c r="W133" s="710"/>
      <c r="X133" s="710"/>
      <c r="Y133" s="710"/>
      <c r="Z133" s="709"/>
      <c r="AA133" s="709"/>
      <c r="AB133" s="710"/>
      <c r="AC133" s="710"/>
      <c r="AD133" s="709"/>
      <c r="AE133" s="710"/>
    </row>
    <row r="134" spans="14:31" ht="8.25">
      <c r="N134" s="710"/>
      <c r="O134" s="710"/>
      <c r="P134" s="710"/>
      <c r="Q134" s="710"/>
      <c r="R134" s="710"/>
      <c r="S134" s="710"/>
      <c r="T134" s="827"/>
      <c r="U134" s="827"/>
      <c r="V134" s="760"/>
      <c r="W134" s="710"/>
      <c r="X134" s="710"/>
      <c r="Y134" s="710"/>
      <c r="Z134" s="709"/>
      <c r="AA134" s="709"/>
      <c r="AB134" s="710"/>
      <c r="AC134" s="710"/>
      <c r="AD134" s="709"/>
      <c r="AE134" s="710"/>
    </row>
    <row r="135" spans="14:31" ht="8.25">
      <c r="N135" s="710"/>
      <c r="O135" s="710"/>
      <c r="P135" s="710"/>
      <c r="Q135" s="710"/>
      <c r="R135" s="710"/>
      <c r="S135" s="710"/>
      <c r="T135" s="827"/>
      <c r="U135" s="827"/>
      <c r="V135" s="760"/>
      <c r="W135" s="710"/>
      <c r="X135" s="710"/>
      <c r="Y135" s="710"/>
      <c r="Z135" s="709"/>
      <c r="AA135" s="709"/>
      <c r="AB135" s="710"/>
      <c r="AC135" s="710"/>
      <c r="AD135" s="709"/>
      <c r="AE135" s="710"/>
    </row>
    <row r="136" spans="14:31" ht="8.25">
      <c r="N136" s="710"/>
      <c r="O136" s="710"/>
      <c r="P136" s="710"/>
      <c r="Q136" s="710"/>
      <c r="R136" s="710"/>
      <c r="S136" s="710"/>
      <c r="T136" s="827"/>
      <c r="U136" s="827"/>
      <c r="V136" s="760"/>
      <c r="W136" s="710"/>
      <c r="X136" s="710"/>
      <c r="Y136" s="710"/>
      <c r="Z136" s="709"/>
      <c r="AA136" s="709"/>
      <c r="AB136" s="710"/>
      <c r="AC136" s="710"/>
      <c r="AD136" s="709"/>
      <c r="AE136" s="710"/>
    </row>
    <row r="137" spans="14:31" ht="8.25">
      <c r="N137" s="710"/>
      <c r="O137" s="710"/>
      <c r="P137" s="710"/>
      <c r="Q137" s="710"/>
      <c r="R137" s="710"/>
      <c r="S137" s="710"/>
      <c r="T137" s="827"/>
      <c r="U137" s="827"/>
      <c r="V137" s="760"/>
      <c r="W137" s="710"/>
      <c r="X137" s="710"/>
      <c r="Y137" s="710"/>
      <c r="Z137" s="709"/>
      <c r="AA137" s="709"/>
      <c r="AB137" s="710"/>
      <c r="AC137" s="710"/>
      <c r="AD137" s="709"/>
      <c r="AE137" s="710"/>
    </row>
    <row r="138" spans="14:31" ht="8.25">
      <c r="N138" s="710"/>
      <c r="O138" s="710"/>
      <c r="P138" s="710"/>
      <c r="Q138" s="710"/>
      <c r="R138" s="710"/>
      <c r="S138" s="710"/>
      <c r="T138" s="827"/>
      <c r="U138" s="827"/>
      <c r="V138" s="760"/>
      <c r="W138" s="710"/>
      <c r="X138" s="710"/>
      <c r="Y138" s="710"/>
      <c r="Z138" s="709"/>
      <c r="AA138" s="709"/>
      <c r="AB138" s="710"/>
      <c r="AC138" s="710"/>
      <c r="AD138" s="709"/>
      <c r="AE138" s="710"/>
    </row>
    <row r="139" spans="14:31" ht="8.25">
      <c r="N139" s="710"/>
      <c r="O139" s="710"/>
      <c r="P139" s="710"/>
      <c r="Q139" s="710"/>
      <c r="R139" s="710"/>
      <c r="S139" s="710"/>
      <c r="T139" s="827"/>
      <c r="U139" s="827"/>
      <c r="V139" s="760"/>
      <c r="W139" s="710"/>
      <c r="X139" s="710"/>
      <c r="Y139" s="710"/>
      <c r="Z139" s="709"/>
      <c r="AA139" s="709"/>
      <c r="AB139" s="710"/>
      <c r="AC139" s="710"/>
      <c r="AD139" s="709"/>
      <c r="AE139" s="710"/>
    </row>
    <row r="140" spans="14:31" ht="8.25">
      <c r="N140" s="710"/>
      <c r="O140" s="710"/>
      <c r="P140" s="710"/>
      <c r="Q140" s="710"/>
      <c r="R140" s="710"/>
      <c r="S140" s="710"/>
      <c r="T140" s="827"/>
      <c r="U140" s="827"/>
      <c r="V140" s="760"/>
      <c r="W140" s="710"/>
      <c r="X140" s="710"/>
      <c r="Y140" s="710"/>
      <c r="Z140" s="709"/>
      <c r="AA140" s="709"/>
      <c r="AB140" s="710"/>
      <c r="AC140" s="710"/>
      <c r="AD140" s="709"/>
      <c r="AE140" s="710"/>
    </row>
    <row r="141" spans="14:31" ht="8.25">
      <c r="N141" s="710"/>
      <c r="O141" s="710"/>
      <c r="P141" s="710"/>
      <c r="Q141" s="710"/>
      <c r="R141" s="710"/>
      <c r="S141" s="710"/>
      <c r="T141" s="827"/>
      <c r="U141" s="827"/>
      <c r="V141" s="760"/>
      <c r="W141" s="710"/>
      <c r="X141" s="710"/>
      <c r="Y141" s="710"/>
      <c r="Z141" s="709"/>
      <c r="AA141" s="709"/>
      <c r="AB141" s="710"/>
      <c r="AC141" s="710"/>
      <c r="AD141" s="709"/>
      <c r="AE141" s="710"/>
    </row>
    <row r="142" spans="14:31" ht="8.25">
      <c r="N142" s="710"/>
      <c r="O142" s="710"/>
      <c r="P142" s="710"/>
      <c r="Q142" s="710"/>
      <c r="R142" s="710"/>
      <c r="S142" s="710"/>
      <c r="T142" s="827"/>
      <c r="U142" s="827"/>
      <c r="V142" s="760"/>
      <c r="W142" s="710"/>
      <c r="X142" s="710"/>
      <c r="Y142" s="710"/>
      <c r="Z142" s="709"/>
      <c r="AA142" s="709"/>
      <c r="AB142" s="710"/>
      <c r="AC142" s="710"/>
      <c r="AD142" s="709"/>
      <c r="AE142" s="710"/>
    </row>
    <row r="143" spans="14:31" ht="8.25">
      <c r="N143" s="710"/>
      <c r="O143" s="710"/>
      <c r="P143" s="710"/>
      <c r="Q143" s="710"/>
      <c r="R143" s="710"/>
      <c r="S143" s="710"/>
      <c r="T143" s="827"/>
      <c r="U143" s="827"/>
      <c r="V143" s="760"/>
      <c r="W143" s="710"/>
      <c r="X143" s="710"/>
      <c r="Y143" s="710"/>
      <c r="Z143" s="709"/>
      <c r="AA143" s="709"/>
      <c r="AB143" s="710"/>
      <c r="AC143" s="710"/>
      <c r="AD143" s="709"/>
      <c r="AE143" s="710"/>
    </row>
    <row r="144" spans="14:31" ht="8.25">
      <c r="N144" s="710"/>
      <c r="O144" s="710"/>
      <c r="P144" s="710"/>
      <c r="Q144" s="710"/>
      <c r="R144" s="710"/>
      <c r="S144" s="710"/>
      <c r="T144" s="827"/>
      <c r="U144" s="827"/>
      <c r="V144" s="760"/>
      <c r="W144" s="710"/>
      <c r="X144" s="710"/>
      <c r="Y144" s="710"/>
      <c r="Z144" s="709"/>
      <c r="AA144" s="709"/>
      <c r="AB144" s="710"/>
      <c r="AC144" s="710"/>
      <c r="AD144" s="709"/>
      <c r="AE144" s="710"/>
    </row>
    <row r="145" spans="14:31" ht="8.25">
      <c r="N145" s="710"/>
      <c r="O145" s="710"/>
      <c r="P145" s="710"/>
      <c r="Q145" s="710"/>
      <c r="R145" s="710"/>
      <c r="S145" s="710"/>
      <c r="T145" s="827"/>
      <c r="U145" s="827"/>
      <c r="V145" s="760"/>
      <c r="W145" s="710"/>
      <c r="X145" s="710"/>
      <c r="Y145" s="710"/>
      <c r="Z145" s="709"/>
      <c r="AA145" s="709"/>
      <c r="AB145" s="710"/>
      <c r="AC145" s="710"/>
      <c r="AD145" s="709"/>
      <c r="AE145" s="710"/>
    </row>
    <row r="146" spans="14:31" ht="8.25">
      <c r="N146" s="710"/>
      <c r="O146" s="710"/>
      <c r="P146" s="710"/>
      <c r="Q146" s="710"/>
      <c r="R146" s="710"/>
      <c r="S146" s="710"/>
      <c r="T146" s="827"/>
      <c r="U146" s="827"/>
      <c r="V146" s="760"/>
      <c r="W146" s="710"/>
      <c r="X146" s="710"/>
      <c r="Y146" s="710"/>
      <c r="Z146" s="709"/>
      <c r="AA146" s="709"/>
      <c r="AB146" s="710"/>
      <c r="AC146" s="710"/>
      <c r="AD146" s="709"/>
      <c r="AE146" s="710"/>
    </row>
    <row r="147" spans="14:31" ht="8.25">
      <c r="N147" s="710"/>
      <c r="O147" s="710"/>
      <c r="P147" s="710"/>
      <c r="Q147" s="710"/>
      <c r="R147" s="710"/>
      <c r="S147" s="710"/>
      <c r="T147" s="827"/>
      <c r="U147" s="827"/>
      <c r="V147" s="760"/>
      <c r="W147" s="710"/>
      <c r="X147" s="710"/>
      <c r="Y147" s="710"/>
      <c r="Z147" s="709"/>
      <c r="AA147" s="709"/>
      <c r="AB147" s="710"/>
      <c r="AC147" s="710"/>
      <c r="AD147" s="709"/>
      <c r="AE147" s="710"/>
    </row>
    <row r="148" spans="14:31" ht="8.25">
      <c r="N148" s="710"/>
      <c r="O148" s="710"/>
      <c r="P148" s="710"/>
      <c r="Q148" s="710"/>
      <c r="R148" s="710"/>
      <c r="S148" s="710"/>
      <c r="T148" s="827"/>
      <c r="U148" s="827"/>
      <c r="V148" s="760"/>
      <c r="W148" s="710"/>
      <c r="X148" s="710"/>
      <c r="Y148" s="710"/>
      <c r="Z148" s="709"/>
      <c r="AA148" s="709"/>
      <c r="AB148" s="710"/>
      <c r="AC148" s="710"/>
      <c r="AD148" s="709"/>
      <c r="AE148" s="710"/>
    </row>
    <row r="149" spans="14:31" ht="8.25">
      <c r="N149" s="710"/>
      <c r="O149" s="710"/>
      <c r="P149" s="710"/>
      <c r="Q149" s="710"/>
      <c r="R149" s="710"/>
      <c r="S149" s="710"/>
      <c r="T149" s="827"/>
      <c r="U149" s="827"/>
      <c r="V149" s="760"/>
      <c r="W149" s="710"/>
      <c r="X149" s="710"/>
      <c r="Y149" s="710"/>
      <c r="Z149" s="709"/>
      <c r="AA149" s="709"/>
      <c r="AB149" s="710"/>
      <c r="AC149" s="710"/>
      <c r="AD149" s="709"/>
      <c r="AE149" s="710"/>
    </row>
    <row r="150" spans="14:31" ht="8.25">
      <c r="N150" s="710"/>
      <c r="O150" s="710"/>
      <c r="P150" s="710"/>
      <c r="Q150" s="710"/>
      <c r="R150" s="710"/>
      <c r="S150" s="710"/>
      <c r="T150" s="827"/>
      <c r="U150" s="827"/>
      <c r="V150" s="760"/>
      <c r="W150" s="710"/>
      <c r="X150" s="710"/>
      <c r="Y150" s="710"/>
      <c r="Z150" s="709"/>
      <c r="AA150" s="709"/>
      <c r="AB150" s="710"/>
      <c r="AC150" s="710"/>
      <c r="AD150" s="709"/>
      <c r="AE150" s="710"/>
    </row>
    <row r="151" spans="14:31" ht="8.25">
      <c r="N151" s="710"/>
      <c r="O151" s="710"/>
      <c r="P151" s="710"/>
      <c r="Q151" s="710"/>
      <c r="R151" s="710"/>
      <c r="S151" s="710"/>
      <c r="T151" s="827"/>
      <c r="U151" s="827"/>
      <c r="V151" s="760"/>
      <c r="W151" s="710"/>
      <c r="X151" s="710"/>
      <c r="Y151" s="710"/>
      <c r="Z151" s="709"/>
      <c r="AA151" s="709"/>
      <c r="AB151" s="710"/>
      <c r="AC151" s="710"/>
      <c r="AD151" s="709"/>
      <c r="AE151" s="710"/>
    </row>
    <row r="152" spans="14:31" ht="8.25">
      <c r="N152" s="710"/>
      <c r="O152" s="710"/>
      <c r="P152" s="710"/>
      <c r="Q152" s="710"/>
      <c r="R152" s="710"/>
      <c r="S152" s="710"/>
      <c r="T152" s="827"/>
      <c r="U152" s="827"/>
      <c r="V152" s="760"/>
      <c r="W152" s="710"/>
      <c r="X152" s="710"/>
      <c r="Y152" s="710"/>
      <c r="Z152" s="709"/>
      <c r="AA152" s="709"/>
      <c r="AB152" s="710"/>
      <c r="AC152" s="710"/>
      <c r="AD152" s="709"/>
      <c r="AE152" s="710"/>
    </row>
    <row r="153" spans="14:31" ht="8.25">
      <c r="N153" s="710"/>
      <c r="O153" s="710"/>
      <c r="P153" s="710"/>
      <c r="Q153" s="710"/>
      <c r="R153" s="710"/>
      <c r="S153" s="710"/>
      <c r="T153" s="827"/>
      <c r="U153" s="827"/>
      <c r="V153" s="760"/>
      <c r="W153" s="710"/>
      <c r="X153" s="710"/>
      <c r="Y153" s="710"/>
      <c r="Z153" s="709"/>
      <c r="AA153" s="709"/>
      <c r="AB153" s="710"/>
      <c r="AC153" s="710"/>
      <c r="AD153" s="709"/>
      <c r="AE153" s="710"/>
    </row>
    <row r="154" spans="14:31" ht="8.25">
      <c r="N154" s="710"/>
      <c r="O154" s="710"/>
      <c r="P154" s="710"/>
      <c r="Q154" s="710"/>
      <c r="R154" s="710"/>
      <c r="S154" s="710"/>
      <c r="T154" s="827"/>
      <c r="U154" s="827"/>
      <c r="V154" s="760"/>
      <c r="W154" s="710"/>
      <c r="X154" s="710"/>
      <c r="Y154" s="710"/>
      <c r="Z154" s="709"/>
      <c r="AA154" s="709"/>
      <c r="AB154" s="710"/>
      <c r="AC154" s="710"/>
      <c r="AD154" s="709"/>
      <c r="AE154" s="710"/>
    </row>
    <row r="155" spans="14:31" ht="8.25">
      <c r="N155" s="710"/>
      <c r="O155" s="710"/>
      <c r="P155" s="710"/>
      <c r="Q155" s="710"/>
      <c r="R155" s="710"/>
      <c r="S155" s="710"/>
      <c r="T155" s="827"/>
      <c r="U155" s="827"/>
      <c r="V155" s="760"/>
      <c r="W155" s="710"/>
      <c r="X155" s="710"/>
      <c r="Y155" s="710"/>
      <c r="Z155" s="709"/>
      <c r="AA155" s="709"/>
      <c r="AB155" s="710"/>
      <c r="AC155" s="710"/>
      <c r="AD155" s="709"/>
      <c r="AE155" s="710"/>
    </row>
    <row r="156" spans="14:31" ht="8.25">
      <c r="N156" s="710"/>
      <c r="O156" s="710"/>
      <c r="P156" s="710"/>
      <c r="Q156" s="710"/>
      <c r="R156" s="710"/>
      <c r="S156" s="710"/>
      <c r="T156" s="827"/>
      <c r="U156" s="827"/>
      <c r="V156" s="760"/>
      <c r="W156" s="710"/>
      <c r="X156" s="710"/>
      <c r="Y156" s="710"/>
      <c r="Z156" s="709"/>
      <c r="AA156" s="709"/>
      <c r="AB156" s="710"/>
      <c r="AC156" s="710"/>
      <c r="AD156" s="709"/>
      <c r="AE156" s="710"/>
    </row>
    <row r="157" spans="14:31" ht="8.25">
      <c r="N157" s="710"/>
      <c r="O157" s="710"/>
      <c r="P157" s="710"/>
      <c r="Q157" s="710"/>
      <c r="R157" s="710"/>
      <c r="S157" s="710"/>
      <c r="T157" s="827"/>
      <c r="U157" s="827"/>
      <c r="V157" s="760"/>
      <c r="W157" s="710"/>
      <c r="X157" s="710"/>
      <c r="Y157" s="710"/>
      <c r="Z157" s="709"/>
      <c r="AA157" s="709"/>
      <c r="AB157" s="710"/>
      <c r="AC157" s="710"/>
      <c r="AD157" s="709"/>
      <c r="AE157" s="710"/>
    </row>
    <row r="158" spans="14:31" ht="8.25">
      <c r="N158" s="710"/>
      <c r="O158" s="710"/>
      <c r="P158" s="710"/>
      <c r="Q158" s="710"/>
      <c r="R158" s="710"/>
      <c r="S158" s="710"/>
      <c r="T158" s="827"/>
      <c r="U158" s="827"/>
      <c r="V158" s="760"/>
      <c r="W158" s="710"/>
      <c r="X158" s="710"/>
      <c r="Y158" s="710"/>
      <c r="Z158" s="709"/>
      <c r="AA158" s="709"/>
      <c r="AB158" s="710"/>
      <c r="AC158" s="710"/>
      <c r="AD158" s="709"/>
      <c r="AE158" s="710"/>
    </row>
    <row r="159" spans="14:31" ht="8.25">
      <c r="N159" s="710"/>
      <c r="O159" s="710"/>
      <c r="P159" s="710"/>
      <c r="Q159" s="710"/>
      <c r="R159" s="710"/>
      <c r="S159" s="710"/>
      <c r="T159" s="827"/>
      <c r="U159" s="827"/>
      <c r="V159" s="760"/>
      <c r="W159" s="710"/>
      <c r="X159" s="710"/>
      <c r="Y159" s="710"/>
      <c r="Z159" s="709"/>
      <c r="AA159" s="709"/>
      <c r="AB159" s="710"/>
      <c r="AC159" s="710"/>
      <c r="AD159" s="709"/>
      <c r="AE159" s="710"/>
    </row>
    <row r="160" spans="14:31" ht="8.25">
      <c r="N160" s="710"/>
      <c r="O160" s="710"/>
      <c r="P160" s="710"/>
      <c r="Q160" s="710"/>
      <c r="R160" s="710"/>
      <c r="S160" s="710"/>
      <c r="T160" s="827"/>
      <c r="U160" s="827"/>
      <c r="V160" s="760"/>
      <c r="W160" s="710"/>
      <c r="X160" s="710"/>
      <c r="Y160" s="710"/>
      <c r="Z160" s="709"/>
      <c r="AA160" s="709"/>
      <c r="AB160" s="710"/>
      <c r="AC160" s="710"/>
      <c r="AD160" s="709"/>
      <c r="AE160" s="710"/>
    </row>
    <row r="161" spans="14:31" ht="8.25">
      <c r="N161" s="710"/>
      <c r="O161" s="710"/>
      <c r="P161" s="710"/>
      <c r="Q161" s="710"/>
      <c r="R161" s="710"/>
      <c r="S161" s="710"/>
      <c r="T161" s="827"/>
      <c r="U161" s="827"/>
      <c r="V161" s="760"/>
      <c r="W161" s="710"/>
      <c r="X161" s="710"/>
      <c r="Y161" s="710"/>
      <c r="Z161" s="709"/>
      <c r="AA161" s="709"/>
      <c r="AB161" s="710"/>
      <c r="AC161" s="710"/>
      <c r="AD161" s="709"/>
      <c r="AE161" s="710"/>
    </row>
    <row r="162" spans="14:31" ht="8.25">
      <c r="N162" s="710"/>
      <c r="O162" s="710"/>
      <c r="P162" s="710"/>
      <c r="Q162" s="710"/>
      <c r="R162" s="710"/>
      <c r="S162" s="710"/>
      <c r="T162" s="827"/>
      <c r="U162" s="827"/>
      <c r="V162" s="760"/>
      <c r="W162" s="710"/>
      <c r="X162" s="710"/>
      <c r="Y162" s="710"/>
      <c r="Z162" s="709"/>
      <c r="AA162" s="709"/>
      <c r="AB162" s="710"/>
      <c r="AC162" s="710"/>
      <c r="AD162" s="709"/>
      <c r="AE162" s="710"/>
    </row>
    <row r="163" spans="14:31" ht="8.25">
      <c r="N163" s="710"/>
      <c r="O163" s="710"/>
      <c r="P163" s="710"/>
      <c r="Q163" s="710"/>
      <c r="R163" s="710"/>
      <c r="S163" s="710"/>
      <c r="T163" s="827"/>
      <c r="U163" s="827"/>
      <c r="V163" s="760"/>
      <c r="W163" s="710"/>
      <c r="X163" s="710"/>
      <c r="Y163" s="710"/>
      <c r="Z163" s="709"/>
      <c r="AA163" s="709"/>
      <c r="AB163" s="710"/>
      <c r="AC163" s="710"/>
      <c r="AD163" s="709"/>
      <c r="AE163" s="710"/>
    </row>
    <row r="164" spans="14:31" ht="8.25">
      <c r="N164" s="710"/>
      <c r="O164" s="710"/>
      <c r="P164" s="710"/>
      <c r="Q164" s="710"/>
      <c r="R164" s="710"/>
      <c r="S164" s="710"/>
      <c r="T164" s="827"/>
      <c r="U164" s="827"/>
      <c r="V164" s="760"/>
      <c r="W164" s="710"/>
      <c r="X164" s="710"/>
      <c r="Y164" s="710"/>
      <c r="Z164" s="709"/>
      <c r="AA164" s="709"/>
      <c r="AB164" s="710"/>
      <c r="AC164" s="710"/>
      <c r="AD164" s="709"/>
      <c r="AE164" s="710"/>
    </row>
    <row r="165" spans="14:31" ht="8.25">
      <c r="N165" s="710"/>
      <c r="O165" s="710"/>
      <c r="P165" s="710"/>
      <c r="Q165" s="710"/>
      <c r="R165" s="710"/>
      <c r="S165" s="710"/>
      <c r="T165" s="827"/>
      <c r="U165" s="827"/>
      <c r="V165" s="760"/>
      <c r="W165" s="710"/>
      <c r="X165" s="710"/>
      <c r="Y165" s="710"/>
      <c r="Z165" s="709"/>
      <c r="AA165" s="709"/>
      <c r="AB165" s="710"/>
      <c r="AC165" s="710"/>
      <c r="AD165" s="709"/>
      <c r="AE165" s="710"/>
    </row>
    <row r="166" spans="14:31" ht="8.25">
      <c r="N166" s="710"/>
      <c r="O166" s="710"/>
      <c r="P166" s="710"/>
      <c r="Q166" s="710"/>
      <c r="R166" s="710"/>
      <c r="S166" s="710"/>
      <c r="T166" s="827"/>
      <c r="U166" s="827"/>
      <c r="V166" s="760"/>
      <c r="W166" s="710"/>
      <c r="X166" s="710"/>
      <c r="Y166" s="710"/>
      <c r="Z166" s="709"/>
      <c r="AA166" s="709"/>
      <c r="AB166" s="710"/>
      <c r="AC166" s="710"/>
      <c r="AD166" s="709"/>
      <c r="AE166" s="710"/>
    </row>
    <row r="167" spans="14:31" ht="8.25">
      <c r="N167" s="710"/>
      <c r="O167" s="710"/>
      <c r="P167" s="710"/>
      <c r="Q167" s="710"/>
      <c r="R167" s="710"/>
      <c r="S167" s="710"/>
      <c r="T167" s="827"/>
      <c r="U167" s="827"/>
      <c r="V167" s="760"/>
      <c r="W167" s="710"/>
      <c r="X167" s="710"/>
      <c r="Y167" s="710"/>
      <c r="Z167" s="709"/>
      <c r="AA167" s="709"/>
      <c r="AB167" s="710"/>
      <c r="AC167" s="710"/>
      <c r="AD167" s="709"/>
      <c r="AE167" s="710"/>
    </row>
    <row r="168" spans="14:31" ht="8.25">
      <c r="N168" s="710"/>
      <c r="O168" s="710"/>
      <c r="P168" s="710"/>
      <c r="Q168" s="710"/>
      <c r="R168" s="710"/>
      <c r="S168" s="710"/>
      <c r="T168" s="827"/>
      <c r="U168" s="827"/>
      <c r="V168" s="760"/>
      <c r="W168" s="710"/>
      <c r="X168" s="710"/>
      <c r="Y168" s="710"/>
      <c r="Z168" s="709"/>
      <c r="AA168" s="709"/>
      <c r="AB168" s="710"/>
      <c r="AC168" s="710"/>
      <c r="AD168" s="709"/>
      <c r="AE168" s="710"/>
    </row>
    <row r="169" spans="14:31" ht="8.25">
      <c r="N169" s="710"/>
      <c r="O169" s="710"/>
      <c r="P169" s="710"/>
      <c r="Q169" s="710"/>
      <c r="R169" s="710"/>
      <c r="S169" s="710"/>
      <c r="T169" s="827"/>
      <c r="U169" s="827"/>
      <c r="V169" s="760"/>
      <c r="W169" s="710"/>
      <c r="X169" s="710"/>
      <c r="Y169" s="710"/>
      <c r="Z169" s="709"/>
      <c r="AA169" s="709"/>
      <c r="AB169" s="710"/>
      <c r="AC169" s="710"/>
      <c r="AD169" s="709"/>
      <c r="AE169" s="710"/>
    </row>
    <row r="170" spans="14:31" ht="8.25">
      <c r="N170" s="710"/>
      <c r="O170" s="710"/>
      <c r="P170" s="710"/>
      <c r="Q170" s="710"/>
      <c r="R170" s="710"/>
      <c r="S170" s="710"/>
      <c r="T170" s="827"/>
      <c r="U170" s="827"/>
      <c r="V170" s="760"/>
      <c r="W170" s="710"/>
      <c r="X170" s="710"/>
      <c r="Y170" s="710"/>
      <c r="Z170" s="709"/>
      <c r="AA170" s="709"/>
      <c r="AB170" s="710"/>
      <c r="AC170" s="710"/>
      <c r="AD170" s="709"/>
      <c r="AE170" s="710"/>
    </row>
    <row r="171" spans="14:31" ht="8.25">
      <c r="N171" s="710"/>
      <c r="O171" s="710"/>
      <c r="P171" s="710"/>
      <c r="Q171" s="710"/>
      <c r="R171" s="710"/>
      <c r="S171" s="710"/>
      <c r="T171" s="827"/>
      <c r="U171" s="827"/>
      <c r="V171" s="760"/>
      <c r="W171" s="710"/>
      <c r="X171" s="710"/>
      <c r="Y171" s="710"/>
      <c r="Z171" s="709"/>
      <c r="AA171" s="709"/>
      <c r="AB171" s="710"/>
      <c r="AC171" s="710"/>
      <c r="AD171" s="709"/>
      <c r="AE171" s="710"/>
    </row>
    <row r="172" spans="14:31" ht="8.25">
      <c r="N172" s="710"/>
      <c r="O172" s="710"/>
      <c r="P172" s="710"/>
      <c r="Q172" s="710"/>
      <c r="R172" s="710"/>
      <c r="S172" s="710"/>
      <c r="T172" s="827"/>
      <c r="U172" s="827"/>
      <c r="V172" s="760"/>
      <c r="W172" s="710"/>
      <c r="X172" s="710"/>
      <c r="Y172" s="710"/>
      <c r="Z172" s="709"/>
      <c r="AA172" s="709"/>
      <c r="AB172" s="710"/>
      <c r="AC172" s="710"/>
      <c r="AD172" s="709"/>
      <c r="AE172" s="710"/>
    </row>
    <row r="173" spans="14:31" ht="8.25">
      <c r="N173" s="710"/>
      <c r="O173" s="710"/>
      <c r="P173" s="710"/>
      <c r="Q173" s="710"/>
      <c r="R173" s="710"/>
      <c r="S173" s="710"/>
      <c r="T173" s="827"/>
      <c r="U173" s="827"/>
      <c r="V173" s="760"/>
      <c r="W173" s="710"/>
      <c r="X173" s="710"/>
      <c r="Y173" s="710"/>
      <c r="Z173" s="709"/>
      <c r="AA173" s="709"/>
      <c r="AB173" s="710"/>
      <c r="AC173" s="710"/>
      <c r="AD173" s="709"/>
      <c r="AE173" s="710"/>
    </row>
    <row r="174" spans="14:31" ht="8.25">
      <c r="N174" s="710"/>
      <c r="O174" s="710"/>
      <c r="P174" s="710"/>
      <c r="Q174" s="710"/>
      <c r="R174" s="710"/>
      <c r="S174" s="710"/>
      <c r="T174" s="827"/>
      <c r="U174" s="827"/>
      <c r="V174" s="760"/>
      <c r="W174" s="710"/>
      <c r="X174" s="710"/>
      <c r="Y174" s="710"/>
      <c r="Z174" s="709"/>
      <c r="AA174" s="709"/>
      <c r="AB174" s="710"/>
      <c r="AC174" s="710"/>
      <c r="AD174" s="709"/>
      <c r="AE174" s="710"/>
    </row>
    <row r="175" spans="14:31" ht="8.25">
      <c r="N175" s="710"/>
      <c r="O175" s="710"/>
      <c r="P175" s="710"/>
      <c r="Q175" s="710"/>
      <c r="R175" s="710"/>
      <c r="S175" s="710"/>
      <c r="T175" s="827"/>
      <c r="U175" s="827"/>
      <c r="V175" s="760"/>
      <c r="W175" s="710"/>
      <c r="X175" s="710"/>
      <c r="Y175" s="710"/>
      <c r="Z175" s="709"/>
      <c r="AA175" s="709"/>
      <c r="AB175" s="710"/>
      <c r="AC175" s="710"/>
      <c r="AD175" s="709"/>
      <c r="AE175" s="710"/>
    </row>
    <row r="176" spans="14:31" ht="8.25">
      <c r="N176" s="710"/>
      <c r="O176" s="710"/>
      <c r="P176" s="710"/>
      <c r="Q176" s="710"/>
      <c r="R176" s="710"/>
      <c r="S176" s="710"/>
      <c r="T176" s="827"/>
      <c r="U176" s="827"/>
      <c r="V176" s="760"/>
      <c r="W176" s="710"/>
      <c r="X176" s="710"/>
      <c r="Y176" s="710"/>
      <c r="Z176" s="709"/>
      <c r="AA176" s="709"/>
      <c r="AB176" s="710"/>
      <c r="AC176" s="710"/>
      <c r="AD176" s="709"/>
      <c r="AE176" s="710"/>
    </row>
    <row r="177" spans="14:31" ht="8.25">
      <c r="N177" s="710"/>
      <c r="O177" s="710"/>
      <c r="P177" s="710"/>
      <c r="Q177" s="710"/>
      <c r="R177" s="710"/>
      <c r="S177" s="710"/>
      <c r="T177" s="827"/>
      <c r="U177" s="827"/>
      <c r="V177" s="760"/>
      <c r="W177" s="710"/>
      <c r="X177" s="710"/>
      <c r="Y177" s="710"/>
      <c r="Z177" s="709"/>
      <c r="AA177" s="709"/>
      <c r="AB177" s="710"/>
      <c r="AC177" s="710"/>
      <c r="AD177" s="709"/>
      <c r="AE177" s="710"/>
    </row>
    <row r="178" spans="14:31" ht="8.25">
      <c r="N178" s="710"/>
      <c r="O178" s="710"/>
      <c r="P178" s="710"/>
      <c r="Q178" s="710"/>
      <c r="R178" s="710"/>
      <c r="S178" s="710"/>
      <c r="T178" s="827"/>
      <c r="U178" s="827"/>
      <c r="V178" s="760"/>
      <c r="W178" s="710"/>
      <c r="X178" s="710"/>
      <c r="Y178" s="710"/>
      <c r="Z178" s="709"/>
      <c r="AA178" s="709"/>
      <c r="AB178" s="710"/>
      <c r="AC178" s="710"/>
      <c r="AD178" s="709"/>
      <c r="AE178" s="710"/>
    </row>
    <row r="179" spans="14:31" ht="8.25">
      <c r="N179" s="710"/>
      <c r="O179" s="710"/>
      <c r="P179" s="710"/>
      <c r="Q179" s="710"/>
      <c r="R179" s="710"/>
      <c r="S179" s="710"/>
      <c r="T179" s="827"/>
      <c r="U179" s="827"/>
      <c r="V179" s="760"/>
      <c r="W179" s="710"/>
      <c r="X179" s="710"/>
      <c r="Y179" s="710"/>
      <c r="Z179" s="709"/>
      <c r="AA179" s="709"/>
      <c r="AB179" s="710"/>
      <c r="AC179" s="710"/>
      <c r="AD179" s="709"/>
      <c r="AE179" s="710"/>
    </row>
    <row r="180" spans="14:31" ht="8.25">
      <c r="N180" s="710"/>
      <c r="O180" s="710"/>
      <c r="P180" s="710"/>
      <c r="Q180" s="710"/>
      <c r="R180" s="710"/>
      <c r="S180" s="710"/>
      <c r="T180" s="827"/>
      <c r="U180" s="827"/>
      <c r="V180" s="760"/>
      <c r="W180" s="710"/>
      <c r="X180" s="710"/>
      <c r="Y180" s="710"/>
      <c r="Z180" s="709"/>
      <c r="AA180" s="709"/>
      <c r="AB180" s="710"/>
      <c r="AC180" s="710"/>
      <c r="AD180" s="709"/>
      <c r="AE180" s="710"/>
    </row>
    <row r="181" spans="14:31" ht="8.25">
      <c r="N181" s="710"/>
      <c r="O181" s="710"/>
      <c r="P181" s="710"/>
      <c r="Q181" s="710"/>
      <c r="R181" s="710"/>
      <c r="S181" s="710"/>
      <c r="T181" s="827"/>
      <c r="U181" s="827"/>
      <c r="V181" s="760"/>
      <c r="W181" s="710"/>
      <c r="X181" s="710"/>
      <c r="Y181" s="710"/>
      <c r="Z181" s="709"/>
      <c r="AA181" s="709"/>
      <c r="AB181" s="710"/>
      <c r="AC181" s="710"/>
      <c r="AD181" s="709"/>
      <c r="AE181" s="710"/>
    </row>
    <row r="182" spans="14:31" ht="8.25">
      <c r="N182" s="710"/>
      <c r="O182" s="710"/>
      <c r="P182" s="710"/>
      <c r="Q182" s="710"/>
      <c r="R182" s="710"/>
      <c r="S182" s="710"/>
      <c r="T182" s="827"/>
      <c r="U182" s="827"/>
      <c r="V182" s="760"/>
      <c r="W182" s="710"/>
      <c r="X182" s="710"/>
      <c r="Y182" s="710"/>
      <c r="Z182" s="709"/>
      <c r="AA182" s="709"/>
      <c r="AB182" s="710"/>
      <c r="AC182" s="710"/>
      <c r="AD182" s="709"/>
      <c r="AE182" s="710"/>
    </row>
    <row r="183" spans="14:31" ht="8.25">
      <c r="N183" s="710"/>
      <c r="O183" s="710"/>
      <c r="P183" s="710"/>
      <c r="Q183" s="710"/>
      <c r="R183" s="710"/>
      <c r="S183" s="710"/>
      <c r="T183" s="827"/>
      <c r="U183" s="827"/>
      <c r="V183" s="760"/>
      <c r="W183" s="710"/>
      <c r="X183" s="710"/>
      <c r="Y183" s="710"/>
      <c r="Z183" s="709"/>
      <c r="AA183" s="709"/>
      <c r="AB183" s="710"/>
      <c r="AC183" s="710"/>
      <c r="AD183" s="709"/>
      <c r="AE183" s="710"/>
    </row>
    <row r="184" spans="14:31" ht="8.25">
      <c r="N184" s="710"/>
      <c r="O184" s="710"/>
      <c r="P184" s="710"/>
      <c r="Q184" s="710"/>
      <c r="R184" s="710"/>
      <c r="S184" s="710"/>
      <c r="T184" s="827"/>
      <c r="U184" s="827"/>
      <c r="V184" s="760"/>
      <c r="W184" s="710"/>
      <c r="X184" s="710"/>
      <c r="Y184" s="710"/>
      <c r="Z184" s="709"/>
      <c r="AA184" s="709"/>
      <c r="AB184" s="710"/>
      <c r="AC184" s="710"/>
      <c r="AD184" s="709"/>
      <c r="AE184" s="710"/>
    </row>
    <row r="185" spans="14:31" ht="8.25">
      <c r="N185" s="710"/>
      <c r="O185" s="710"/>
      <c r="P185" s="710"/>
      <c r="Q185" s="710"/>
      <c r="R185" s="710"/>
      <c r="S185" s="710"/>
      <c r="T185" s="827"/>
      <c r="U185" s="827"/>
      <c r="V185" s="760"/>
      <c r="W185" s="710"/>
      <c r="X185" s="710"/>
      <c r="Y185" s="710"/>
      <c r="Z185" s="709"/>
      <c r="AA185" s="709"/>
      <c r="AB185" s="710"/>
      <c r="AC185" s="710"/>
      <c r="AD185" s="709"/>
      <c r="AE185" s="710"/>
    </row>
    <row r="186" spans="14:31" ht="8.25">
      <c r="N186" s="710"/>
      <c r="O186" s="710"/>
      <c r="P186" s="710"/>
      <c r="Q186" s="710"/>
      <c r="R186" s="710"/>
      <c r="S186" s="710"/>
      <c r="T186" s="827"/>
      <c r="U186" s="827"/>
      <c r="V186" s="760"/>
      <c r="W186" s="710"/>
      <c r="X186" s="710"/>
      <c r="Y186" s="710"/>
      <c r="Z186" s="709"/>
      <c r="AA186" s="709"/>
      <c r="AB186" s="710"/>
      <c r="AC186" s="710"/>
      <c r="AD186" s="709"/>
      <c r="AE186" s="710"/>
    </row>
    <row r="187" spans="14:31" ht="8.25">
      <c r="N187" s="710"/>
      <c r="O187" s="710"/>
      <c r="P187" s="709"/>
      <c r="Q187" s="710"/>
      <c r="R187" s="710"/>
      <c r="S187" s="710"/>
      <c r="T187" s="710"/>
      <c r="U187" s="710"/>
      <c r="V187" s="710"/>
      <c r="W187" s="710"/>
      <c r="X187" s="710"/>
      <c r="Y187" s="710"/>
      <c r="Z187" s="710"/>
      <c r="AA187" s="710"/>
      <c r="AB187" s="710"/>
      <c r="AC187" s="710"/>
      <c r="AD187" s="710"/>
      <c r="AE187" s="710"/>
    </row>
    <row r="188" spans="14:31" ht="8.25">
      <c r="N188" s="710"/>
      <c r="O188" s="710"/>
      <c r="P188" s="709"/>
      <c r="Q188" s="710"/>
      <c r="R188" s="710"/>
      <c r="S188" s="710"/>
      <c r="T188" s="710"/>
      <c r="U188" s="710"/>
      <c r="V188" s="710"/>
      <c r="W188" s="710"/>
      <c r="X188" s="710"/>
      <c r="Y188" s="710"/>
      <c r="Z188" s="710"/>
      <c r="AA188" s="710"/>
      <c r="AB188" s="710"/>
      <c r="AC188" s="710"/>
      <c r="AD188" s="710"/>
      <c r="AE188" s="710"/>
    </row>
    <row r="189" spans="14:31" ht="8.25">
      <c r="N189" s="710"/>
      <c r="O189" s="710"/>
      <c r="P189" s="709"/>
      <c r="Q189" s="710"/>
      <c r="R189" s="710"/>
      <c r="S189" s="710"/>
      <c r="T189" s="710"/>
      <c r="U189" s="710"/>
      <c r="V189" s="710"/>
      <c r="W189" s="710"/>
      <c r="X189" s="710"/>
      <c r="Y189" s="710"/>
      <c r="Z189" s="710"/>
      <c r="AA189" s="710"/>
      <c r="AB189" s="710"/>
      <c r="AC189" s="710"/>
      <c r="AD189" s="710"/>
      <c r="AE189" s="710"/>
    </row>
    <row r="190" spans="14:31" ht="8.25">
      <c r="N190" s="710"/>
      <c r="O190" s="710"/>
      <c r="P190" s="709"/>
      <c r="Q190" s="710"/>
      <c r="R190" s="710"/>
      <c r="S190" s="710"/>
      <c r="T190" s="710"/>
      <c r="U190" s="710"/>
      <c r="V190" s="710"/>
      <c r="W190" s="710"/>
      <c r="X190" s="710"/>
      <c r="Y190" s="710"/>
      <c r="Z190" s="710"/>
      <c r="AA190" s="710"/>
      <c r="AB190" s="710"/>
      <c r="AC190" s="710"/>
      <c r="AD190" s="710"/>
      <c r="AE190" s="710"/>
    </row>
    <row r="191" spans="14:31" ht="8.25">
      <c r="N191" s="710"/>
      <c r="O191" s="710"/>
      <c r="P191" s="709"/>
      <c r="Q191" s="710"/>
      <c r="R191" s="710"/>
      <c r="S191" s="710"/>
      <c r="T191" s="710"/>
      <c r="U191" s="710"/>
      <c r="V191" s="710"/>
      <c r="W191" s="710"/>
      <c r="X191" s="710"/>
      <c r="Y191" s="710"/>
      <c r="Z191" s="710"/>
      <c r="AA191" s="710"/>
      <c r="AB191" s="710"/>
      <c r="AC191" s="710"/>
      <c r="AD191" s="710"/>
      <c r="AE191" s="710"/>
    </row>
    <row r="192" spans="14:31" ht="8.25">
      <c r="N192" s="710"/>
      <c r="O192" s="710"/>
      <c r="P192" s="709"/>
      <c r="Q192" s="710"/>
      <c r="R192" s="710"/>
      <c r="S192" s="710"/>
      <c r="T192" s="710"/>
      <c r="U192" s="710"/>
      <c r="V192" s="710"/>
      <c r="W192" s="710"/>
      <c r="X192" s="710"/>
      <c r="Y192" s="710"/>
      <c r="Z192" s="710"/>
      <c r="AA192" s="710"/>
      <c r="AB192" s="710"/>
      <c r="AC192" s="710"/>
      <c r="AD192" s="710"/>
      <c r="AE192" s="710"/>
    </row>
    <row r="193" spans="14:31" ht="8.25">
      <c r="N193" s="710"/>
      <c r="O193" s="710"/>
      <c r="P193" s="709"/>
      <c r="Q193" s="710"/>
      <c r="R193" s="710"/>
      <c r="S193" s="710"/>
      <c r="T193" s="710"/>
      <c r="U193" s="710"/>
      <c r="V193" s="710"/>
      <c r="W193" s="710"/>
      <c r="X193" s="710"/>
      <c r="Y193" s="710"/>
      <c r="Z193" s="710"/>
      <c r="AA193" s="710"/>
      <c r="AB193" s="710"/>
      <c r="AC193" s="710"/>
      <c r="AD193" s="710"/>
      <c r="AE193" s="710"/>
    </row>
    <row r="194" spans="14:31" ht="8.25">
      <c r="N194" s="710"/>
      <c r="O194" s="710"/>
      <c r="P194" s="709"/>
      <c r="Q194" s="710"/>
      <c r="R194" s="710"/>
      <c r="S194" s="710"/>
      <c r="T194" s="710"/>
      <c r="U194" s="710"/>
      <c r="V194" s="710"/>
      <c r="W194" s="710"/>
      <c r="X194" s="710"/>
      <c r="Y194" s="710"/>
      <c r="Z194" s="710"/>
      <c r="AA194" s="710"/>
      <c r="AB194" s="710"/>
      <c r="AC194" s="710"/>
      <c r="AD194" s="710"/>
      <c r="AE194" s="710"/>
    </row>
    <row r="195" spans="14:31" ht="8.25">
      <c r="N195" s="710"/>
      <c r="O195" s="710"/>
      <c r="P195" s="709"/>
      <c r="Q195" s="710"/>
      <c r="R195" s="710"/>
      <c r="S195" s="710"/>
      <c r="T195" s="710"/>
      <c r="U195" s="710"/>
      <c r="V195" s="710"/>
      <c r="W195" s="710"/>
      <c r="X195" s="710"/>
      <c r="Y195" s="710"/>
      <c r="Z195" s="710"/>
      <c r="AA195" s="710"/>
      <c r="AB195" s="710"/>
      <c r="AC195" s="710"/>
      <c r="AD195" s="710"/>
      <c r="AE195" s="710"/>
    </row>
    <row r="196" spans="14:31" ht="8.25">
      <c r="N196" s="710"/>
      <c r="O196" s="710"/>
      <c r="P196" s="709"/>
      <c r="Q196" s="710"/>
      <c r="R196" s="710"/>
      <c r="S196" s="710"/>
      <c r="T196" s="710"/>
      <c r="U196" s="710"/>
      <c r="V196" s="710"/>
      <c r="W196" s="710"/>
      <c r="X196" s="710"/>
      <c r="Y196" s="710"/>
      <c r="Z196" s="710"/>
      <c r="AA196" s="710"/>
      <c r="AB196" s="710"/>
      <c r="AC196" s="710"/>
      <c r="AD196" s="710"/>
      <c r="AE196" s="710"/>
    </row>
    <row r="197" spans="14:31" ht="8.25">
      <c r="N197" s="710"/>
      <c r="O197" s="710"/>
      <c r="P197" s="709"/>
      <c r="Q197" s="710"/>
      <c r="R197" s="710"/>
      <c r="S197" s="710"/>
      <c r="T197" s="710"/>
      <c r="U197" s="710"/>
      <c r="V197" s="710"/>
      <c r="W197" s="710"/>
      <c r="X197" s="710"/>
      <c r="Y197" s="710"/>
      <c r="Z197" s="710"/>
      <c r="AA197" s="710"/>
      <c r="AB197" s="710"/>
      <c r="AC197" s="710"/>
      <c r="AD197" s="710"/>
      <c r="AE197" s="710"/>
    </row>
    <row r="198" spans="14:31" ht="8.25">
      <c r="N198" s="710"/>
      <c r="O198" s="710"/>
      <c r="P198" s="709"/>
      <c r="Q198" s="710"/>
      <c r="R198" s="710"/>
      <c r="S198" s="710"/>
      <c r="T198" s="710"/>
      <c r="U198" s="710"/>
      <c r="V198" s="710"/>
      <c r="W198" s="710"/>
      <c r="X198" s="710"/>
      <c r="Y198" s="710"/>
      <c r="Z198" s="710"/>
      <c r="AA198" s="710"/>
      <c r="AB198" s="710"/>
      <c r="AC198" s="710"/>
      <c r="AD198" s="710"/>
      <c r="AE198" s="710"/>
    </row>
    <row r="199" spans="14:31" ht="8.25">
      <c r="N199" s="710"/>
      <c r="O199" s="710"/>
      <c r="P199" s="709"/>
      <c r="Q199" s="710"/>
      <c r="R199" s="710"/>
      <c r="S199" s="710"/>
      <c r="T199" s="710"/>
      <c r="U199" s="710"/>
      <c r="V199" s="710"/>
      <c r="W199" s="710"/>
      <c r="X199" s="710"/>
      <c r="Y199" s="710"/>
      <c r="Z199" s="710"/>
      <c r="AA199" s="710"/>
      <c r="AB199" s="710"/>
      <c r="AC199" s="710"/>
      <c r="AD199" s="710"/>
      <c r="AE199" s="710"/>
    </row>
    <row r="200" spans="14:31" ht="8.25">
      <c r="N200" s="710"/>
      <c r="O200" s="710"/>
      <c r="P200" s="709"/>
      <c r="Q200" s="710"/>
      <c r="R200" s="710"/>
      <c r="S200" s="710"/>
      <c r="T200" s="710"/>
      <c r="U200" s="710"/>
      <c r="V200" s="710"/>
      <c r="W200" s="710"/>
      <c r="X200" s="710"/>
      <c r="Y200" s="710"/>
      <c r="Z200" s="710"/>
      <c r="AA200" s="710"/>
      <c r="AB200" s="710"/>
      <c r="AC200" s="710"/>
      <c r="AD200" s="710"/>
      <c r="AE200" s="710"/>
    </row>
    <row r="201" spans="14:31" ht="8.25">
      <c r="N201" s="710"/>
      <c r="O201" s="710"/>
      <c r="P201" s="709"/>
      <c r="Q201" s="710"/>
      <c r="R201" s="710"/>
      <c r="S201" s="710"/>
      <c r="T201" s="710"/>
      <c r="U201" s="710"/>
      <c r="V201" s="710"/>
      <c r="W201" s="710"/>
      <c r="X201" s="710"/>
      <c r="Y201" s="710"/>
      <c r="Z201" s="710"/>
      <c r="AA201" s="710"/>
      <c r="AB201" s="710"/>
      <c r="AC201" s="710"/>
      <c r="AD201" s="710"/>
      <c r="AE201" s="710"/>
    </row>
    <row r="202" spans="14:31" ht="8.25">
      <c r="N202" s="710"/>
      <c r="O202" s="710"/>
      <c r="P202" s="709"/>
      <c r="Q202" s="710"/>
      <c r="R202" s="710"/>
      <c r="S202" s="710"/>
      <c r="T202" s="710"/>
      <c r="U202" s="710"/>
      <c r="V202" s="710"/>
      <c r="W202" s="710"/>
      <c r="X202" s="710"/>
      <c r="Y202" s="710"/>
      <c r="Z202" s="710"/>
      <c r="AA202" s="710"/>
      <c r="AB202" s="710"/>
      <c r="AC202" s="710"/>
      <c r="AD202" s="710"/>
      <c r="AE202" s="710"/>
    </row>
    <row r="203" spans="14:31" ht="8.25">
      <c r="N203" s="710"/>
      <c r="O203" s="710"/>
      <c r="P203" s="709"/>
      <c r="Q203" s="710"/>
      <c r="R203" s="710"/>
      <c r="S203" s="710"/>
      <c r="T203" s="710"/>
      <c r="U203" s="710"/>
      <c r="V203" s="710"/>
      <c r="W203" s="710"/>
      <c r="X203" s="710"/>
      <c r="Y203" s="710"/>
      <c r="Z203" s="710"/>
      <c r="AA203" s="710"/>
      <c r="AB203" s="710"/>
      <c r="AC203" s="710"/>
      <c r="AD203" s="710"/>
      <c r="AE203" s="710"/>
    </row>
    <row r="204" spans="14:31" ht="8.25">
      <c r="N204" s="710"/>
      <c r="O204" s="710"/>
      <c r="P204" s="709"/>
      <c r="Q204" s="710"/>
      <c r="R204" s="710"/>
      <c r="S204" s="710"/>
      <c r="T204" s="710"/>
      <c r="U204" s="710"/>
      <c r="V204" s="710"/>
      <c r="W204" s="710"/>
      <c r="X204" s="710"/>
      <c r="Y204" s="710"/>
      <c r="Z204" s="710"/>
      <c r="AA204" s="710"/>
      <c r="AB204" s="710"/>
      <c r="AC204" s="710"/>
      <c r="AD204" s="710"/>
      <c r="AE204" s="710"/>
    </row>
    <row r="205" spans="14:31" ht="8.25">
      <c r="N205" s="710"/>
      <c r="O205" s="710"/>
      <c r="P205" s="709"/>
      <c r="Q205" s="710"/>
      <c r="R205" s="710"/>
      <c r="S205" s="710"/>
      <c r="T205" s="710"/>
      <c r="U205" s="710"/>
      <c r="V205" s="710"/>
      <c r="W205" s="710"/>
      <c r="X205" s="710"/>
      <c r="Y205" s="710"/>
      <c r="Z205" s="710"/>
      <c r="AA205" s="710"/>
      <c r="AB205" s="710"/>
      <c r="AC205" s="710"/>
      <c r="AD205" s="710"/>
      <c r="AE205" s="710"/>
    </row>
    <row r="206" spans="14:31" ht="8.25">
      <c r="N206" s="710"/>
      <c r="O206" s="710"/>
      <c r="P206" s="709"/>
      <c r="Q206" s="710"/>
      <c r="R206" s="710"/>
      <c r="S206" s="710"/>
      <c r="T206" s="710"/>
      <c r="U206" s="710"/>
      <c r="V206" s="710"/>
      <c r="W206" s="710"/>
      <c r="X206" s="710"/>
      <c r="Y206" s="710"/>
      <c r="Z206" s="710"/>
      <c r="AA206" s="710"/>
      <c r="AB206" s="710"/>
      <c r="AC206" s="710"/>
      <c r="AD206" s="710"/>
      <c r="AE206" s="710"/>
    </row>
    <row r="207" spans="14:31" ht="8.25">
      <c r="N207" s="710"/>
      <c r="O207" s="710"/>
      <c r="P207" s="709"/>
      <c r="Q207" s="710"/>
      <c r="R207" s="710"/>
      <c r="S207" s="710"/>
      <c r="T207" s="710"/>
      <c r="U207" s="710"/>
      <c r="V207" s="710"/>
      <c r="W207" s="710"/>
      <c r="X207" s="710"/>
      <c r="Y207" s="710"/>
      <c r="Z207" s="710"/>
      <c r="AA207" s="710"/>
      <c r="AB207" s="710"/>
      <c r="AC207" s="710"/>
      <c r="AD207" s="710"/>
      <c r="AE207" s="710"/>
    </row>
    <row r="208" spans="14:31" ht="8.25">
      <c r="N208" s="710"/>
      <c r="O208" s="710"/>
      <c r="P208" s="709"/>
      <c r="Q208" s="710"/>
      <c r="R208" s="710"/>
      <c r="S208" s="710"/>
      <c r="T208" s="710"/>
      <c r="U208" s="710"/>
      <c r="V208" s="710"/>
      <c r="W208" s="710"/>
      <c r="X208" s="710"/>
      <c r="Y208" s="710"/>
      <c r="Z208" s="710"/>
      <c r="AA208" s="710"/>
      <c r="AB208" s="710"/>
      <c r="AC208" s="710"/>
      <c r="AD208" s="710"/>
      <c r="AE208" s="710"/>
    </row>
    <row r="209" spans="14:31" ht="8.25">
      <c r="N209" s="710"/>
      <c r="O209" s="710"/>
      <c r="P209" s="709"/>
      <c r="Q209" s="710"/>
      <c r="R209" s="710"/>
      <c r="S209" s="710"/>
      <c r="T209" s="710"/>
      <c r="U209" s="710"/>
      <c r="V209" s="710"/>
      <c r="W209" s="710"/>
      <c r="X209" s="710"/>
      <c r="Y209" s="710"/>
      <c r="Z209" s="710"/>
      <c r="AA209" s="710"/>
      <c r="AB209" s="710"/>
      <c r="AC209" s="710"/>
      <c r="AD209" s="710"/>
      <c r="AE209" s="710"/>
    </row>
    <row r="210" spans="14:31" ht="8.25">
      <c r="N210" s="710"/>
      <c r="O210" s="710"/>
      <c r="P210" s="709"/>
      <c r="Q210" s="710"/>
      <c r="R210" s="710"/>
      <c r="S210" s="710"/>
      <c r="T210" s="710"/>
      <c r="U210" s="710"/>
      <c r="V210" s="710"/>
      <c r="W210" s="710"/>
      <c r="X210" s="710"/>
      <c r="Y210" s="710"/>
      <c r="Z210" s="710"/>
      <c r="AA210" s="710"/>
      <c r="AB210" s="710"/>
      <c r="AC210" s="710"/>
      <c r="AD210" s="710"/>
      <c r="AE210" s="710"/>
    </row>
    <row r="211" spans="14:31" ht="8.25">
      <c r="N211" s="710"/>
      <c r="O211" s="710"/>
      <c r="P211" s="709"/>
      <c r="Q211" s="710"/>
      <c r="R211" s="710"/>
      <c r="S211" s="710"/>
      <c r="T211" s="710"/>
      <c r="U211" s="710"/>
      <c r="V211" s="710"/>
      <c r="W211" s="710"/>
      <c r="X211" s="710"/>
      <c r="Y211" s="710"/>
      <c r="Z211" s="710"/>
      <c r="AA211" s="710"/>
      <c r="AB211" s="710"/>
      <c r="AC211" s="710"/>
      <c r="AD211" s="710"/>
      <c r="AE211" s="710"/>
    </row>
    <row r="212" spans="14:31" ht="8.25">
      <c r="N212" s="710"/>
      <c r="O212" s="710"/>
      <c r="P212" s="709"/>
      <c r="Q212" s="710"/>
      <c r="R212" s="710"/>
      <c r="S212" s="710"/>
      <c r="T212" s="710"/>
      <c r="U212" s="710"/>
      <c r="V212" s="710"/>
      <c r="W212" s="710"/>
      <c r="X212" s="710"/>
      <c r="Y212" s="710"/>
      <c r="Z212" s="710"/>
      <c r="AA212" s="710"/>
      <c r="AB212" s="710"/>
      <c r="AC212" s="710"/>
      <c r="AD212" s="710"/>
      <c r="AE212" s="710"/>
    </row>
    <row r="213" spans="14:31" ht="8.25">
      <c r="N213" s="710"/>
      <c r="O213" s="710"/>
      <c r="P213" s="709"/>
      <c r="Q213" s="710"/>
      <c r="R213" s="710"/>
      <c r="S213" s="710"/>
      <c r="T213" s="710"/>
      <c r="U213" s="710"/>
      <c r="V213" s="710"/>
      <c r="W213" s="710"/>
      <c r="X213" s="710"/>
      <c r="Y213" s="710"/>
      <c r="Z213" s="710"/>
      <c r="AA213" s="710"/>
      <c r="AB213" s="710"/>
      <c r="AC213" s="710"/>
      <c r="AD213" s="710"/>
      <c r="AE213" s="710"/>
    </row>
    <row r="214" spans="14:31" ht="8.25">
      <c r="N214" s="710"/>
      <c r="O214" s="710"/>
      <c r="P214" s="709"/>
      <c r="Q214" s="710"/>
      <c r="R214" s="710"/>
      <c r="S214" s="710"/>
      <c r="T214" s="710"/>
      <c r="U214" s="710"/>
      <c r="V214" s="710"/>
      <c r="W214" s="710"/>
      <c r="X214" s="710"/>
      <c r="Y214" s="710"/>
      <c r="Z214" s="710"/>
      <c r="AA214" s="710"/>
      <c r="AB214" s="710"/>
      <c r="AC214" s="710"/>
      <c r="AD214" s="710"/>
      <c r="AE214" s="710"/>
    </row>
    <row r="215" spans="14:31" ht="8.25">
      <c r="N215" s="710"/>
      <c r="O215" s="710"/>
      <c r="P215" s="709"/>
      <c r="Q215" s="710"/>
      <c r="R215" s="710"/>
      <c r="S215" s="710"/>
      <c r="T215" s="710"/>
      <c r="U215" s="710"/>
      <c r="V215" s="710"/>
      <c r="W215" s="710"/>
      <c r="X215" s="710"/>
      <c r="Y215" s="710"/>
      <c r="Z215" s="710"/>
      <c r="AA215" s="710"/>
      <c r="AB215" s="710"/>
      <c r="AC215" s="710"/>
      <c r="AD215" s="710"/>
      <c r="AE215" s="710"/>
    </row>
    <row r="216" spans="14:31" ht="8.25">
      <c r="N216" s="710"/>
      <c r="O216" s="710"/>
      <c r="P216" s="709"/>
      <c r="Q216" s="710"/>
      <c r="R216" s="710"/>
      <c r="S216" s="710"/>
      <c r="T216" s="710"/>
      <c r="U216" s="710"/>
      <c r="V216" s="710"/>
      <c r="W216" s="710"/>
      <c r="X216" s="710"/>
      <c r="Y216" s="710"/>
      <c r="Z216" s="710"/>
      <c r="AA216" s="710"/>
      <c r="AB216" s="710"/>
      <c r="AC216" s="710"/>
      <c r="AD216" s="710"/>
      <c r="AE216" s="710"/>
    </row>
    <row r="217" spans="14:31" ht="8.25">
      <c r="N217" s="710"/>
      <c r="O217" s="710"/>
      <c r="P217" s="709"/>
      <c r="Q217" s="710"/>
      <c r="R217" s="710"/>
      <c r="S217" s="710"/>
      <c r="T217" s="710"/>
      <c r="U217" s="710"/>
      <c r="V217" s="710"/>
      <c r="W217" s="710"/>
      <c r="X217" s="710"/>
      <c r="Y217" s="710"/>
      <c r="Z217" s="710"/>
      <c r="AA217" s="710"/>
      <c r="AB217" s="710"/>
      <c r="AC217" s="710"/>
      <c r="AD217" s="710"/>
      <c r="AE217" s="710"/>
    </row>
    <row r="218" spans="14:31" ht="8.25">
      <c r="N218" s="710"/>
      <c r="O218" s="710"/>
      <c r="P218" s="709"/>
      <c r="Q218" s="710"/>
      <c r="R218" s="710"/>
      <c r="S218" s="710"/>
      <c r="T218" s="710"/>
      <c r="U218" s="710"/>
      <c r="V218" s="710"/>
      <c r="W218" s="710"/>
      <c r="X218" s="710"/>
      <c r="Y218" s="710"/>
      <c r="Z218" s="710"/>
      <c r="AA218" s="710"/>
      <c r="AB218" s="710"/>
      <c r="AC218" s="710"/>
      <c r="AD218" s="710"/>
      <c r="AE218" s="710"/>
    </row>
    <row r="219" spans="14:31" ht="8.25">
      <c r="N219" s="710"/>
      <c r="O219" s="710"/>
      <c r="P219" s="709"/>
      <c r="Q219" s="710"/>
      <c r="R219" s="710"/>
      <c r="S219" s="710"/>
      <c r="T219" s="710"/>
      <c r="U219" s="710"/>
      <c r="V219" s="710"/>
      <c r="W219" s="710"/>
      <c r="X219" s="710"/>
      <c r="Y219" s="710"/>
      <c r="Z219" s="710"/>
      <c r="AA219" s="710"/>
      <c r="AB219" s="710"/>
      <c r="AC219" s="710"/>
      <c r="AD219" s="710"/>
      <c r="AE219" s="710"/>
    </row>
    <row r="220" spans="14:31" ht="8.25">
      <c r="N220" s="710"/>
      <c r="O220" s="710"/>
      <c r="P220" s="709"/>
      <c r="Q220" s="710"/>
      <c r="R220" s="710"/>
      <c r="S220" s="710"/>
      <c r="T220" s="710"/>
      <c r="U220" s="710"/>
      <c r="V220" s="710"/>
      <c r="W220" s="710"/>
      <c r="X220" s="710"/>
      <c r="Y220" s="710"/>
      <c r="Z220" s="710"/>
      <c r="AA220" s="710"/>
      <c r="AB220" s="710"/>
      <c r="AC220" s="710"/>
      <c r="AD220" s="710"/>
      <c r="AE220" s="710"/>
    </row>
    <row r="221" spans="14:31" ht="8.25">
      <c r="N221" s="710"/>
      <c r="O221" s="710"/>
      <c r="P221" s="709"/>
      <c r="Q221" s="710"/>
      <c r="R221" s="710"/>
      <c r="S221" s="710"/>
      <c r="T221" s="710"/>
      <c r="U221" s="710"/>
      <c r="V221" s="710"/>
      <c r="W221" s="710"/>
      <c r="X221" s="710"/>
      <c r="Y221" s="710"/>
      <c r="Z221" s="710"/>
      <c r="AA221" s="710"/>
      <c r="AB221" s="710"/>
      <c r="AC221" s="710"/>
      <c r="AD221" s="710"/>
      <c r="AE221" s="710"/>
    </row>
    <row r="222" spans="14:31" ht="8.25">
      <c r="N222" s="710"/>
      <c r="O222" s="710"/>
      <c r="P222" s="709"/>
      <c r="Q222" s="710"/>
      <c r="R222" s="710"/>
      <c r="S222" s="710"/>
      <c r="T222" s="710"/>
      <c r="U222" s="710"/>
      <c r="V222" s="710"/>
      <c r="W222" s="710"/>
      <c r="X222" s="710"/>
      <c r="Y222" s="710"/>
      <c r="Z222" s="710"/>
      <c r="AA222" s="710"/>
      <c r="AB222" s="710"/>
      <c r="AC222" s="710"/>
      <c r="AD222" s="710"/>
      <c r="AE222" s="710"/>
    </row>
    <row r="223" spans="14:31" ht="8.25">
      <c r="N223" s="710"/>
      <c r="O223" s="710"/>
      <c r="P223" s="709"/>
      <c r="Q223" s="710"/>
      <c r="R223" s="710"/>
      <c r="S223" s="710"/>
      <c r="T223" s="710"/>
      <c r="U223" s="710"/>
      <c r="V223" s="710"/>
      <c r="W223" s="710"/>
      <c r="X223" s="710"/>
      <c r="Y223" s="710"/>
      <c r="Z223" s="710"/>
      <c r="AA223" s="710"/>
      <c r="AB223" s="710"/>
      <c r="AC223" s="710"/>
      <c r="AD223" s="710"/>
      <c r="AE223" s="710"/>
    </row>
    <row r="224" spans="14:31" ht="8.25">
      <c r="N224" s="710"/>
      <c r="O224" s="710"/>
      <c r="P224" s="709"/>
      <c r="Q224" s="710"/>
      <c r="R224" s="710"/>
      <c r="S224" s="710"/>
      <c r="T224" s="710"/>
      <c r="U224" s="710"/>
      <c r="V224" s="710"/>
      <c r="W224" s="710"/>
      <c r="X224" s="710"/>
      <c r="Y224" s="710"/>
      <c r="Z224" s="710"/>
      <c r="AA224" s="710"/>
      <c r="AB224" s="710"/>
      <c r="AC224" s="710"/>
      <c r="AD224" s="710"/>
      <c r="AE224" s="710"/>
    </row>
    <row r="225" spans="14:31" ht="8.25">
      <c r="N225" s="710"/>
      <c r="O225" s="710"/>
      <c r="P225" s="709"/>
      <c r="Q225" s="710"/>
      <c r="R225" s="710"/>
      <c r="S225" s="710"/>
      <c r="T225" s="710"/>
      <c r="U225" s="710"/>
      <c r="V225" s="710"/>
      <c r="W225" s="710"/>
      <c r="X225" s="710"/>
      <c r="Y225" s="710"/>
      <c r="Z225" s="710"/>
      <c r="AA225" s="710"/>
      <c r="AB225" s="710"/>
      <c r="AC225" s="710"/>
      <c r="AD225" s="710"/>
      <c r="AE225" s="710"/>
    </row>
    <row r="226" spans="14:31" ht="8.25">
      <c r="N226" s="710"/>
      <c r="O226" s="710"/>
      <c r="P226" s="709"/>
      <c r="Q226" s="710"/>
      <c r="R226" s="710"/>
      <c r="S226" s="710"/>
      <c r="T226" s="710"/>
      <c r="U226" s="710"/>
      <c r="V226" s="710"/>
      <c r="W226" s="710"/>
      <c r="X226" s="710"/>
      <c r="Y226" s="710"/>
      <c r="Z226" s="710"/>
      <c r="AA226" s="710"/>
      <c r="AB226" s="710"/>
      <c r="AC226" s="710"/>
      <c r="AD226" s="710"/>
      <c r="AE226" s="710"/>
    </row>
    <row r="227" spans="14:31" ht="8.25">
      <c r="N227" s="710"/>
      <c r="O227" s="710"/>
      <c r="P227" s="709"/>
      <c r="Q227" s="710"/>
      <c r="R227" s="710"/>
      <c r="S227" s="710"/>
      <c r="T227" s="710"/>
      <c r="U227" s="710"/>
      <c r="V227" s="710"/>
      <c r="W227" s="710"/>
      <c r="X227" s="710"/>
      <c r="Y227" s="710"/>
      <c r="Z227" s="710"/>
      <c r="AA227" s="710"/>
      <c r="AB227" s="710"/>
      <c r="AC227" s="710"/>
      <c r="AD227" s="710"/>
      <c r="AE227" s="710"/>
    </row>
    <row r="228" spans="14:31" ht="8.25">
      <c r="N228" s="710"/>
      <c r="O228" s="710"/>
      <c r="P228" s="709"/>
      <c r="Q228" s="710"/>
      <c r="R228" s="710"/>
      <c r="S228" s="710"/>
      <c r="T228" s="710"/>
      <c r="U228" s="710"/>
      <c r="V228" s="710"/>
      <c r="W228" s="710"/>
      <c r="X228" s="710"/>
      <c r="Y228" s="710"/>
      <c r="Z228" s="710"/>
      <c r="AA228" s="710"/>
      <c r="AB228" s="710"/>
      <c r="AC228" s="710"/>
      <c r="AD228" s="710"/>
      <c r="AE228" s="710"/>
    </row>
    <row r="229" spans="14:31" ht="8.25">
      <c r="N229" s="710"/>
      <c r="O229" s="710"/>
      <c r="P229" s="709"/>
      <c r="Q229" s="710"/>
      <c r="R229" s="710"/>
      <c r="S229" s="710"/>
      <c r="T229" s="710"/>
      <c r="U229" s="710"/>
      <c r="V229" s="710"/>
      <c r="W229" s="710"/>
      <c r="X229" s="710"/>
      <c r="Y229" s="710"/>
      <c r="Z229" s="710"/>
      <c r="AA229" s="710"/>
      <c r="AB229" s="710"/>
      <c r="AC229" s="710"/>
      <c r="AD229" s="710"/>
      <c r="AE229" s="710"/>
    </row>
    <row r="230" spans="14:31" ht="8.25">
      <c r="N230" s="710"/>
      <c r="O230" s="710"/>
      <c r="P230" s="709"/>
      <c r="Q230" s="710"/>
      <c r="R230" s="710"/>
      <c r="S230" s="710"/>
      <c r="T230" s="710"/>
      <c r="U230" s="710"/>
      <c r="V230" s="710"/>
      <c r="W230" s="710"/>
      <c r="X230" s="710"/>
      <c r="Y230" s="710"/>
      <c r="Z230" s="710"/>
      <c r="AA230" s="710"/>
      <c r="AB230" s="710"/>
      <c r="AC230" s="710"/>
      <c r="AD230" s="710"/>
      <c r="AE230" s="710"/>
    </row>
    <row r="231" spans="14:31" ht="8.25">
      <c r="N231" s="710"/>
      <c r="O231" s="710"/>
      <c r="P231" s="709"/>
      <c r="Q231" s="710"/>
      <c r="R231" s="710"/>
      <c r="S231" s="710"/>
      <c r="T231" s="710"/>
      <c r="U231" s="710"/>
      <c r="V231" s="710"/>
      <c r="W231" s="710"/>
      <c r="X231" s="710"/>
      <c r="Y231" s="710"/>
      <c r="Z231" s="710"/>
      <c r="AA231" s="710"/>
      <c r="AB231" s="710"/>
      <c r="AC231" s="710"/>
      <c r="AD231" s="710"/>
      <c r="AE231" s="710"/>
    </row>
    <row r="232" spans="14:31" ht="8.25">
      <c r="N232" s="710"/>
      <c r="O232" s="710"/>
      <c r="P232" s="709"/>
      <c r="Q232" s="710"/>
      <c r="R232" s="710"/>
      <c r="S232" s="710"/>
      <c r="T232" s="710"/>
      <c r="U232" s="710"/>
      <c r="V232" s="710"/>
      <c r="W232" s="710"/>
      <c r="X232" s="710"/>
      <c r="Y232" s="710"/>
      <c r="Z232" s="710"/>
      <c r="AA232" s="710"/>
      <c r="AB232" s="710"/>
      <c r="AC232" s="710"/>
      <c r="AD232" s="710"/>
      <c r="AE232" s="710"/>
    </row>
    <row r="233" spans="14:31" ht="8.25">
      <c r="N233" s="710"/>
      <c r="O233" s="710"/>
      <c r="P233" s="709"/>
      <c r="Q233" s="710"/>
      <c r="R233" s="710"/>
      <c r="S233" s="710"/>
      <c r="T233" s="710"/>
      <c r="U233" s="710"/>
      <c r="V233" s="710"/>
      <c r="W233" s="710"/>
      <c r="X233" s="710"/>
      <c r="Y233" s="710"/>
      <c r="Z233" s="710"/>
      <c r="AA233" s="710"/>
      <c r="AB233" s="710"/>
      <c r="AC233" s="710"/>
      <c r="AD233" s="710"/>
      <c r="AE233" s="710"/>
    </row>
    <row r="234" spans="14:31" ht="8.25">
      <c r="N234" s="710"/>
      <c r="O234" s="710"/>
      <c r="P234" s="709"/>
      <c r="Q234" s="710"/>
      <c r="R234" s="710"/>
      <c r="S234" s="710"/>
      <c r="T234" s="710"/>
      <c r="U234" s="710"/>
      <c r="V234" s="710"/>
      <c r="W234" s="710"/>
      <c r="X234" s="710"/>
      <c r="Y234" s="710"/>
      <c r="Z234" s="710"/>
      <c r="AA234" s="710"/>
      <c r="AB234" s="710"/>
      <c r="AC234" s="710"/>
      <c r="AD234" s="710"/>
      <c r="AE234" s="710"/>
    </row>
    <row r="235" spans="14:31" ht="8.25">
      <c r="N235" s="710"/>
      <c r="O235" s="710"/>
      <c r="P235" s="709"/>
      <c r="Q235" s="710"/>
      <c r="R235" s="710"/>
      <c r="S235" s="710"/>
      <c r="T235" s="710"/>
      <c r="U235" s="710"/>
      <c r="V235" s="710"/>
      <c r="W235" s="710"/>
      <c r="X235" s="710"/>
      <c r="Y235" s="710"/>
      <c r="Z235" s="710"/>
      <c r="AA235" s="710"/>
      <c r="AB235" s="710"/>
      <c r="AC235" s="710"/>
      <c r="AD235" s="710"/>
      <c r="AE235" s="710"/>
    </row>
    <row r="236" spans="14:31" ht="8.25">
      <c r="N236" s="710"/>
      <c r="O236" s="710"/>
      <c r="P236" s="709"/>
      <c r="Q236" s="710"/>
      <c r="R236" s="710"/>
      <c r="S236" s="710"/>
      <c r="T236" s="710"/>
      <c r="U236" s="710"/>
      <c r="V236" s="710"/>
      <c r="W236" s="710"/>
      <c r="X236" s="710"/>
      <c r="Y236" s="710"/>
      <c r="Z236" s="710"/>
      <c r="AA236" s="710"/>
      <c r="AB236" s="710"/>
      <c r="AC236" s="710"/>
      <c r="AD236" s="710"/>
      <c r="AE236" s="710"/>
    </row>
    <row r="237" spans="14:31" ht="8.25">
      <c r="N237" s="710"/>
      <c r="O237" s="710"/>
      <c r="P237" s="709"/>
      <c r="Q237" s="710"/>
      <c r="R237" s="710"/>
      <c r="S237" s="710"/>
      <c r="T237" s="710"/>
      <c r="U237" s="710"/>
      <c r="V237" s="710"/>
      <c r="W237" s="710"/>
      <c r="X237" s="710"/>
      <c r="Y237" s="710"/>
      <c r="Z237" s="710"/>
      <c r="AA237" s="710"/>
      <c r="AB237" s="710"/>
      <c r="AC237" s="710"/>
      <c r="AD237" s="710"/>
      <c r="AE237" s="710"/>
    </row>
    <row r="238" spans="14:31" ht="8.25">
      <c r="N238" s="710"/>
      <c r="O238" s="710"/>
      <c r="P238" s="709"/>
      <c r="Q238" s="710"/>
      <c r="R238" s="710"/>
      <c r="S238" s="710"/>
      <c r="T238" s="710"/>
      <c r="U238" s="710"/>
      <c r="V238" s="710"/>
      <c r="W238" s="710"/>
      <c r="X238" s="710"/>
      <c r="Y238" s="710"/>
      <c r="Z238" s="710"/>
      <c r="AA238" s="710"/>
      <c r="AB238" s="710"/>
      <c r="AC238" s="710"/>
      <c r="AD238" s="710"/>
      <c r="AE238" s="710"/>
    </row>
    <row r="239" spans="14:31" ht="8.25">
      <c r="N239" s="710"/>
      <c r="O239" s="710"/>
      <c r="P239" s="709"/>
      <c r="Q239" s="710"/>
      <c r="R239" s="710"/>
      <c r="S239" s="710"/>
      <c r="T239" s="710"/>
      <c r="U239" s="710"/>
      <c r="V239" s="710"/>
      <c r="W239" s="710"/>
      <c r="X239" s="710"/>
      <c r="Y239" s="710"/>
      <c r="Z239" s="710"/>
      <c r="AA239" s="710"/>
      <c r="AB239" s="710"/>
      <c r="AC239" s="710"/>
      <c r="AD239" s="710"/>
      <c r="AE239" s="710"/>
    </row>
    <row r="240" spans="14:31" ht="8.25">
      <c r="N240" s="710"/>
      <c r="O240" s="710"/>
      <c r="P240" s="709"/>
      <c r="Q240" s="710"/>
      <c r="R240" s="710"/>
      <c r="S240" s="710"/>
      <c r="T240" s="710"/>
      <c r="U240" s="710"/>
      <c r="V240" s="710"/>
      <c r="W240" s="710"/>
      <c r="X240" s="710"/>
      <c r="Y240" s="710"/>
      <c r="Z240" s="710"/>
      <c r="AA240" s="710"/>
      <c r="AB240" s="710"/>
      <c r="AC240" s="710"/>
      <c r="AD240" s="710"/>
      <c r="AE240" s="710"/>
    </row>
    <row r="241" spans="14:31" ht="8.25">
      <c r="N241" s="710"/>
      <c r="O241" s="710"/>
      <c r="P241" s="709"/>
      <c r="Q241" s="710"/>
      <c r="R241" s="710"/>
      <c r="S241" s="710"/>
      <c r="T241" s="710"/>
      <c r="U241" s="710"/>
      <c r="V241" s="710"/>
      <c r="W241" s="710"/>
      <c r="X241" s="710"/>
      <c r="Y241" s="710"/>
      <c r="Z241" s="710"/>
      <c r="AA241" s="710"/>
      <c r="AB241" s="710"/>
      <c r="AC241" s="710"/>
      <c r="AD241" s="710"/>
      <c r="AE241" s="710"/>
    </row>
    <row r="242" spans="14:31" ht="8.25">
      <c r="N242" s="710"/>
      <c r="O242" s="710"/>
      <c r="P242" s="709"/>
      <c r="Q242" s="710"/>
      <c r="R242" s="710"/>
      <c r="S242" s="710"/>
      <c r="T242" s="710"/>
      <c r="U242" s="710"/>
      <c r="V242" s="710"/>
      <c r="W242" s="710"/>
      <c r="X242" s="710"/>
      <c r="Y242" s="710"/>
      <c r="Z242" s="710"/>
      <c r="AA242" s="710"/>
      <c r="AB242" s="710"/>
      <c r="AC242" s="710"/>
      <c r="AD242" s="710"/>
      <c r="AE242" s="710"/>
    </row>
    <row r="243" spans="14:31" ht="8.25">
      <c r="N243" s="710"/>
      <c r="O243" s="710"/>
      <c r="P243" s="709"/>
      <c r="Q243" s="710"/>
      <c r="R243" s="710"/>
      <c r="S243" s="710"/>
      <c r="T243" s="710"/>
      <c r="U243" s="710"/>
      <c r="V243" s="710"/>
      <c r="W243" s="710"/>
      <c r="X243" s="710"/>
      <c r="Y243" s="710"/>
      <c r="Z243" s="710"/>
      <c r="AA243" s="710"/>
      <c r="AB243" s="710"/>
      <c r="AC243" s="710"/>
      <c r="AD243" s="710"/>
      <c r="AE243" s="710"/>
    </row>
    <row r="244" spans="14:31" ht="8.25">
      <c r="N244" s="710"/>
      <c r="O244" s="710"/>
      <c r="P244" s="709"/>
      <c r="Q244" s="710"/>
      <c r="R244" s="710"/>
      <c r="S244" s="710"/>
      <c r="T244" s="710"/>
      <c r="U244" s="710"/>
      <c r="V244" s="710"/>
      <c r="W244" s="710"/>
      <c r="X244" s="710"/>
      <c r="Y244" s="710"/>
      <c r="Z244" s="710"/>
      <c r="AA244" s="710"/>
      <c r="AB244" s="710"/>
      <c r="AC244" s="710"/>
      <c r="AD244" s="710"/>
      <c r="AE244" s="710"/>
    </row>
    <row r="245" spans="14:31" ht="8.25">
      <c r="N245" s="710"/>
      <c r="O245" s="710"/>
      <c r="P245" s="709"/>
      <c r="Q245" s="710"/>
      <c r="R245" s="710"/>
      <c r="S245" s="710"/>
      <c r="T245" s="710"/>
      <c r="U245" s="710"/>
      <c r="V245" s="710"/>
      <c r="W245" s="710"/>
      <c r="X245" s="710"/>
      <c r="Y245" s="710"/>
      <c r="Z245" s="710"/>
      <c r="AA245" s="710"/>
      <c r="AB245" s="710"/>
      <c r="AC245" s="710"/>
      <c r="AD245" s="710"/>
      <c r="AE245" s="710"/>
    </row>
    <row r="246" spans="14:31" ht="8.25">
      <c r="N246" s="710"/>
      <c r="O246" s="710"/>
      <c r="P246" s="709"/>
      <c r="Q246" s="710"/>
      <c r="R246" s="710"/>
      <c r="S246" s="710"/>
      <c r="T246" s="710"/>
      <c r="U246" s="710"/>
      <c r="V246" s="710"/>
      <c r="W246" s="710"/>
      <c r="X246" s="710"/>
      <c r="Y246" s="710"/>
      <c r="Z246" s="710"/>
      <c r="AA246" s="710"/>
      <c r="AB246" s="710"/>
      <c r="AC246" s="710"/>
      <c r="AD246" s="710"/>
      <c r="AE246" s="710"/>
    </row>
    <row r="247" spans="14:31" ht="8.25">
      <c r="N247" s="710"/>
      <c r="O247" s="710"/>
      <c r="P247" s="709"/>
      <c r="Q247" s="710"/>
      <c r="R247" s="710"/>
      <c r="S247" s="710"/>
      <c r="T247" s="710"/>
      <c r="U247" s="710"/>
      <c r="V247" s="710"/>
      <c r="W247" s="710"/>
      <c r="X247" s="710"/>
      <c r="Y247" s="710"/>
      <c r="Z247" s="710"/>
      <c r="AA247" s="710"/>
      <c r="AB247" s="710"/>
      <c r="AC247" s="710"/>
      <c r="AD247" s="710"/>
      <c r="AE247" s="710"/>
    </row>
    <row r="248" spans="14:31" ht="8.25">
      <c r="N248" s="710"/>
      <c r="O248" s="710"/>
      <c r="P248" s="709"/>
      <c r="Q248" s="710"/>
      <c r="R248" s="710"/>
      <c r="S248" s="710"/>
      <c r="T248" s="710"/>
      <c r="U248" s="710"/>
      <c r="V248" s="710"/>
      <c r="W248" s="710"/>
      <c r="X248" s="710"/>
      <c r="Y248" s="710"/>
      <c r="Z248" s="710"/>
      <c r="AA248" s="710"/>
      <c r="AB248" s="710"/>
      <c r="AC248" s="710"/>
      <c r="AD248" s="710"/>
      <c r="AE248" s="710"/>
    </row>
    <row r="249" spans="14:31" ht="8.25">
      <c r="N249" s="710"/>
      <c r="O249" s="710"/>
      <c r="P249" s="709"/>
      <c r="Q249" s="710"/>
      <c r="R249" s="710"/>
      <c r="S249" s="710"/>
      <c r="T249" s="710"/>
      <c r="U249" s="710"/>
      <c r="V249" s="710"/>
      <c r="W249" s="710"/>
      <c r="X249" s="710"/>
      <c r="Y249" s="710"/>
      <c r="Z249" s="710"/>
      <c r="AA249" s="710"/>
      <c r="AB249" s="710"/>
      <c r="AC249" s="710"/>
      <c r="AD249" s="710"/>
      <c r="AE249" s="710"/>
    </row>
    <row r="250" spans="14:31" ht="8.25">
      <c r="N250" s="710"/>
      <c r="O250" s="710"/>
      <c r="P250" s="709"/>
      <c r="Q250" s="710"/>
      <c r="R250" s="710"/>
      <c r="S250" s="710"/>
      <c r="T250" s="710"/>
      <c r="U250" s="710"/>
      <c r="V250" s="710"/>
      <c r="W250" s="710"/>
      <c r="X250" s="710"/>
      <c r="Y250" s="710"/>
      <c r="Z250" s="710"/>
      <c r="AA250" s="710"/>
      <c r="AB250" s="710"/>
      <c r="AC250" s="710"/>
      <c r="AD250" s="710"/>
      <c r="AE250" s="710"/>
    </row>
    <row r="251" spans="14:31" ht="8.25">
      <c r="N251" s="710"/>
      <c r="O251" s="710"/>
      <c r="P251" s="709"/>
      <c r="Q251" s="710"/>
      <c r="R251" s="710"/>
      <c r="S251" s="710"/>
      <c r="T251" s="710"/>
      <c r="U251" s="710"/>
      <c r="V251" s="710"/>
      <c r="W251" s="710"/>
      <c r="X251" s="710"/>
      <c r="Y251" s="710"/>
      <c r="Z251" s="710"/>
      <c r="AA251" s="710"/>
      <c r="AB251" s="710"/>
      <c r="AC251" s="710"/>
      <c r="AD251" s="710"/>
      <c r="AE251" s="710"/>
    </row>
    <row r="252" spans="14:31" ht="8.25">
      <c r="N252" s="710"/>
      <c r="O252" s="710"/>
      <c r="P252" s="709"/>
      <c r="Q252" s="710"/>
      <c r="R252" s="710"/>
      <c r="S252" s="710"/>
      <c r="T252" s="710"/>
      <c r="U252" s="710"/>
      <c r="V252" s="710"/>
      <c r="W252" s="710"/>
      <c r="X252" s="710"/>
      <c r="Y252" s="710"/>
      <c r="Z252" s="710"/>
      <c r="AA252" s="710"/>
      <c r="AB252" s="710"/>
      <c r="AC252" s="710"/>
      <c r="AD252" s="710"/>
      <c r="AE252" s="710"/>
    </row>
    <row r="253" spans="14:31" ht="8.25">
      <c r="N253" s="710"/>
      <c r="O253" s="710"/>
      <c r="P253" s="709"/>
      <c r="Q253" s="710"/>
      <c r="R253" s="710"/>
      <c r="S253" s="710"/>
      <c r="T253" s="710"/>
      <c r="U253" s="710"/>
      <c r="V253" s="710"/>
      <c r="W253" s="710"/>
      <c r="X253" s="710"/>
      <c r="Y253" s="710"/>
      <c r="Z253" s="710"/>
      <c r="AA253" s="710"/>
      <c r="AB253" s="710"/>
      <c r="AC253" s="710"/>
      <c r="AD253" s="710"/>
      <c r="AE253" s="710"/>
    </row>
    <row r="254" spans="14:31" ht="8.25">
      <c r="N254" s="710"/>
      <c r="O254" s="710"/>
      <c r="P254" s="709"/>
      <c r="Q254" s="710"/>
      <c r="R254" s="710"/>
      <c r="S254" s="710"/>
      <c r="T254" s="710"/>
      <c r="U254" s="710"/>
      <c r="V254" s="710"/>
      <c r="W254" s="710"/>
      <c r="X254" s="710"/>
      <c r="Y254" s="710"/>
      <c r="Z254" s="710"/>
      <c r="AA254" s="710"/>
      <c r="AB254" s="710"/>
      <c r="AC254" s="710"/>
      <c r="AD254" s="710"/>
      <c r="AE254" s="710"/>
    </row>
    <row r="255" spans="14:31" ht="8.25">
      <c r="N255" s="710"/>
      <c r="O255" s="710"/>
      <c r="P255" s="709"/>
      <c r="Q255" s="710"/>
      <c r="R255" s="710"/>
      <c r="S255" s="710"/>
      <c r="T255" s="710"/>
      <c r="U255" s="710"/>
      <c r="V255" s="710"/>
      <c r="W255" s="710"/>
      <c r="X255" s="710"/>
      <c r="Y255" s="710"/>
      <c r="Z255" s="710"/>
      <c r="AA255" s="710"/>
      <c r="AB255" s="710"/>
      <c r="AC255" s="710"/>
      <c r="AD255" s="710"/>
      <c r="AE255" s="710"/>
    </row>
    <row r="256" spans="14:31" ht="8.25">
      <c r="N256" s="710"/>
      <c r="O256" s="710"/>
      <c r="P256" s="709"/>
      <c r="Q256" s="710"/>
      <c r="R256" s="710"/>
      <c r="S256" s="710"/>
      <c r="T256" s="710"/>
      <c r="U256" s="710"/>
      <c r="V256" s="710"/>
      <c r="W256" s="710"/>
      <c r="X256" s="710"/>
      <c r="Y256" s="710"/>
      <c r="Z256" s="710"/>
      <c r="AA256" s="710"/>
      <c r="AB256" s="710"/>
      <c r="AC256" s="710"/>
      <c r="AD256" s="710"/>
      <c r="AE256" s="710"/>
    </row>
    <row r="257" spans="14:31" ht="8.25">
      <c r="N257" s="710"/>
      <c r="O257" s="710"/>
      <c r="P257" s="709"/>
      <c r="Q257" s="710"/>
      <c r="R257" s="710"/>
      <c r="S257" s="710"/>
      <c r="T257" s="710"/>
      <c r="U257" s="710"/>
      <c r="V257" s="710"/>
      <c r="W257" s="710"/>
      <c r="X257" s="710"/>
      <c r="Y257" s="710"/>
      <c r="Z257" s="710"/>
      <c r="AA257" s="710"/>
      <c r="AB257" s="710"/>
      <c r="AC257" s="710"/>
      <c r="AD257" s="710"/>
      <c r="AE257" s="710"/>
    </row>
    <row r="258" spans="14:31" ht="8.25">
      <c r="N258" s="710"/>
      <c r="O258" s="710"/>
      <c r="P258" s="709"/>
      <c r="Q258" s="710"/>
      <c r="R258" s="710"/>
      <c r="S258" s="710"/>
      <c r="T258" s="710"/>
      <c r="U258" s="710"/>
      <c r="V258" s="710"/>
      <c r="W258" s="710"/>
      <c r="X258" s="710"/>
      <c r="Y258" s="710"/>
      <c r="Z258" s="710"/>
      <c r="AA258" s="710"/>
      <c r="AB258" s="710"/>
      <c r="AC258" s="710"/>
      <c r="AD258" s="710"/>
      <c r="AE258" s="710"/>
    </row>
    <row r="259" spans="14:31" ht="8.25">
      <c r="N259" s="710"/>
      <c r="O259" s="710"/>
      <c r="P259" s="709"/>
      <c r="Q259" s="710"/>
      <c r="R259" s="710"/>
      <c r="S259" s="710"/>
      <c r="T259" s="710"/>
      <c r="U259" s="710"/>
      <c r="V259" s="710"/>
      <c r="W259" s="710"/>
      <c r="X259" s="710"/>
      <c r="Y259" s="710"/>
      <c r="Z259" s="710"/>
      <c r="AA259" s="710"/>
      <c r="AB259" s="710"/>
      <c r="AC259" s="710"/>
      <c r="AD259" s="710"/>
      <c r="AE259" s="710"/>
    </row>
    <row r="260" spans="14:31" ht="8.25">
      <c r="N260" s="710"/>
      <c r="O260" s="710"/>
      <c r="P260" s="709"/>
      <c r="Q260" s="710"/>
      <c r="R260" s="710"/>
      <c r="S260" s="710"/>
      <c r="T260" s="710"/>
      <c r="U260" s="710"/>
      <c r="V260" s="710"/>
      <c r="W260" s="710"/>
      <c r="X260" s="710"/>
      <c r="Y260" s="710"/>
      <c r="Z260" s="710"/>
      <c r="AA260" s="710"/>
      <c r="AB260" s="710"/>
      <c r="AC260" s="710"/>
      <c r="AD260" s="710"/>
      <c r="AE260" s="710"/>
    </row>
    <row r="261" spans="14:31" ht="8.25">
      <c r="N261" s="710"/>
      <c r="O261" s="710"/>
      <c r="P261" s="709"/>
      <c r="Q261" s="710"/>
      <c r="R261" s="710"/>
      <c r="S261" s="710"/>
      <c r="T261" s="710"/>
      <c r="U261" s="710"/>
      <c r="V261" s="710"/>
      <c r="W261" s="710"/>
      <c r="X261" s="710"/>
      <c r="Y261" s="710"/>
      <c r="Z261" s="710"/>
      <c r="AA261" s="710"/>
      <c r="AB261" s="710"/>
      <c r="AC261" s="710"/>
      <c r="AD261" s="710"/>
      <c r="AE261" s="710"/>
    </row>
    <row r="262" spans="14:31" ht="8.25">
      <c r="N262" s="710"/>
      <c r="O262" s="710"/>
      <c r="P262" s="709"/>
      <c r="Q262" s="710"/>
      <c r="R262" s="710"/>
      <c r="S262" s="710"/>
      <c r="T262" s="710"/>
      <c r="U262" s="710"/>
      <c r="V262" s="710"/>
      <c r="W262" s="710"/>
      <c r="X262" s="710"/>
      <c r="Y262" s="710"/>
      <c r="Z262" s="710"/>
      <c r="AA262" s="710"/>
      <c r="AB262" s="710"/>
      <c r="AC262" s="710"/>
      <c r="AD262" s="710"/>
      <c r="AE262" s="710"/>
    </row>
    <row r="263" spans="14:31" ht="8.25">
      <c r="N263" s="710"/>
      <c r="O263" s="710"/>
      <c r="P263" s="709"/>
      <c r="Q263" s="710"/>
      <c r="R263" s="710"/>
      <c r="S263" s="710"/>
      <c r="T263" s="710"/>
      <c r="U263" s="710"/>
      <c r="V263" s="710"/>
      <c r="W263" s="710"/>
      <c r="X263" s="710"/>
      <c r="Y263" s="710"/>
      <c r="Z263" s="710"/>
      <c r="AA263" s="710"/>
      <c r="AB263" s="710"/>
      <c r="AC263" s="710"/>
      <c r="AD263" s="710"/>
      <c r="AE263" s="710"/>
    </row>
    <row r="264" spans="14:31" ht="8.25">
      <c r="N264" s="710"/>
      <c r="O264" s="710"/>
      <c r="P264" s="709"/>
      <c r="Q264" s="710"/>
      <c r="R264" s="710"/>
      <c r="S264" s="710"/>
      <c r="T264" s="710"/>
      <c r="U264" s="710"/>
      <c r="V264" s="710"/>
      <c r="W264" s="710"/>
      <c r="X264" s="710"/>
      <c r="Y264" s="710"/>
      <c r="Z264" s="710"/>
      <c r="AA264" s="710"/>
      <c r="AB264" s="710"/>
      <c r="AC264" s="710"/>
      <c r="AD264" s="710"/>
      <c r="AE264" s="710"/>
    </row>
    <row r="265" spans="14:31" ht="8.25">
      <c r="N265" s="710"/>
      <c r="O265" s="710"/>
      <c r="P265" s="709"/>
      <c r="Q265" s="710"/>
      <c r="R265" s="710"/>
      <c r="S265" s="710"/>
      <c r="T265" s="710"/>
      <c r="U265" s="710"/>
      <c r="V265" s="710"/>
      <c r="W265" s="710"/>
      <c r="X265" s="710"/>
      <c r="Y265" s="710"/>
      <c r="Z265" s="710"/>
      <c r="AA265" s="710"/>
      <c r="AB265" s="710"/>
      <c r="AC265" s="710"/>
      <c r="AD265" s="710"/>
      <c r="AE265" s="710"/>
    </row>
    <row r="266" spans="14:31" ht="8.25">
      <c r="N266" s="710"/>
      <c r="O266" s="710"/>
      <c r="P266" s="709"/>
      <c r="Q266" s="710"/>
      <c r="R266" s="710"/>
      <c r="S266" s="710"/>
      <c r="T266" s="710"/>
      <c r="U266" s="710"/>
      <c r="V266" s="710"/>
      <c r="W266" s="710"/>
      <c r="X266" s="710"/>
      <c r="Y266" s="710"/>
      <c r="Z266" s="710"/>
      <c r="AA266" s="710"/>
      <c r="AB266" s="710"/>
      <c r="AC266" s="710"/>
      <c r="AD266" s="710"/>
      <c r="AE266" s="710"/>
    </row>
    <row r="267" spans="14:31" ht="8.25">
      <c r="N267" s="710"/>
      <c r="O267" s="710"/>
      <c r="P267" s="709"/>
      <c r="Q267" s="710"/>
      <c r="R267" s="710"/>
      <c r="S267" s="710"/>
      <c r="T267" s="710"/>
      <c r="U267" s="710"/>
      <c r="V267" s="710"/>
      <c r="W267" s="710"/>
      <c r="X267" s="710"/>
      <c r="Y267" s="710"/>
      <c r="Z267" s="710"/>
      <c r="AA267" s="710"/>
      <c r="AB267" s="710"/>
      <c r="AC267" s="710"/>
      <c r="AD267" s="710"/>
      <c r="AE267" s="710"/>
    </row>
    <row r="268" spans="14:31" ht="8.25">
      <c r="N268" s="710"/>
      <c r="O268" s="710"/>
      <c r="P268" s="709"/>
      <c r="Q268" s="710"/>
      <c r="R268" s="710"/>
      <c r="S268" s="710"/>
      <c r="T268" s="710"/>
      <c r="U268" s="710"/>
      <c r="V268" s="710"/>
      <c r="W268" s="710"/>
      <c r="X268" s="710"/>
      <c r="Y268" s="710"/>
      <c r="Z268" s="710"/>
      <c r="AA268" s="710"/>
      <c r="AB268" s="710"/>
      <c r="AC268" s="710"/>
      <c r="AD268" s="710"/>
      <c r="AE268" s="710"/>
    </row>
    <row r="269" spans="14:31" ht="8.25">
      <c r="N269" s="710"/>
      <c r="O269" s="710"/>
      <c r="P269" s="709"/>
      <c r="Q269" s="710"/>
      <c r="R269" s="710"/>
      <c r="S269" s="710"/>
      <c r="T269" s="710"/>
      <c r="U269" s="710"/>
      <c r="V269" s="710"/>
      <c r="W269" s="710"/>
      <c r="X269" s="710"/>
      <c r="Y269" s="710"/>
      <c r="Z269" s="710"/>
      <c r="AA269" s="710"/>
      <c r="AB269" s="710"/>
      <c r="AC269" s="710"/>
      <c r="AD269" s="710"/>
      <c r="AE269" s="710"/>
    </row>
    <row r="270" spans="14:31" ht="8.25">
      <c r="N270" s="710"/>
      <c r="O270" s="710"/>
      <c r="P270" s="709"/>
      <c r="Q270" s="710"/>
      <c r="R270" s="710"/>
      <c r="S270" s="710"/>
      <c r="T270" s="710"/>
      <c r="U270" s="710"/>
      <c r="V270" s="710"/>
      <c r="W270" s="710"/>
      <c r="X270" s="710"/>
      <c r="Y270" s="710"/>
      <c r="Z270" s="710"/>
      <c r="AA270" s="710"/>
      <c r="AB270" s="710"/>
      <c r="AC270" s="710"/>
      <c r="AD270" s="710"/>
      <c r="AE270" s="710"/>
    </row>
    <row r="271" spans="14:31" ht="8.25">
      <c r="N271" s="710"/>
      <c r="O271" s="710"/>
      <c r="P271" s="709"/>
      <c r="Q271" s="710"/>
      <c r="R271" s="710"/>
      <c r="S271" s="710"/>
      <c r="T271" s="710"/>
      <c r="U271" s="710"/>
      <c r="V271" s="710"/>
      <c r="W271" s="710"/>
      <c r="X271" s="710"/>
      <c r="Y271" s="710"/>
      <c r="Z271" s="710"/>
      <c r="AA271" s="710"/>
      <c r="AB271" s="710"/>
      <c r="AC271" s="710"/>
      <c r="AD271" s="710"/>
      <c r="AE271" s="710"/>
    </row>
    <row r="272" spans="14:31" ht="8.25">
      <c r="N272" s="710"/>
      <c r="O272" s="710"/>
      <c r="P272" s="709"/>
      <c r="Q272" s="710"/>
      <c r="R272" s="710"/>
      <c r="S272" s="710"/>
      <c r="T272" s="710"/>
      <c r="U272" s="710"/>
      <c r="V272" s="710"/>
      <c r="W272" s="710"/>
      <c r="X272" s="710"/>
      <c r="Y272" s="710"/>
      <c r="Z272" s="710"/>
      <c r="AA272" s="710"/>
      <c r="AB272" s="710"/>
      <c r="AC272" s="710"/>
      <c r="AD272" s="710"/>
      <c r="AE272" s="710"/>
    </row>
    <row r="273" spans="14:31" ht="8.25">
      <c r="N273" s="710"/>
      <c r="O273" s="710"/>
      <c r="P273" s="709"/>
      <c r="Q273" s="710"/>
      <c r="R273" s="710"/>
      <c r="S273" s="710"/>
      <c r="T273" s="710"/>
      <c r="U273" s="710"/>
      <c r="V273" s="710"/>
      <c r="W273" s="710"/>
      <c r="X273" s="710"/>
      <c r="Y273" s="710"/>
      <c r="Z273" s="710"/>
      <c r="AA273" s="710"/>
      <c r="AB273" s="710"/>
      <c r="AC273" s="710"/>
      <c r="AD273" s="710"/>
      <c r="AE273" s="710"/>
    </row>
    <row r="274" spans="14:31" ht="8.25">
      <c r="N274" s="710"/>
      <c r="O274" s="710"/>
      <c r="P274" s="709"/>
      <c r="Q274" s="710"/>
      <c r="R274" s="710"/>
      <c r="S274" s="710"/>
      <c r="T274" s="710"/>
      <c r="U274" s="710"/>
      <c r="V274" s="710"/>
      <c r="W274" s="710"/>
      <c r="X274" s="710"/>
      <c r="Y274" s="710"/>
      <c r="Z274" s="710"/>
      <c r="AA274" s="710"/>
      <c r="AB274" s="710"/>
      <c r="AC274" s="710"/>
      <c r="AD274" s="710"/>
      <c r="AE274" s="710"/>
    </row>
    <row r="275" spans="14:31" ht="8.25">
      <c r="N275" s="710"/>
      <c r="O275" s="710"/>
      <c r="P275" s="709"/>
      <c r="Q275" s="710"/>
      <c r="R275" s="710"/>
      <c r="S275" s="710"/>
      <c r="T275" s="710"/>
      <c r="U275" s="710"/>
      <c r="V275" s="710"/>
      <c r="W275" s="710"/>
      <c r="X275" s="710"/>
      <c r="Y275" s="710"/>
      <c r="Z275" s="710"/>
      <c r="AA275" s="710"/>
      <c r="AB275" s="710"/>
      <c r="AC275" s="710"/>
      <c r="AD275" s="710"/>
      <c r="AE275" s="710"/>
    </row>
    <row r="276" spans="14:31" ht="8.25">
      <c r="N276" s="710"/>
      <c r="O276" s="710"/>
      <c r="P276" s="709"/>
      <c r="Q276" s="710"/>
      <c r="R276" s="710"/>
      <c r="S276" s="710"/>
      <c r="T276" s="710"/>
      <c r="U276" s="710"/>
      <c r="V276" s="710"/>
      <c r="W276" s="710"/>
      <c r="X276" s="710"/>
      <c r="Y276" s="710"/>
      <c r="Z276" s="710"/>
      <c r="AA276" s="710"/>
      <c r="AB276" s="710"/>
      <c r="AC276" s="710"/>
      <c r="AD276" s="710"/>
      <c r="AE276" s="710"/>
    </row>
    <row r="277" spans="14:31" ht="8.25">
      <c r="N277" s="710"/>
      <c r="O277" s="710"/>
      <c r="P277" s="709"/>
      <c r="Q277" s="710"/>
      <c r="R277" s="710"/>
      <c r="S277" s="710"/>
      <c r="T277" s="710"/>
      <c r="U277" s="710"/>
      <c r="V277" s="710"/>
      <c r="W277" s="710"/>
      <c r="X277" s="710"/>
      <c r="Y277" s="710"/>
      <c r="Z277" s="710"/>
      <c r="AA277" s="710"/>
      <c r="AB277" s="710"/>
      <c r="AC277" s="710"/>
      <c r="AD277" s="710"/>
      <c r="AE277" s="710"/>
    </row>
    <row r="278" spans="14:31" ht="8.25">
      <c r="N278" s="710"/>
      <c r="O278" s="710"/>
      <c r="P278" s="709"/>
      <c r="Q278" s="710"/>
      <c r="R278" s="710"/>
      <c r="S278" s="710"/>
      <c r="T278" s="710"/>
      <c r="U278" s="710"/>
      <c r="V278" s="710"/>
      <c r="W278" s="710"/>
      <c r="X278" s="710"/>
      <c r="Y278" s="710"/>
      <c r="Z278" s="710"/>
      <c r="AA278" s="710"/>
      <c r="AB278" s="710"/>
      <c r="AC278" s="710"/>
      <c r="AD278" s="710"/>
      <c r="AE278" s="710"/>
    </row>
    <row r="279" spans="14:31" ht="8.25">
      <c r="N279" s="710"/>
      <c r="O279" s="710"/>
      <c r="P279" s="709"/>
      <c r="Q279" s="710"/>
      <c r="R279" s="710"/>
      <c r="S279" s="710"/>
      <c r="T279" s="710"/>
      <c r="U279" s="710"/>
      <c r="V279" s="710"/>
      <c r="W279" s="710"/>
      <c r="X279" s="710"/>
      <c r="Y279" s="710"/>
      <c r="Z279" s="710"/>
      <c r="AA279" s="710"/>
      <c r="AB279" s="710"/>
      <c r="AC279" s="710"/>
      <c r="AD279" s="710"/>
      <c r="AE279" s="710"/>
    </row>
    <row r="280" spans="14:31" ht="8.25">
      <c r="N280" s="710"/>
      <c r="O280" s="710"/>
      <c r="P280" s="709"/>
      <c r="Q280" s="710"/>
      <c r="R280" s="710"/>
      <c r="S280" s="710"/>
      <c r="T280" s="710"/>
      <c r="U280" s="710"/>
      <c r="V280" s="710"/>
      <c r="W280" s="710"/>
      <c r="X280" s="710"/>
      <c r="Y280" s="710"/>
      <c r="Z280" s="710"/>
      <c r="AA280" s="710"/>
      <c r="AB280" s="710"/>
      <c r="AC280" s="710"/>
      <c r="AD280" s="710"/>
      <c r="AE280" s="710"/>
    </row>
    <row r="281" spans="14:31" ht="8.25">
      <c r="N281" s="710"/>
      <c r="O281" s="710"/>
      <c r="P281" s="709"/>
      <c r="Q281" s="710"/>
      <c r="R281" s="710"/>
      <c r="S281" s="710"/>
      <c r="T281" s="710"/>
      <c r="U281" s="710"/>
      <c r="V281" s="710"/>
      <c r="W281" s="710"/>
      <c r="X281" s="710"/>
      <c r="Y281" s="710"/>
      <c r="Z281" s="710"/>
      <c r="AA281" s="710"/>
      <c r="AB281" s="710"/>
      <c r="AC281" s="710"/>
      <c r="AD281" s="710"/>
      <c r="AE281" s="710"/>
    </row>
    <row r="282" spans="14:31" ht="8.25">
      <c r="N282" s="710"/>
      <c r="O282" s="710"/>
      <c r="P282" s="709"/>
      <c r="Q282" s="710"/>
      <c r="R282" s="710"/>
      <c r="S282" s="710"/>
      <c r="T282" s="710"/>
      <c r="U282" s="710"/>
      <c r="V282" s="710"/>
      <c r="W282" s="710"/>
      <c r="X282" s="710"/>
      <c r="Y282" s="710"/>
      <c r="Z282" s="710"/>
      <c r="AA282" s="710"/>
      <c r="AB282" s="710"/>
      <c r="AC282" s="710"/>
      <c r="AD282" s="710"/>
      <c r="AE282" s="710"/>
    </row>
    <row r="283" spans="14:31" ht="8.25">
      <c r="N283" s="710"/>
      <c r="O283" s="710"/>
      <c r="P283" s="709"/>
      <c r="Q283" s="710"/>
      <c r="R283" s="710"/>
      <c r="S283" s="710"/>
      <c r="T283" s="710"/>
      <c r="U283" s="710"/>
      <c r="V283" s="710"/>
      <c r="W283" s="710"/>
      <c r="X283" s="710"/>
      <c r="Y283" s="710"/>
      <c r="Z283" s="710"/>
      <c r="AA283" s="710"/>
      <c r="AB283" s="710"/>
      <c r="AC283" s="710"/>
      <c r="AD283" s="710"/>
      <c r="AE283" s="710"/>
    </row>
    <row r="284" spans="14:31" ht="8.25">
      <c r="N284" s="710"/>
      <c r="O284" s="710"/>
      <c r="P284" s="709"/>
      <c r="Q284" s="710"/>
      <c r="R284" s="710"/>
      <c r="S284" s="710"/>
      <c r="T284" s="710"/>
      <c r="U284" s="710"/>
      <c r="V284" s="710"/>
      <c r="W284" s="710"/>
      <c r="X284" s="710"/>
      <c r="Y284" s="710"/>
      <c r="Z284" s="710"/>
      <c r="AA284" s="710"/>
      <c r="AB284" s="710"/>
      <c r="AC284" s="710"/>
      <c r="AD284" s="710"/>
      <c r="AE284" s="710"/>
    </row>
    <row r="285" spans="14:31" ht="8.25">
      <c r="N285" s="710"/>
      <c r="O285" s="710"/>
      <c r="P285" s="709"/>
      <c r="Q285" s="710"/>
      <c r="R285" s="710"/>
      <c r="S285" s="710"/>
      <c r="T285" s="710"/>
      <c r="U285" s="710"/>
      <c r="V285" s="710"/>
      <c r="W285" s="710"/>
      <c r="X285" s="710"/>
      <c r="Y285" s="710"/>
      <c r="Z285" s="710"/>
      <c r="AA285" s="710"/>
      <c r="AB285" s="710"/>
      <c r="AC285" s="710"/>
      <c r="AD285" s="710"/>
      <c r="AE285" s="710"/>
    </row>
    <row r="286" spans="14:31" ht="8.25">
      <c r="N286" s="710"/>
      <c r="O286" s="710"/>
      <c r="P286" s="709"/>
      <c r="Q286" s="710"/>
      <c r="R286" s="710"/>
      <c r="S286" s="710"/>
      <c r="T286" s="710"/>
      <c r="U286" s="710"/>
      <c r="V286" s="710"/>
      <c r="W286" s="710"/>
      <c r="X286" s="710"/>
      <c r="Y286" s="710"/>
      <c r="Z286" s="710"/>
      <c r="AA286" s="710"/>
      <c r="AB286" s="710"/>
      <c r="AC286" s="710"/>
      <c r="AD286" s="710"/>
      <c r="AE286" s="710"/>
    </row>
    <row r="287" spans="14:31" ht="8.25">
      <c r="N287" s="710"/>
      <c r="O287" s="710"/>
      <c r="P287" s="709"/>
      <c r="Q287" s="710"/>
      <c r="R287" s="710"/>
      <c r="S287" s="710"/>
      <c r="T287" s="710"/>
      <c r="U287" s="710"/>
      <c r="V287" s="710"/>
      <c r="W287" s="710"/>
      <c r="X287" s="710"/>
      <c r="Y287" s="710"/>
      <c r="Z287" s="710"/>
      <c r="AA287" s="710"/>
      <c r="AB287" s="710"/>
      <c r="AC287" s="710"/>
      <c r="AD287" s="710"/>
      <c r="AE287" s="710"/>
    </row>
    <row r="288" spans="14:31" ht="8.25">
      <c r="N288" s="710"/>
      <c r="O288" s="710"/>
      <c r="P288" s="709"/>
      <c r="Q288" s="710"/>
      <c r="R288" s="710"/>
      <c r="S288" s="710"/>
      <c r="T288" s="710"/>
      <c r="U288" s="710"/>
      <c r="V288" s="710"/>
      <c r="W288" s="710"/>
      <c r="X288" s="710"/>
      <c r="Y288" s="710"/>
      <c r="Z288" s="710"/>
      <c r="AA288" s="710"/>
      <c r="AB288" s="710"/>
      <c r="AC288" s="710"/>
      <c r="AD288" s="710"/>
      <c r="AE288" s="710"/>
    </row>
    <row r="289" spans="14:31" ht="8.25">
      <c r="N289" s="710"/>
      <c r="O289" s="710"/>
      <c r="P289" s="709"/>
      <c r="Q289" s="710"/>
      <c r="R289" s="710"/>
      <c r="S289" s="710"/>
      <c r="T289" s="710"/>
      <c r="U289" s="710"/>
      <c r="V289" s="710"/>
      <c r="W289" s="710"/>
      <c r="X289" s="710"/>
      <c r="Y289" s="710"/>
      <c r="Z289" s="710"/>
      <c r="AA289" s="710"/>
      <c r="AB289" s="710"/>
      <c r="AC289" s="710"/>
      <c r="AD289" s="710"/>
      <c r="AE289" s="710"/>
    </row>
    <row r="290" spans="14:31" ht="8.25">
      <c r="N290" s="710"/>
      <c r="O290" s="710"/>
      <c r="P290" s="709"/>
      <c r="Q290" s="710"/>
      <c r="R290" s="710"/>
      <c r="S290" s="710"/>
      <c r="T290" s="710"/>
      <c r="U290" s="710"/>
      <c r="V290" s="710"/>
      <c r="W290" s="710"/>
      <c r="X290" s="710"/>
      <c r="Y290" s="710"/>
      <c r="Z290" s="710"/>
      <c r="AA290" s="710"/>
      <c r="AB290" s="710"/>
      <c r="AC290" s="710"/>
      <c r="AD290" s="710"/>
      <c r="AE290" s="710"/>
    </row>
    <row r="291" spans="14:31" ht="8.25">
      <c r="N291" s="710"/>
      <c r="O291" s="710"/>
      <c r="P291" s="709"/>
      <c r="Q291" s="710"/>
      <c r="R291" s="710"/>
      <c r="S291" s="710"/>
      <c r="T291" s="710"/>
      <c r="U291" s="710"/>
      <c r="V291" s="710"/>
      <c r="W291" s="710"/>
      <c r="X291" s="710"/>
      <c r="Y291" s="710"/>
      <c r="Z291" s="710"/>
      <c r="AA291" s="710"/>
      <c r="AB291" s="710"/>
      <c r="AC291" s="710"/>
      <c r="AD291" s="710"/>
      <c r="AE291" s="710"/>
    </row>
    <row r="292" spans="14:31" ht="8.25">
      <c r="N292" s="710"/>
      <c r="O292" s="710"/>
      <c r="P292" s="709"/>
      <c r="Q292" s="710"/>
      <c r="R292" s="710"/>
      <c r="S292" s="710"/>
      <c r="T292" s="710"/>
      <c r="U292" s="710"/>
      <c r="V292" s="710"/>
      <c r="W292" s="710"/>
      <c r="X292" s="710"/>
      <c r="Y292" s="710"/>
      <c r="Z292" s="710"/>
      <c r="AA292" s="710"/>
      <c r="AB292" s="710"/>
      <c r="AC292" s="710"/>
      <c r="AD292" s="710"/>
      <c r="AE292" s="710"/>
    </row>
    <row r="293" spans="14:31" ht="8.25">
      <c r="N293" s="710"/>
      <c r="O293" s="710"/>
      <c r="P293" s="709"/>
      <c r="Q293" s="710"/>
      <c r="R293" s="710"/>
      <c r="S293" s="710"/>
      <c r="T293" s="710"/>
      <c r="U293" s="710"/>
      <c r="V293" s="710"/>
      <c r="W293" s="710"/>
      <c r="X293" s="710"/>
      <c r="Y293" s="710"/>
      <c r="Z293" s="710"/>
      <c r="AA293" s="710"/>
      <c r="AB293" s="710"/>
      <c r="AC293" s="710"/>
      <c r="AD293" s="710"/>
      <c r="AE293" s="710"/>
    </row>
    <row r="294" spans="14:31" ht="8.25">
      <c r="N294" s="710"/>
      <c r="O294" s="710"/>
      <c r="P294" s="709"/>
      <c r="Q294" s="710"/>
      <c r="R294" s="710"/>
      <c r="S294" s="710"/>
      <c r="T294" s="710"/>
      <c r="U294" s="710"/>
      <c r="V294" s="710"/>
      <c r="W294" s="710"/>
      <c r="X294" s="710"/>
      <c r="Y294" s="710"/>
      <c r="Z294" s="710"/>
      <c r="AA294" s="710"/>
      <c r="AB294" s="710"/>
      <c r="AC294" s="710"/>
      <c r="AD294" s="710"/>
      <c r="AE294" s="710"/>
    </row>
    <row r="295" spans="14:31" ht="8.25">
      <c r="N295" s="710"/>
      <c r="O295" s="710"/>
      <c r="P295" s="709"/>
      <c r="Q295" s="710"/>
      <c r="R295" s="710"/>
      <c r="S295" s="710"/>
      <c r="T295" s="710"/>
      <c r="U295" s="710"/>
      <c r="V295" s="710"/>
      <c r="W295" s="710"/>
      <c r="X295" s="710"/>
      <c r="Y295" s="710"/>
      <c r="Z295" s="710"/>
      <c r="AA295" s="710"/>
      <c r="AB295" s="710"/>
      <c r="AC295" s="710"/>
      <c r="AD295" s="710"/>
      <c r="AE295" s="710"/>
    </row>
    <row r="296" spans="14:31" ht="8.25">
      <c r="N296" s="710"/>
      <c r="O296" s="710"/>
      <c r="P296" s="709"/>
      <c r="Q296" s="710"/>
      <c r="R296" s="710"/>
      <c r="S296" s="710"/>
      <c r="T296" s="710"/>
      <c r="U296" s="710"/>
      <c r="V296" s="710"/>
      <c r="W296" s="710"/>
      <c r="X296" s="710"/>
      <c r="Y296" s="710"/>
      <c r="Z296" s="710"/>
      <c r="AA296" s="710"/>
      <c r="AB296" s="710"/>
      <c r="AC296" s="710"/>
      <c r="AD296" s="710"/>
      <c r="AE296" s="710"/>
    </row>
    <row r="297" spans="14:31" ht="8.25">
      <c r="N297" s="710"/>
      <c r="O297" s="710"/>
      <c r="P297" s="709"/>
      <c r="Q297" s="710"/>
      <c r="R297" s="710"/>
      <c r="S297" s="710"/>
      <c r="T297" s="710"/>
      <c r="U297" s="710"/>
      <c r="V297" s="710"/>
      <c r="W297" s="710"/>
      <c r="X297" s="710"/>
      <c r="Y297" s="710"/>
      <c r="Z297" s="710"/>
      <c r="AA297" s="710"/>
      <c r="AB297" s="710"/>
      <c r="AC297" s="710"/>
      <c r="AD297" s="710"/>
      <c r="AE297" s="710"/>
    </row>
    <row r="298" spans="14:31" ht="8.25">
      <c r="N298" s="710"/>
      <c r="O298" s="710"/>
      <c r="P298" s="709"/>
      <c r="Q298" s="710"/>
      <c r="R298" s="710"/>
      <c r="S298" s="710"/>
      <c r="T298" s="710"/>
      <c r="U298" s="710"/>
      <c r="V298" s="710"/>
      <c r="W298" s="710"/>
      <c r="X298" s="710"/>
      <c r="Y298" s="710"/>
      <c r="Z298" s="710"/>
      <c r="AA298" s="710"/>
      <c r="AB298" s="710"/>
      <c r="AC298" s="710"/>
      <c r="AD298" s="710"/>
      <c r="AE298" s="710"/>
    </row>
    <row r="299" spans="14:31" ht="8.25">
      <c r="N299" s="710"/>
      <c r="O299" s="710"/>
      <c r="P299" s="709"/>
      <c r="Q299" s="710"/>
      <c r="R299" s="710"/>
      <c r="S299" s="710"/>
      <c r="T299" s="710"/>
      <c r="U299" s="710"/>
      <c r="V299" s="710"/>
      <c r="W299" s="710"/>
      <c r="X299" s="710"/>
      <c r="Y299" s="710"/>
      <c r="Z299" s="710"/>
      <c r="AA299" s="710"/>
      <c r="AB299" s="710"/>
      <c r="AC299" s="710"/>
      <c r="AD299" s="710"/>
      <c r="AE299" s="710"/>
    </row>
    <row r="300" spans="14:31" ht="8.25">
      <c r="N300" s="710"/>
      <c r="O300" s="710"/>
      <c r="P300" s="709"/>
      <c r="Q300" s="710"/>
      <c r="R300" s="710"/>
      <c r="S300" s="710"/>
      <c r="T300" s="710"/>
      <c r="U300" s="710"/>
      <c r="V300" s="710"/>
      <c r="W300" s="710"/>
      <c r="X300" s="710"/>
      <c r="Y300" s="710"/>
      <c r="Z300" s="710"/>
      <c r="AA300" s="710"/>
      <c r="AB300" s="710"/>
      <c r="AC300" s="710"/>
      <c r="AD300" s="710"/>
      <c r="AE300" s="710"/>
    </row>
    <row r="301" spans="14:31" ht="8.25">
      <c r="N301" s="710"/>
      <c r="O301" s="710"/>
      <c r="P301" s="709"/>
      <c r="Q301" s="710"/>
      <c r="R301" s="710"/>
      <c r="S301" s="710"/>
      <c r="T301" s="710"/>
      <c r="U301" s="710"/>
      <c r="V301" s="710"/>
      <c r="W301" s="710"/>
      <c r="X301" s="710"/>
      <c r="Y301" s="710"/>
      <c r="Z301" s="710"/>
      <c r="AA301" s="710"/>
      <c r="AB301" s="710"/>
      <c r="AC301" s="710"/>
      <c r="AD301" s="710"/>
      <c r="AE301" s="710"/>
    </row>
    <row r="302" spans="14:31" ht="8.25">
      <c r="N302" s="710"/>
      <c r="O302" s="710"/>
      <c r="P302" s="709"/>
      <c r="Q302" s="710"/>
      <c r="R302" s="710"/>
      <c r="S302" s="710"/>
      <c r="T302" s="710"/>
      <c r="U302" s="710"/>
      <c r="V302" s="710"/>
      <c r="W302" s="710"/>
      <c r="X302" s="710"/>
      <c r="Y302" s="710"/>
      <c r="Z302" s="710"/>
      <c r="AA302" s="710"/>
      <c r="AB302" s="710"/>
      <c r="AC302" s="710"/>
      <c r="AD302" s="710"/>
      <c r="AE302" s="710"/>
    </row>
    <row r="303" spans="14:31" ht="8.25">
      <c r="N303" s="710"/>
      <c r="O303" s="710"/>
      <c r="P303" s="709"/>
      <c r="Q303" s="710"/>
      <c r="R303" s="710"/>
      <c r="S303" s="710"/>
      <c r="T303" s="710"/>
      <c r="U303" s="710"/>
      <c r="V303" s="710"/>
      <c r="W303" s="710"/>
      <c r="X303" s="710"/>
      <c r="Y303" s="710"/>
      <c r="Z303" s="710"/>
      <c r="AA303" s="710"/>
      <c r="AB303" s="710"/>
      <c r="AC303" s="710"/>
      <c r="AD303" s="710"/>
      <c r="AE303" s="710"/>
    </row>
    <row r="304" spans="14:31" ht="8.25">
      <c r="N304" s="710"/>
      <c r="O304" s="710"/>
      <c r="P304" s="709"/>
      <c r="Q304" s="710"/>
      <c r="R304" s="710"/>
      <c r="S304" s="710"/>
      <c r="T304" s="710"/>
      <c r="U304" s="710"/>
      <c r="V304" s="710"/>
      <c r="W304" s="710"/>
      <c r="X304" s="710"/>
      <c r="Y304" s="710"/>
      <c r="Z304" s="710"/>
      <c r="AA304" s="710"/>
      <c r="AB304" s="710"/>
      <c r="AC304" s="710"/>
      <c r="AD304" s="710"/>
      <c r="AE304" s="710"/>
    </row>
    <row r="305" spans="14:31" ht="8.25">
      <c r="N305" s="710"/>
      <c r="O305" s="710"/>
      <c r="P305" s="709"/>
      <c r="Q305" s="710"/>
      <c r="R305" s="710"/>
      <c r="S305" s="710"/>
      <c r="T305" s="710"/>
      <c r="U305" s="710"/>
      <c r="V305" s="710"/>
      <c r="W305" s="710"/>
      <c r="X305" s="710"/>
      <c r="Y305" s="710"/>
      <c r="Z305" s="710"/>
      <c r="AA305" s="710"/>
      <c r="AB305" s="710"/>
      <c r="AC305" s="710"/>
      <c r="AD305" s="710"/>
      <c r="AE305" s="710"/>
    </row>
    <row r="306" spans="14:31" ht="8.25">
      <c r="N306" s="710"/>
      <c r="O306" s="710"/>
      <c r="P306" s="709"/>
      <c r="Q306" s="710"/>
      <c r="R306" s="710"/>
      <c r="S306" s="710"/>
      <c r="T306" s="710"/>
      <c r="U306" s="710"/>
      <c r="V306" s="710"/>
      <c r="W306" s="710"/>
      <c r="X306" s="710"/>
      <c r="Y306" s="710"/>
      <c r="Z306" s="710"/>
      <c r="AA306" s="710"/>
      <c r="AB306" s="710"/>
      <c r="AC306" s="710"/>
      <c r="AD306" s="710"/>
      <c r="AE306" s="710"/>
    </row>
    <row r="307" spans="14:31" ht="8.25">
      <c r="N307" s="710"/>
      <c r="O307" s="710"/>
      <c r="P307" s="709"/>
      <c r="Q307" s="710"/>
      <c r="R307" s="710"/>
      <c r="S307" s="710"/>
      <c r="T307" s="710"/>
      <c r="U307" s="710"/>
      <c r="V307" s="710"/>
      <c r="W307" s="710"/>
      <c r="X307" s="710"/>
      <c r="Y307" s="710"/>
      <c r="Z307" s="710"/>
      <c r="AA307" s="710"/>
      <c r="AB307" s="710"/>
      <c r="AC307" s="710"/>
      <c r="AD307" s="710"/>
      <c r="AE307" s="710"/>
    </row>
    <row r="308" spans="14:31" ht="8.25">
      <c r="N308" s="710"/>
      <c r="O308" s="710"/>
      <c r="P308" s="709"/>
      <c r="Q308" s="710"/>
      <c r="R308" s="710"/>
      <c r="S308" s="710"/>
      <c r="T308" s="710"/>
      <c r="U308" s="710"/>
      <c r="V308" s="710"/>
      <c r="W308" s="710"/>
      <c r="X308" s="710"/>
      <c r="Y308" s="710"/>
      <c r="Z308" s="710"/>
      <c r="AA308" s="710"/>
      <c r="AB308" s="710"/>
      <c r="AC308" s="710"/>
      <c r="AD308" s="710"/>
      <c r="AE308" s="710"/>
    </row>
    <row r="309" spans="14:31" ht="8.25">
      <c r="N309" s="710"/>
      <c r="O309" s="710"/>
      <c r="P309" s="709"/>
      <c r="Q309" s="710"/>
      <c r="R309" s="710"/>
      <c r="S309" s="710"/>
      <c r="T309" s="710"/>
      <c r="U309" s="710"/>
      <c r="V309" s="710"/>
      <c r="W309" s="710"/>
      <c r="X309" s="710"/>
      <c r="Y309" s="710"/>
      <c r="Z309" s="710"/>
      <c r="AA309" s="710"/>
      <c r="AB309" s="710"/>
      <c r="AC309" s="710"/>
      <c r="AD309" s="710"/>
      <c r="AE309" s="710"/>
    </row>
    <row r="310" spans="14:31" ht="8.25">
      <c r="N310" s="710"/>
      <c r="O310" s="710"/>
      <c r="P310" s="709"/>
      <c r="Q310" s="710"/>
      <c r="R310" s="710"/>
      <c r="S310" s="710"/>
      <c r="T310" s="710"/>
      <c r="U310" s="710"/>
      <c r="V310" s="710"/>
      <c r="W310" s="710"/>
      <c r="X310" s="710"/>
      <c r="Y310" s="710"/>
      <c r="Z310" s="710"/>
      <c r="AA310" s="710"/>
      <c r="AB310" s="710"/>
      <c r="AC310" s="710"/>
      <c r="AD310" s="710"/>
      <c r="AE310" s="710"/>
    </row>
    <row r="311" spans="14:31" ht="8.25">
      <c r="N311" s="710"/>
      <c r="O311" s="710"/>
      <c r="P311" s="709"/>
      <c r="Q311" s="710"/>
      <c r="R311" s="710"/>
      <c r="S311" s="710"/>
      <c r="T311" s="710"/>
      <c r="U311" s="710"/>
      <c r="V311" s="710"/>
      <c r="W311" s="710"/>
      <c r="X311" s="710"/>
      <c r="Y311" s="710"/>
      <c r="Z311" s="710"/>
      <c r="AA311" s="710"/>
      <c r="AB311" s="710"/>
      <c r="AC311" s="710"/>
      <c r="AD311" s="710"/>
      <c r="AE311" s="710"/>
    </row>
    <row r="312" spans="14:31" ht="8.25">
      <c r="N312" s="710"/>
      <c r="O312" s="710"/>
      <c r="P312" s="709"/>
      <c r="Q312" s="710"/>
      <c r="R312" s="710"/>
      <c r="S312" s="710"/>
      <c r="T312" s="710"/>
      <c r="U312" s="710"/>
      <c r="V312" s="710"/>
      <c r="W312" s="710"/>
      <c r="X312" s="710"/>
      <c r="Y312" s="710"/>
      <c r="Z312" s="710"/>
      <c r="AA312" s="710"/>
      <c r="AB312" s="710"/>
      <c r="AC312" s="710"/>
      <c r="AD312" s="710"/>
      <c r="AE312" s="710"/>
    </row>
    <row r="313" spans="14:31" ht="8.25">
      <c r="N313" s="710"/>
      <c r="O313" s="710"/>
      <c r="P313" s="709"/>
      <c r="Q313" s="710"/>
      <c r="R313" s="710"/>
      <c r="S313" s="710"/>
      <c r="T313" s="710"/>
      <c r="U313" s="710"/>
      <c r="V313" s="710"/>
      <c r="W313" s="710"/>
      <c r="X313" s="710"/>
      <c r="Y313" s="710"/>
      <c r="Z313" s="710"/>
      <c r="AA313" s="710"/>
      <c r="AB313" s="710"/>
      <c r="AC313" s="710"/>
      <c r="AD313" s="710"/>
      <c r="AE313" s="710"/>
    </row>
    <row r="314" spans="14:31" ht="8.25">
      <c r="N314" s="710"/>
      <c r="O314" s="710"/>
      <c r="P314" s="709"/>
      <c r="Q314" s="710"/>
      <c r="R314" s="710"/>
      <c r="S314" s="710"/>
      <c r="T314" s="710"/>
      <c r="U314" s="710"/>
      <c r="V314" s="710"/>
      <c r="W314" s="710"/>
      <c r="X314" s="710"/>
      <c r="Y314" s="710"/>
      <c r="Z314" s="710"/>
      <c r="AA314" s="710"/>
      <c r="AB314" s="710"/>
      <c r="AC314" s="710"/>
      <c r="AD314" s="710"/>
      <c r="AE314" s="710"/>
    </row>
    <row r="315" spans="14:31" ht="8.25">
      <c r="N315" s="710"/>
      <c r="O315" s="710"/>
      <c r="P315" s="709"/>
      <c r="Q315" s="710"/>
      <c r="R315" s="710"/>
      <c r="S315" s="710"/>
      <c r="T315" s="710"/>
      <c r="U315" s="710"/>
      <c r="V315" s="710"/>
      <c r="W315" s="710"/>
      <c r="X315" s="710"/>
      <c r="Y315" s="710"/>
      <c r="Z315" s="710"/>
      <c r="AA315" s="710"/>
      <c r="AB315" s="710"/>
      <c r="AC315" s="710"/>
      <c r="AD315" s="710"/>
      <c r="AE315" s="710"/>
    </row>
    <row r="316" spans="14:31" ht="8.25">
      <c r="N316" s="710"/>
      <c r="O316" s="710"/>
      <c r="P316" s="709"/>
      <c r="Q316" s="710"/>
      <c r="R316" s="710"/>
      <c r="S316" s="710"/>
      <c r="T316" s="710"/>
      <c r="U316" s="710"/>
      <c r="V316" s="710"/>
      <c r="W316" s="710"/>
      <c r="X316" s="710"/>
      <c r="Y316" s="710"/>
      <c r="Z316" s="710"/>
      <c r="AA316" s="710"/>
      <c r="AB316" s="710"/>
      <c r="AC316" s="710"/>
      <c r="AD316" s="710"/>
      <c r="AE316" s="710"/>
    </row>
    <row r="317" spans="14:31" ht="8.25">
      <c r="N317" s="710"/>
      <c r="O317" s="710"/>
      <c r="P317" s="709"/>
      <c r="Q317" s="710"/>
      <c r="R317" s="710"/>
      <c r="S317" s="710"/>
      <c r="T317" s="710"/>
      <c r="U317" s="710"/>
      <c r="V317" s="710"/>
      <c r="W317" s="710"/>
      <c r="X317" s="710"/>
      <c r="Y317" s="710"/>
      <c r="Z317" s="710"/>
      <c r="AA317" s="710"/>
      <c r="AB317" s="710"/>
      <c r="AC317" s="710"/>
      <c r="AD317" s="710"/>
      <c r="AE317" s="710"/>
    </row>
    <row r="318" spans="14:31" ht="8.25">
      <c r="N318" s="710"/>
      <c r="O318" s="710"/>
      <c r="P318" s="709"/>
      <c r="Q318" s="710"/>
      <c r="R318" s="710"/>
      <c r="S318" s="710"/>
      <c r="T318" s="710"/>
      <c r="U318" s="710"/>
      <c r="V318" s="710"/>
      <c r="W318" s="710"/>
      <c r="X318" s="710"/>
      <c r="Y318" s="710"/>
      <c r="Z318" s="710"/>
      <c r="AA318" s="710"/>
      <c r="AB318" s="710"/>
      <c r="AC318" s="710"/>
      <c r="AD318" s="710"/>
      <c r="AE318" s="710"/>
    </row>
    <row r="319" spans="14:31" ht="8.25">
      <c r="N319" s="710"/>
      <c r="O319" s="710"/>
      <c r="P319" s="709"/>
      <c r="Q319" s="710"/>
      <c r="R319" s="710"/>
      <c r="S319" s="710"/>
      <c r="T319" s="710"/>
      <c r="U319" s="710"/>
      <c r="V319" s="710"/>
      <c r="W319" s="710"/>
      <c r="X319" s="710"/>
      <c r="Y319" s="710"/>
      <c r="Z319" s="710"/>
      <c r="AA319" s="710"/>
      <c r="AB319" s="710"/>
      <c r="AC319" s="710"/>
      <c r="AD319" s="710"/>
      <c r="AE319" s="710"/>
    </row>
    <row r="320" spans="14:31" ht="8.25">
      <c r="N320" s="710"/>
      <c r="O320" s="710"/>
      <c r="P320" s="709"/>
      <c r="Q320" s="710"/>
      <c r="R320" s="710"/>
      <c r="S320" s="710"/>
      <c r="T320" s="710"/>
      <c r="U320" s="710"/>
      <c r="V320" s="710"/>
      <c r="W320" s="710"/>
      <c r="X320" s="710"/>
      <c r="Y320" s="710"/>
      <c r="Z320" s="710"/>
      <c r="AA320" s="710"/>
      <c r="AB320" s="710"/>
      <c r="AC320" s="710"/>
      <c r="AD320" s="710"/>
      <c r="AE320" s="710"/>
    </row>
    <row r="321" spans="14:31" ht="8.25">
      <c r="N321" s="710"/>
      <c r="O321" s="710"/>
      <c r="P321" s="709"/>
      <c r="Q321" s="710"/>
      <c r="R321" s="710"/>
      <c r="S321" s="710"/>
      <c r="T321" s="710"/>
      <c r="U321" s="710"/>
      <c r="V321" s="710"/>
      <c r="W321" s="710"/>
      <c r="X321" s="710"/>
      <c r="Y321" s="710"/>
      <c r="Z321" s="710"/>
      <c r="AA321" s="710"/>
      <c r="AB321" s="710"/>
      <c r="AC321" s="710"/>
      <c r="AD321" s="710"/>
      <c r="AE321" s="710"/>
    </row>
    <row r="322" spans="14:31" ht="8.25">
      <c r="N322" s="710"/>
      <c r="O322" s="710"/>
      <c r="P322" s="709"/>
      <c r="Q322" s="710"/>
      <c r="R322" s="710"/>
      <c r="S322" s="710"/>
      <c r="T322" s="710"/>
      <c r="U322" s="710"/>
      <c r="V322" s="710"/>
      <c r="W322" s="710"/>
      <c r="X322" s="710"/>
      <c r="Y322" s="710"/>
      <c r="Z322" s="710"/>
      <c r="AA322" s="710"/>
      <c r="AB322" s="710"/>
      <c r="AC322" s="710"/>
      <c r="AD322" s="710"/>
      <c r="AE322" s="710"/>
    </row>
    <row r="323" spans="14:31" ht="8.25">
      <c r="N323" s="710"/>
      <c r="O323" s="710"/>
      <c r="P323" s="709"/>
      <c r="Q323" s="710"/>
      <c r="R323" s="710"/>
      <c r="S323" s="710"/>
      <c r="T323" s="710"/>
      <c r="U323" s="710"/>
      <c r="V323" s="710"/>
      <c r="W323" s="710"/>
      <c r="X323" s="710"/>
      <c r="Y323" s="710"/>
      <c r="Z323" s="710"/>
      <c r="AA323" s="710"/>
      <c r="AB323" s="710"/>
      <c r="AC323" s="710"/>
      <c r="AD323" s="710"/>
      <c r="AE323" s="710"/>
    </row>
    <row r="324" spans="14:31" ht="8.25">
      <c r="N324" s="710"/>
      <c r="O324" s="710"/>
      <c r="P324" s="709"/>
      <c r="Q324" s="710"/>
      <c r="R324" s="710"/>
      <c r="S324" s="710"/>
      <c r="T324" s="710"/>
      <c r="U324" s="710"/>
      <c r="V324" s="710"/>
      <c r="W324" s="710"/>
      <c r="X324" s="710"/>
      <c r="Y324" s="710"/>
      <c r="Z324" s="710"/>
      <c r="AA324" s="710"/>
      <c r="AB324" s="710"/>
      <c r="AC324" s="710"/>
      <c r="AD324" s="710"/>
      <c r="AE324" s="710"/>
    </row>
    <row r="325" spans="14:31" ht="8.25">
      <c r="N325" s="710"/>
      <c r="O325" s="710"/>
      <c r="P325" s="709"/>
      <c r="Q325" s="710"/>
      <c r="R325" s="710"/>
      <c r="S325" s="710"/>
      <c r="T325" s="710"/>
      <c r="U325" s="710"/>
      <c r="V325" s="710"/>
      <c r="W325" s="710"/>
      <c r="X325" s="710"/>
      <c r="Y325" s="710"/>
      <c r="Z325" s="710"/>
      <c r="AA325" s="710"/>
      <c r="AB325" s="710"/>
      <c r="AC325" s="710"/>
      <c r="AD325" s="710"/>
      <c r="AE325" s="710"/>
    </row>
    <row r="326" spans="14:31" ht="8.25">
      <c r="N326" s="710"/>
      <c r="O326" s="710"/>
      <c r="P326" s="709"/>
      <c r="Q326" s="710"/>
      <c r="R326" s="710"/>
      <c r="S326" s="710"/>
      <c r="T326" s="710"/>
      <c r="U326" s="710"/>
      <c r="V326" s="710"/>
      <c r="W326" s="710"/>
      <c r="X326" s="710"/>
      <c r="Y326" s="710"/>
      <c r="Z326" s="710"/>
      <c r="AA326" s="710"/>
      <c r="AB326" s="710"/>
      <c r="AC326" s="710"/>
      <c r="AD326" s="710"/>
      <c r="AE326" s="710"/>
    </row>
    <row r="327" spans="14:31" ht="8.25">
      <c r="N327" s="710"/>
      <c r="O327" s="710"/>
      <c r="P327" s="709"/>
      <c r="Q327" s="710"/>
      <c r="R327" s="710"/>
      <c r="S327" s="710"/>
      <c r="T327" s="710"/>
      <c r="U327" s="710"/>
      <c r="V327" s="710"/>
      <c r="W327" s="710"/>
      <c r="X327" s="710"/>
      <c r="Y327" s="710"/>
      <c r="Z327" s="710"/>
      <c r="AA327" s="710"/>
      <c r="AB327" s="710"/>
      <c r="AC327" s="710"/>
      <c r="AD327" s="710"/>
      <c r="AE327" s="710"/>
    </row>
    <row r="328" spans="14:31" ht="8.25">
      <c r="N328" s="710"/>
      <c r="O328" s="710"/>
      <c r="P328" s="709"/>
      <c r="Q328" s="710"/>
      <c r="R328" s="710"/>
      <c r="S328" s="710"/>
      <c r="T328" s="710"/>
      <c r="U328" s="710"/>
      <c r="V328" s="710"/>
      <c r="W328" s="710"/>
      <c r="X328" s="710"/>
      <c r="Y328" s="710"/>
      <c r="Z328" s="710"/>
      <c r="AA328" s="710"/>
      <c r="AB328" s="710"/>
      <c r="AC328" s="710"/>
      <c r="AD328" s="710"/>
      <c r="AE328" s="710"/>
    </row>
    <row r="329" spans="14:31" ht="8.25">
      <c r="N329" s="710"/>
      <c r="O329" s="710"/>
      <c r="P329" s="709"/>
      <c r="Q329" s="710"/>
      <c r="R329" s="710"/>
      <c r="S329" s="710"/>
      <c r="T329" s="710"/>
      <c r="U329" s="710"/>
      <c r="V329" s="710"/>
      <c r="W329" s="710"/>
      <c r="X329" s="710"/>
      <c r="Y329" s="710"/>
      <c r="Z329" s="710"/>
      <c r="AA329" s="710"/>
      <c r="AB329" s="710"/>
      <c r="AC329" s="710"/>
      <c r="AD329" s="710"/>
      <c r="AE329" s="710"/>
    </row>
    <row r="330" spans="14:31" ht="8.25">
      <c r="N330" s="710"/>
      <c r="O330" s="710"/>
      <c r="P330" s="709"/>
      <c r="Q330" s="710"/>
      <c r="R330" s="710"/>
      <c r="S330" s="710"/>
      <c r="T330" s="710"/>
      <c r="U330" s="710"/>
      <c r="V330" s="710"/>
      <c r="W330" s="710"/>
      <c r="X330" s="710"/>
      <c r="Y330" s="710"/>
      <c r="Z330" s="710"/>
      <c r="AA330" s="710"/>
      <c r="AB330" s="710"/>
      <c r="AC330" s="710"/>
      <c r="AD330" s="710"/>
      <c r="AE330" s="710"/>
    </row>
    <row r="331" spans="14:31" ht="8.25">
      <c r="N331" s="710"/>
      <c r="O331" s="710"/>
      <c r="P331" s="709"/>
      <c r="Q331" s="710"/>
      <c r="R331" s="710"/>
      <c r="S331" s="710"/>
      <c r="T331" s="710"/>
      <c r="U331" s="710"/>
      <c r="V331" s="710"/>
      <c r="W331" s="710"/>
      <c r="X331" s="710"/>
      <c r="Y331" s="710"/>
      <c r="Z331" s="710"/>
      <c r="AA331" s="710"/>
      <c r="AB331" s="710"/>
      <c r="AC331" s="710"/>
      <c r="AD331" s="710"/>
      <c r="AE331" s="710"/>
    </row>
    <row r="332" spans="14:31" ht="8.25">
      <c r="N332" s="710"/>
      <c r="O332" s="710"/>
      <c r="P332" s="709"/>
      <c r="Q332" s="710"/>
      <c r="R332" s="710"/>
      <c r="S332" s="710"/>
      <c r="T332" s="710"/>
      <c r="U332" s="710"/>
      <c r="V332" s="710"/>
      <c r="W332" s="710"/>
      <c r="X332" s="710"/>
      <c r="Y332" s="710"/>
      <c r="Z332" s="710"/>
      <c r="AA332" s="710"/>
      <c r="AB332" s="710"/>
      <c r="AC332" s="710"/>
      <c r="AD332" s="710"/>
      <c r="AE332" s="710"/>
    </row>
    <row r="333" spans="14:31" ht="8.25">
      <c r="N333" s="710"/>
      <c r="O333" s="710"/>
      <c r="P333" s="709"/>
      <c r="Q333" s="710"/>
      <c r="R333" s="710"/>
      <c r="S333" s="710"/>
      <c r="T333" s="710"/>
      <c r="U333" s="710"/>
      <c r="V333" s="710"/>
      <c r="W333" s="710"/>
      <c r="X333" s="710"/>
      <c r="Y333" s="710"/>
      <c r="Z333" s="710"/>
      <c r="AA333" s="710"/>
      <c r="AB333" s="710"/>
      <c r="AC333" s="710"/>
      <c r="AD333" s="710"/>
      <c r="AE333" s="710"/>
    </row>
    <row r="334" spans="14:31" ht="8.25">
      <c r="N334" s="710"/>
      <c r="O334" s="710"/>
      <c r="P334" s="709"/>
      <c r="Q334" s="710"/>
      <c r="R334" s="710"/>
      <c r="S334" s="710"/>
      <c r="T334" s="710"/>
      <c r="U334" s="710"/>
      <c r="V334" s="710"/>
      <c r="W334" s="710"/>
      <c r="X334" s="710"/>
      <c r="Y334" s="710"/>
      <c r="Z334" s="710"/>
      <c r="AA334" s="710"/>
      <c r="AB334" s="710"/>
      <c r="AC334" s="710"/>
      <c r="AD334" s="710"/>
      <c r="AE334" s="710"/>
    </row>
    <row r="335" spans="14:31" ht="8.25">
      <c r="N335" s="710"/>
      <c r="O335" s="710"/>
      <c r="P335" s="709"/>
      <c r="Q335" s="710"/>
      <c r="R335" s="710"/>
      <c r="S335" s="710"/>
      <c r="T335" s="710"/>
      <c r="U335" s="710"/>
      <c r="V335" s="710"/>
      <c r="W335" s="710"/>
      <c r="X335" s="710"/>
      <c r="Y335" s="710"/>
      <c r="Z335" s="710"/>
      <c r="AA335" s="710"/>
      <c r="AB335" s="710"/>
      <c r="AC335" s="710"/>
      <c r="AD335" s="710"/>
      <c r="AE335" s="710"/>
    </row>
    <row r="336" spans="14:31" ht="8.25">
      <c r="N336" s="710"/>
      <c r="O336" s="710"/>
      <c r="P336" s="709"/>
      <c r="Q336" s="710"/>
      <c r="R336" s="710"/>
      <c r="S336" s="710"/>
      <c r="T336" s="710"/>
      <c r="U336" s="710"/>
      <c r="V336" s="710"/>
      <c r="W336" s="710"/>
      <c r="X336" s="710"/>
      <c r="Y336" s="710"/>
      <c r="Z336" s="710"/>
      <c r="AA336" s="710"/>
      <c r="AB336" s="710"/>
      <c r="AC336" s="710"/>
      <c r="AD336" s="710"/>
      <c r="AE336" s="710"/>
    </row>
    <row r="337" spans="14:31" ht="8.25">
      <c r="N337" s="710"/>
      <c r="O337" s="710"/>
      <c r="P337" s="709"/>
      <c r="Q337" s="710"/>
      <c r="R337" s="710"/>
      <c r="S337" s="710"/>
      <c r="T337" s="710"/>
      <c r="U337" s="710"/>
      <c r="V337" s="710"/>
      <c r="W337" s="710"/>
      <c r="X337" s="710"/>
      <c r="Y337" s="710"/>
      <c r="Z337" s="710"/>
      <c r="AA337" s="710"/>
      <c r="AB337" s="710"/>
      <c r="AC337" s="710"/>
      <c r="AD337" s="710"/>
      <c r="AE337" s="710"/>
    </row>
    <row r="338" spans="14:31" ht="8.25">
      <c r="N338" s="710"/>
      <c r="O338" s="710"/>
      <c r="P338" s="709"/>
      <c r="Q338" s="710"/>
      <c r="R338" s="710"/>
      <c r="S338" s="710"/>
      <c r="T338" s="710"/>
      <c r="U338" s="710"/>
      <c r="V338" s="710"/>
      <c r="W338" s="710"/>
      <c r="X338" s="710"/>
      <c r="Y338" s="710"/>
      <c r="Z338" s="710"/>
      <c r="AA338" s="710"/>
      <c r="AB338" s="710"/>
      <c r="AC338" s="710"/>
      <c r="AD338" s="710"/>
      <c r="AE338" s="710"/>
    </row>
    <row r="339" spans="14:31" ht="8.25">
      <c r="N339" s="710"/>
      <c r="O339" s="710"/>
      <c r="P339" s="709"/>
      <c r="Q339" s="710"/>
      <c r="R339" s="710"/>
      <c r="S339" s="710"/>
      <c r="T339" s="710"/>
      <c r="U339" s="710"/>
      <c r="V339" s="710"/>
      <c r="W339" s="710"/>
      <c r="X339" s="710"/>
      <c r="Y339" s="710"/>
      <c r="Z339" s="710"/>
      <c r="AA339" s="710"/>
      <c r="AB339" s="710"/>
      <c r="AC339" s="710"/>
      <c r="AD339" s="710"/>
      <c r="AE339" s="710"/>
    </row>
    <row r="340" spans="14:31" ht="8.25">
      <c r="N340" s="710"/>
      <c r="O340" s="710"/>
      <c r="P340" s="709"/>
      <c r="Q340" s="710"/>
      <c r="R340" s="710"/>
      <c r="S340" s="710"/>
      <c r="T340" s="710"/>
      <c r="U340" s="710"/>
      <c r="V340" s="710"/>
      <c r="W340" s="710"/>
      <c r="X340" s="710"/>
      <c r="Y340" s="710"/>
      <c r="Z340" s="710"/>
      <c r="AA340" s="710"/>
      <c r="AB340" s="710"/>
      <c r="AC340" s="710"/>
      <c r="AD340" s="710"/>
      <c r="AE340" s="710"/>
    </row>
    <row r="341" spans="14:31" ht="8.25">
      <c r="N341" s="710"/>
      <c r="O341" s="710"/>
      <c r="P341" s="709"/>
      <c r="Q341" s="710"/>
      <c r="R341" s="710"/>
      <c r="S341" s="710"/>
      <c r="T341" s="710"/>
      <c r="U341" s="710"/>
      <c r="V341" s="710"/>
      <c r="W341" s="710"/>
      <c r="X341" s="710"/>
      <c r="Y341" s="710"/>
      <c r="Z341" s="710"/>
      <c r="AA341" s="710"/>
      <c r="AB341" s="710"/>
      <c r="AC341" s="710"/>
      <c r="AD341" s="710"/>
      <c r="AE341" s="710"/>
    </row>
    <row r="342" spans="14:31" ht="8.25">
      <c r="N342" s="710"/>
      <c r="O342" s="710"/>
      <c r="P342" s="709"/>
      <c r="Q342" s="710"/>
      <c r="R342" s="710"/>
      <c r="S342" s="710"/>
      <c r="T342" s="710"/>
      <c r="U342" s="710"/>
      <c r="V342" s="710"/>
      <c r="W342" s="710"/>
      <c r="X342" s="710"/>
      <c r="Y342" s="710"/>
      <c r="Z342" s="710"/>
      <c r="AA342" s="710"/>
      <c r="AB342" s="710"/>
      <c r="AC342" s="710"/>
      <c r="AD342" s="710"/>
      <c r="AE342" s="710"/>
    </row>
    <row r="343" spans="14:31" ht="8.25">
      <c r="N343" s="710"/>
      <c r="O343" s="710"/>
      <c r="P343" s="709"/>
      <c r="Q343" s="710"/>
      <c r="R343" s="710"/>
      <c r="S343" s="710"/>
      <c r="T343" s="710"/>
      <c r="U343" s="710"/>
      <c r="V343" s="710"/>
      <c r="W343" s="710"/>
      <c r="X343" s="710"/>
      <c r="Y343" s="710"/>
      <c r="Z343" s="710"/>
      <c r="AA343" s="710"/>
      <c r="AB343" s="710"/>
      <c r="AC343" s="710"/>
      <c r="AD343" s="710"/>
      <c r="AE343" s="710"/>
    </row>
    <row r="344" spans="14:31" ht="8.25">
      <c r="N344" s="710"/>
      <c r="O344" s="710"/>
      <c r="P344" s="709"/>
      <c r="Q344" s="710"/>
      <c r="R344" s="710"/>
      <c r="S344" s="710"/>
      <c r="T344" s="710"/>
      <c r="U344" s="710"/>
      <c r="V344" s="710"/>
      <c r="W344" s="710"/>
      <c r="X344" s="710"/>
      <c r="Y344" s="710"/>
      <c r="Z344" s="710"/>
      <c r="AA344" s="710"/>
      <c r="AB344" s="710"/>
      <c r="AC344" s="710"/>
      <c r="AD344" s="710"/>
      <c r="AE344" s="710"/>
    </row>
    <row r="345" spans="14:31" ht="8.25">
      <c r="N345" s="710"/>
      <c r="O345" s="710"/>
      <c r="P345" s="709"/>
      <c r="Q345" s="710"/>
      <c r="R345" s="710"/>
      <c r="S345" s="710"/>
      <c r="T345" s="710"/>
      <c r="U345" s="710"/>
      <c r="V345" s="710"/>
      <c r="W345" s="710"/>
      <c r="X345" s="710"/>
      <c r="Y345" s="710"/>
      <c r="Z345" s="710"/>
      <c r="AA345" s="710"/>
      <c r="AB345" s="710"/>
      <c r="AC345" s="710"/>
      <c r="AD345" s="710"/>
      <c r="AE345" s="710"/>
    </row>
    <row r="346" spans="14:31" ht="8.25">
      <c r="N346" s="710"/>
      <c r="O346" s="710"/>
      <c r="P346" s="709"/>
      <c r="Q346" s="710"/>
      <c r="R346" s="710"/>
      <c r="S346" s="710"/>
      <c r="T346" s="710"/>
      <c r="U346" s="710"/>
      <c r="V346" s="710"/>
      <c r="W346" s="710"/>
      <c r="X346" s="710"/>
      <c r="Y346" s="710"/>
      <c r="Z346" s="710"/>
      <c r="AA346" s="710"/>
      <c r="AB346" s="710"/>
      <c r="AC346" s="710"/>
      <c r="AD346" s="710"/>
      <c r="AE346" s="710"/>
    </row>
    <row r="347" spans="14:31" ht="8.25">
      <c r="N347" s="710"/>
      <c r="O347" s="710"/>
      <c r="P347" s="709"/>
      <c r="Q347" s="710"/>
      <c r="R347" s="710"/>
      <c r="S347" s="710"/>
      <c r="T347" s="710"/>
      <c r="U347" s="710"/>
      <c r="V347" s="710"/>
      <c r="W347" s="710"/>
      <c r="X347" s="710"/>
      <c r="Y347" s="710"/>
      <c r="Z347" s="710"/>
      <c r="AA347" s="710"/>
      <c r="AB347" s="710"/>
      <c r="AC347" s="710"/>
      <c r="AD347" s="710"/>
      <c r="AE347" s="710"/>
    </row>
    <row r="348" spans="14:31" ht="8.25">
      <c r="N348" s="710"/>
      <c r="O348" s="710"/>
      <c r="P348" s="709"/>
      <c r="Q348" s="710"/>
      <c r="R348" s="710"/>
      <c r="S348" s="710"/>
      <c r="T348" s="710"/>
      <c r="U348" s="710"/>
      <c r="V348" s="710"/>
      <c r="W348" s="710"/>
      <c r="X348" s="710"/>
      <c r="Y348" s="710"/>
      <c r="Z348" s="710"/>
      <c r="AA348" s="710"/>
      <c r="AB348" s="710"/>
      <c r="AC348" s="710"/>
      <c r="AD348" s="710"/>
      <c r="AE348" s="710"/>
    </row>
    <row r="349" spans="14:31" ht="8.25">
      <c r="N349" s="710"/>
      <c r="O349" s="710"/>
      <c r="P349" s="709"/>
      <c r="Q349" s="710"/>
      <c r="R349" s="710"/>
      <c r="S349" s="710"/>
      <c r="T349" s="710"/>
      <c r="U349" s="710"/>
      <c r="V349" s="710"/>
      <c r="W349" s="710"/>
      <c r="X349" s="710"/>
      <c r="Y349" s="710"/>
      <c r="Z349" s="710"/>
      <c r="AA349" s="710"/>
      <c r="AB349" s="710"/>
      <c r="AC349" s="710"/>
      <c r="AD349" s="710"/>
      <c r="AE349" s="710"/>
    </row>
    <row r="350" spans="14:31" ht="8.25">
      <c r="N350" s="710"/>
      <c r="O350" s="710"/>
      <c r="P350" s="709"/>
      <c r="Q350" s="710"/>
      <c r="R350" s="710"/>
      <c r="S350" s="710"/>
      <c r="T350" s="710"/>
      <c r="U350" s="710"/>
      <c r="V350" s="710"/>
      <c r="W350" s="710"/>
      <c r="X350" s="710"/>
      <c r="Y350" s="710"/>
      <c r="Z350" s="710"/>
      <c r="AA350" s="710"/>
      <c r="AB350" s="710"/>
      <c r="AC350" s="710"/>
      <c r="AD350" s="710"/>
      <c r="AE350" s="710"/>
    </row>
    <row r="351" spans="14:31" ht="8.25">
      <c r="N351" s="710"/>
      <c r="O351" s="710"/>
      <c r="P351" s="709"/>
      <c r="Q351" s="710"/>
      <c r="R351" s="710"/>
      <c r="S351" s="710"/>
      <c r="T351" s="710"/>
      <c r="U351" s="710"/>
      <c r="V351" s="710"/>
      <c r="W351" s="710"/>
      <c r="X351" s="710"/>
      <c r="Y351" s="710"/>
      <c r="Z351" s="710"/>
      <c r="AA351" s="710"/>
      <c r="AB351" s="710"/>
      <c r="AC351" s="710"/>
      <c r="AD351" s="710"/>
      <c r="AE351" s="710"/>
    </row>
    <row r="352" spans="14:31" ht="8.25">
      <c r="N352" s="710"/>
      <c r="O352" s="710"/>
      <c r="P352" s="709"/>
      <c r="Q352" s="710"/>
      <c r="R352" s="710"/>
      <c r="S352" s="710"/>
      <c r="T352" s="710"/>
      <c r="U352" s="710"/>
      <c r="V352" s="710"/>
      <c r="W352" s="710"/>
      <c r="X352" s="710"/>
      <c r="Y352" s="710"/>
      <c r="Z352" s="710"/>
      <c r="AA352" s="710"/>
      <c r="AB352" s="710"/>
      <c r="AC352" s="710"/>
      <c r="AD352" s="710"/>
      <c r="AE352" s="710"/>
    </row>
    <row r="353" spans="14:31" ht="8.25">
      <c r="N353" s="710"/>
      <c r="O353" s="710"/>
      <c r="P353" s="709"/>
      <c r="Q353" s="710"/>
      <c r="R353" s="710"/>
      <c r="S353" s="710"/>
      <c r="T353" s="710"/>
      <c r="U353" s="710"/>
      <c r="V353" s="710"/>
      <c r="W353" s="710"/>
      <c r="X353" s="710"/>
      <c r="Y353" s="710"/>
      <c r="Z353" s="710"/>
      <c r="AA353" s="710"/>
      <c r="AB353" s="710"/>
      <c r="AC353" s="710"/>
      <c r="AD353" s="710"/>
      <c r="AE353" s="710"/>
    </row>
    <row r="354" spans="14:31" ht="8.25">
      <c r="N354" s="710"/>
      <c r="O354" s="710"/>
      <c r="P354" s="709"/>
      <c r="Q354" s="710"/>
      <c r="R354" s="710"/>
      <c r="S354" s="710"/>
      <c r="T354" s="710"/>
      <c r="U354" s="710"/>
      <c r="V354" s="710"/>
      <c r="W354" s="710"/>
      <c r="X354" s="710"/>
      <c r="Y354" s="710"/>
      <c r="Z354" s="710"/>
      <c r="AA354" s="710"/>
      <c r="AB354" s="710"/>
      <c r="AC354" s="710"/>
      <c r="AD354" s="710"/>
      <c r="AE354" s="710"/>
    </row>
    <row r="355" spans="14:31" ht="8.25">
      <c r="N355" s="710"/>
      <c r="O355" s="710"/>
      <c r="P355" s="709"/>
      <c r="Q355" s="710"/>
      <c r="R355" s="710"/>
      <c r="S355" s="710"/>
      <c r="T355" s="710"/>
      <c r="U355" s="710"/>
      <c r="V355" s="710"/>
      <c r="W355" s="710"/>
      <c r="X355" s="710"/>
      <c r="Y355" s="710"/>
      <c r="Z355" s="710"/>
      <c r="AA355" s="710"/>
      <c r="AB355" s="710"/>
      <c r="AC355" s="710"/>
      <c r="AD355" s="710"/>
      <c r="AE355" s="710"/>
    </row>
    <row r="356" spans="14:31" ht="8.25">
      <c r="N356" s="710"/>
      <c r="O356" s="710"/>
      <c r="P356" s="709"/>
      <c r="Q356" s="710"/>
      <c r="R356" s="710"/>
      <c r="S356" s="710"/>
      <c r="T356" s="710"/>
      <c r="U356" s="710"/>
      <c r="V356" s="710"/>
      <c r="W356" s="710"/>
      <c r="X356" s="710"/>
      <c r="Y356" s="710"/>
      <c r="Z356" s="710"/>
      <c r="AA356" s="710"/>
      <c r="AB356" s="710"/>
      <c r="AC356" s="710"/>
      <c r="AD356" s="710"/>
      <c r="AE356" s="710"/>
    </row>
    <row r="357" spans="14:31" ht="8.25">
      <c r="N357" s="710"/>
      <c r="O357" s="710"/>
      <c r="P357" s="709"/>
      <c r="Q357" s="710"/>
      <c r="R357" s="710"/>
      <c r="S357" s="710"/>
      <c r="T357" s="710"/>
      <c r="U357" s="710"/>
      <c r="V357" s="710"/>
      <c r="W357" s="710"/>
      <c r="X357" s="710"/>
      <c r="Y357" s="710"/>
      <c r="Z357" s="710"/>
      <c r="AA357" s="710"/>
      <c r="AB357" s="710"/>
      <c r="AC357" s="710"/>
      <c r="AD357" s="710"/>
      <c r="AE357" s="710"/>
    </row>
    <row r="358" spans="14:31" ht="8.25">
      <c r="N358" s="710"/>
      <c r="O358" s="710"/>
      <c r="P358" s="709"/>
      <c r="Q358" s="710"/>
      <c r="R358" s="710"/>
      <c r="S358" s="710"/>
      <c r="T358" s="710"/>
      <c r="U358" s="710"/>
      <c r="V358" s="710"/>
      <c r="W358" s="710"/>
      <c r="X358" s="710"/>
      <c r="Y358" s="710"/>
      <c r="Z358" s="710"/>
      <c r="AA358" s="710"/>
      <c r="AB358" s="710"/>
      <c r="AC358" s="710"/>
      <c r="AD358" s="710"/>
      <c r="AE358" s="710"/>
    </row>
    <row r="359" spans="14:31" ht="8.25">
      <c r="N359" s="710"/>
      <c r="O359" s="710"/>
      <c r="P359" s="709"/>
      <c r="Q359" s="710"/>
      <c r="R359" s="710"/>
      <c r="S359" s="710"/>
      <c r="T359" s="710"/>
      <c r="U359" s="710"/>
      <c r="V359" s="710"/>
      <c r="W359" s="710"/>
      <c r="X359" s="710"/>
      <c r="Y359" s="710"/>
      <c r="Z359" s="710"/>
      <c r="AA359" s="710"/>
      <c r="AB359" s="710"/>
      <c r="AC359" s="710"/>
      <c r="AD359" s="710"/>
      <c r="AE359" s="710"/>
    </row>
    <row r="360" spans="14:31" ht="8.25">
      <c r="N360" s="710"/>
      <c r="O360" s="710"/>
      <c r="P360" s="709"/>
      <c r="Q360" s="710"/>
      <c r="R360" s="710"/>
      <c r="S360" s="710"/>
      <c r="T360" s="710"/>
      <c r="U360" s="710"/>
      <c r="V360" s="710"/>
      <c r="W360" s="710"/>
      <c r="X360" s="710"/>
      <c r="Y360" s="710"/>
      <c r="Z360" s="710"/>
      <c r="AA360" s="710"/>
      <c r="AB360" s="710"/>
      <c r="AC360" s="710"/>
      <c r="AD360" s="710"/>
      <c r="AE360" s="710"/>
    </row>
    <row r="361" spans="14:31" ht="8.25">
      <c r="N361" s="710"/>
      <c r="O361" s="710"/>
      <c r="P361" s="709"/>
      <c r="Q361" s="710"/>
      <c r="R361" s="710"/>
      <c r="S361" s="710"/>
      <c r="T361" s="710"/>
      <c r="U361" s="710"/>
      <c r="V361" s="710"/>
      <c r="W361" s="710"/>
      <c r="X361" s="710"/>
      <c r="Y361" s="710"/>
      <c r="Z361" s="710"/>
      <c r="AA361" s="710"/>
      <c r="AB361" s="710"/>
      <c r="AC361" s="710"/>
      <c r="AD361" s="710"/>
      <c r="AE361" s="710"/>
    </row>
    <row r="362" spans="14:31" ht="8.25">
      <c r="N362" s="710"/>
      <c r="O362" s="710"/>
      <c r="P362" s="709"/>
      <c r="Q362" s="710"/>
      <c r="R362" s="710"/>
      <c r="S362" s="710"/>
      <c r="T362" s="710"/>
      <c r="U362" s="710"/>
      <c r="V362" s="710"/>
      <c r="W362" s="710"/>
      <c r="X362" s="710"/>
      <c r="Y362" s="710"/>
      <c r="Z362" s="710"/>
      <c r="AA362" s="710"/>
      <c r="AB362" s="710"/>
      <c r="AC362" s="710"/>
      <c r="AD362" s="710"/>
      <c r="AE362" s="710"/>
    </row>
    <row r="363" spans="14:31" ht="8.25">
      <c r="N363" s="710"/>
      <c r="O363" s="710"/>
      <c r="P363" s="709"/>
      <c r="Q363" s="710"/>
      <c r="R363" s="710"/>
      <c r="S363" s="710"/>
      <c r="T363" s="710"/>
      <c r="U363" s="710"/>
      <c r="V363" s="710"/>
      <c r="W363" s="710"/>
      <c r="X363" s="710"/>
      <c r="Y363" s="710"/>
      <c r="Z363" s="710"/>
      <c r="AA363" s="710"/>
      <c r="AB363" s="710"/>
      <c r="AC363" s="710"/>
      <c r="AD363" s="710"/>
      <c r="AE363" s="710"/>
    </row>
    <row r="364" spans="14:31" ht="8.25">
      <c r="N364" s="710"/>
      <c r="O364" s="710"/>
      <c r="P364" s="709"/>
      <c r="Q364" s="710"/>
      <c r="R364" s="710"/>
      <c r="S364" s="710"/>
      <c r="T364" s="710"/>
      <c r="U364" s="710"/>
      <c r="V364" s="710"/>
      <c r="W364" s="710"/>
      <c r="X364" s="710"/>
      <c r="Y364" s="710"/>
      <c r="Z364" s="710"/>
      <c r="AA364" s="710"/>
      <c r="AB364" s="710"/>
      <c r="AC364" s="710"/>
      <c r="AD364" s="710"/>
      <c r="AE364" s="710"/>
    </row>
    <row r="365" spans="14:31" ht="8.25">
      <c r="N365" s="710"/>
      <c r="O365" s="710"/>
      <c r="P365" s="709"/>
      <c r="Q365" s="710"/>
      <c r="R365" s="710"/>
      <c r="S365" s="710"/>
      <c r="T365" s="710"/>
      <c r="U365" s="710"/>
      <c r="V365" s="710"/>
      <c r="W365" s="710"/>
      <c r="X365" s="710"/>
      <c r="Y365" s="710"/>
      <c r="Z365" s="710"/>
      <c r="AA365" s="710"/>
      <c r="AB365" s="710"/>
      <c r="AC365" s="710"/>
      <c r="AD365" s="710"/>
      <c r="AE365" s="710"/>
    </row>
    <row r="366" spans="14:31" ht="8.25">
      <c r="N366" s="710"/>
      <c r="O366" s="710"/>
      <c r="P366" s="709"/>
      <c r="Q366" s="710"/>
      <c r="R366" s="710"/>
      <c r="S366" s="710"/>
      <c r="T366" s="710"/>
      <c r="U366" s="710"/>
      <c r="V366" s="710"/>
      <c r="W366" s="710"/>
      <c r="X366" s="710"/>
      <c r="Y366" s="710"/>
      <c r="Z366" s="710"/>
      <c r="AA366" s="710"/>
      <c r="AB366" s="710"/>
      <c r="AC366" s="710"/>
      <c r="AD366" s="710"/>
      <c r="AE366" s="710"/>
    </row>
    <row r="367" spans="14:31" ht="8.25">
      <c r="N367" s="710"/>
      <c r="O367" s="710"/>
      <c r="P367" s="709"/>
      <c r="Q367" s="710"/>
      <c r="R367" s="710"/>
      <c r="S367" s="710"/>
      <c r="T367" s="710"/>
      <c r="U367" s="710"/>
      <c r="V367" s="710"/>
      <c r="W367" s="710"/>
      <c r="X367" s="710"/>
      <c r="Y367" s="710"/>
      <c r="Z367" s="710"/>
      <c r="AA367" s="710"/>
      <c r="AB367" s="710"/>
      <c r="AC367" s="710"/>
      <c r="AD367" s="710"/>
      <c r="AE367" s="710"/>
    </row>
    <row r="368" spans="14:31" ht="8.25">
      <c r="N368" s="710"/>
      <c r="O368" s="710"/>
      <c r="P368" s="709"/>
      <c r="Q368" s="710"/>
      <c r="R368" s="710"/>
      <c r="S368" s="710"/>
      <c r="T368" s="710"/>
      <c r="U368" s="710"/>
      <c r="V368" s="710"/>
      <c r="W368" s="710"/>
      <c r="X368" s="710"/>
      <c r="Y368" s="710"/>
      <c r="Z368" s="710"/>
      <c r="AA368" s="710"/>
      <c r="AB368" s="710"/>
      <c r="AC368" s="710"/>
      <c r="AD368" s="710"/>
      <c r="AE368" s="710"/>
    </row>
    <row r="369" spans="14:31" ht="8.25">
      <c r="N369" s="710"/>
      <c r="O369" s="710"/>
      <c r="P369" s="709"/>
      <c r="Q369" s="710"/>
      <c r="R369" s="710"/>
      <c r="S369" s="710"/>
      <c r="T369" s="710"/>
      <c r="U369" s="710"/>
      <c r="V369" s="710"/>
      <c r="W369" s="710"/>
      <c r="X369" s="710"/>
      <c r="Y369" s="710"/>
      <c r="Z369" s="710"/>
      <c r="AA369" s="710"/>
      <c r="AB369" s="710"/>
      <c r="AC369" s="710"/>
      <c r="AD369" s="710"/>
      <c r="AE369" s="710"/>
    </row>
    <row r="370" spans="14:31" ht="8.25">
      <c r="N370" s="710"/>
      <c r="O370" s="710"/>
      <c r="P370" s="709"/>
      <c r="Q370" s="710"/>
      <c r="R370" s="710"/>
      <c r="S370" s="710"/>
      <c r="T370" s="710"/>
      <c r="U370" s="710"/>
      <c r="V370" s="710"/>
      <c r="W370" s="710"/>
      <c r="X370" s="710"/>
      <c r="Y370" s="710"/>
      <c r="Z370" s="710"/>
      <c r="AA370" s="710"/>
      <c r="AB370" s="710"/>
      <c r="AC370" s="710"/>
      <c r="AD370" s="710"/>
      <c r="AE370" s="710"/>
    </row>
    <row r="371" spans="14:31" ht="8.25">
      <c r="N371" s="710"/>
      <c r="O371" s="710"/>
      <c r="P371" s="709"/>
      <c r="Q371" s="710"/>
      <c r="R371" s="710"/>
      <c r="S371" s="710"/>
      <c r="T371" s="710"/>
      <c r="U371" s="710"/>
      <c r="V371" s="710"/>
      <c r="W371" s="710"/>
      <c r="X371" s="710"/>
      <c r="Y371" s="710"/>
      <c r="Z371" s="710"/>
      <c r="AA371" s="710"/>
      <c r="AB371" s="710"/>
      <c r="AC371" s="710"/>
      <c r="AD371" s="710"/>
      <c r="AE371" s="710"/>
    </row>
    <row r="372" spans="14:31" ht="8.25">
      <c r="N372" s="710"/>
      <c r="O372" s="710"/>
      <c r="P372" s="709"/>
      <c r="Q372" s="710"/>
      <c r="R372" s="710"/>
      <c r="S372" s="710"/>
      <c r="T372" s="710"/>
      <c r="U372" s="710"/>
      <c r="V372" s="710"/>
      <c r="W372" s="710"/>
      <c r="X372" s="710"/>
      <c r="Y372" s="710"/>
      <c r="Z372" s="710"/>
      <c r="AA372" s="710"/>
      <c r="AB372" s="710"/>
      <c r="AC372" s="710"/>
      <c r="AD372" s="710"/>
      <c r="AE372" s="710"/>
    </row>
    <row r="373" spans="14:31" ht="8.25">
      <c r="N373" s="710"/>
      <c r="O373" s="710"/>
      <c r="P373" s="709"/>
      <c r="Q373" s="710"/>
      <c r="R373" s="710"/>
      <c r="S373" s="710"/>
      <c r="T373" s="710"/>
      <c r="U373" s="710"/>
      <c r="V373" s="710"/>
      <c r="W373" s="710"/>
      <c r="X373" s="710"/>
      <c r="Y373" s="710"/>
      <c r="Z373" s="710"/>
      <c r="AA373" s="710"/>
      <c r="AB373" s="710"/>
      <c r="AC373" s="710"/>
      <c r="AD373" s="710"/>
      <c r="AE373" s="710"/>
    </row>
    <row r="374" spans="14:31" ht="8.25">
      <c r="N374" s="710"/>
      <c r="O374" s="710"/>
      <c r="P374" s="709"/>
      <c r="Q374" s="710"/>
      <c r="R374" s="710"/>
      <c r="S374" s="710"/>
      <c r="T374" s="710"/>
      <c r="U374" s="710"/>
      <c r="V374" s="710"/>
      <c r="W374" s="710"/>
      <c r="X374" s="710"/>
      <c r="Y374" s="710"/>
      <c r="Z374" s="710"/>
      <c r="AA374" s="710"/>
      <c r="AB374" s="710"/>
      <c r="AC374" s="710"/>
      <c r="AD374" s="710"/>
      <c r="AE374" s="710"/>
    </row>
    <row r="375" spans="14:31" ht="8.25">
      <c r="N375" s="710"/>
      <c r="O375" s="710"/>
      <c r="P375" s="709"/>
      <c r="Q375" s="710"/>
      <c r="R375" s="710"/>
      <c r="S375" s="710"/>
      <c r="T375" s="710"/>
      <c r="U375" s="710"/>
      <c r="V375" s="710"/>
      <c r="W375" s="710"/>
      <c r="X375" s="710"/>
      <c r="Y375" s="710"/>
      <c r="Z375" s="710"/>
      <c r="AA375" s="710"/>
      <c r="AB375" s="710"/>
      <c r="AC375" s="710"/>
      <c r="AD375" s="710"/>
      <c r="AE375" s="710"/>
    </row>
    <row r="376" spans="14:31" ht="8.25">
      <c r="N376" s="710"/>
      <c r="O376" s="710"/>
      <c r="P376" s="709"/>
      <c r="Q376" s="710"/>
      <c r="R376" s="710"/>
      <c r="S376" s="710"/>
      <c r="T376" s="710"/>
      <c r="U376" s="710"/>
      <c r="V376" s="710"/>
      <c r="W376" s="710"/>
      <c r="X376" s="710"/>
      <c r="Y376" s="710"/>
      <c r="Z376" s="710"/>
      <c r="AA376" s="710"/>
      <c r="AB376" s="710"/>
      <c r="AC376" s="710"/>
      <c r="AD376" s="710"/>
      <c r="AE376" s="710"/>
    </row>
    <row r="377" spans="14:31" ht="8.25">
      <c r="N377" s="710"/>
      <c r="O377" s="710"/>
      <c r="P377" s="709"/>
      <c r="Q377" s="710"/>
      <c r="R377" s="710"/>
      <c r="S377" s="710"/>
      <c r="T377" s="710"/>
      <c r="U377" s="710"/>
      <c r="V377" s="710"/>
      <c r="W377" s="710"/>
      <c r="X377" s="710"/>
      <c r="Y377" s="710"/>
      <c r="Z377" s="710"/>
      <c r="AA377" s="710"/>
      <c r="AB377" s="710"/>
      <c r="AC377" s="710"/>
      <c r="AD377" s="710"/>
      <c r="AE377" s="710"/>
    </row>
    <row r="378" spans="14:31" ht="8.25">
      <c r="N378" s="710"/>
      <c r="O378" s="710"/>
      <c r="P378" s="709"/>
      <c r="Q378" s="710"/>
      <c r="R378" s="710"/>
      <c r="S378" s="710"/>
      <c r="T378" s="710"/>
      <c r="U378" s="710"/>
      <c r="V378" s="710"/>
      <c r="W378" s="710"/>
      <c r="X378" s="710"/>
      <c r="Y378" s="710"/>
      <c r="Z378" s="710"/>
      <c r="AA378" s="710"/>
      <c r="AB378" s="710"/>
      <c r="AC378" s="710"/>
      <c r="AD378" s="710"/>
      <c r="AE378" s="710"/>
    </row>
    <row r="379" spans="14:31" ht="8.25">
      <c r="N379" s="710"/>
      <c r="O379" s="710"/>
      <c r="P379" s="709"/>
      <c r="Q379" s="710"/>
      <c r="R379" s="710"/>
      <c r="S379" s="710"/>
      <c r="T379" s="710"/>
      <c r="U379" s="710"/>
      <c r="V379" s="710"/>
      <c r="W379" s="710"/>
      <c r="X379" s="710"/>
      <c r="Y379" s="710"/>
      <c r="Z379" s="710"/>
      <c r="AA379" s="710"/>
      <c r="AB379" s="710"/>
      <c r="AC379" s="710"/>
      <c r="AD379" s="710"/>
      <c r="AE379" s="710"/>
    </row>
    <row r="380" spans="14:31" ht="8.25">
      <c r="N380" s="710"/>
      <c r="O380" s="710"/>
      <c r="P380" s="709"/>
      <c r="Q380" s="710"/>
      <c r="R380" s="710"/>
      <c r="S380" s="710"/>
      <c r="T380" s="710"/>
      <c r="U380" s="710"/>
      <c r="V380" s="710"/>
      <c r="W380" s="710"/>
      <c r="X380" s="710"/>
      <c r="Y380" s="710"/>
      <c r="Z380" s="710"/>
      <c r="AA380" s="710"/>
      <c r="AB380" s="710"/>
      <c r="AC380" s="710"/>
      <c r="AD380" s="710"/>
      <c r="AE380" s="710"/>
    </row>
    <row r="381" spans="14:31" ht="8.25">
      <c r="N381" s="710"/>
      <c r="O381" s="710"/>
      <c r="P381" s="709"/>
      <c r="Q381" s="710"/>
      <c r="R381" s="710"/>
      <c r="S381" s="710"/>
      <c r="T381" s="710"/>
      <c r="U381" s="710"/>
      <c r="V381" s="710"/>
      <c r="W381" s="710"/>
      <c r="X381" s="710"/>
      <c r="Y381" s="710"/>
      <c r="Z381" s="710"/>
      <c r="AA381" s="710"/>
      <c r="AB381" s="710"/>
      <c r="AC381" s="710"/>
      <c r="AD381" s="710"/>
      <c r="AE381" s="710"/>
    </row>
    <row r="382" spans="14:31" ht="8.25">
      <c r="N382" s="710"/>
      <c r="O382" s="710"/>
      <c r="P382" s="709"/>
      <c r="Q382" s="710"/>
      <c r="R382" s="710"/>
      <c r="S382" s="710"/>
      <c r="T382" s="710"/>
      <c r="U382" s="710"/>
      <c r="V382" s="710"/>
      <c r="W382" s="710"/>
      <c r="X382" s="710"/>
      <c r="Y382" s="710"/>
      <c r="Z382" s="710"/>
      <c r="AA382" s="710"/>
      <c r="AB382" s="710"/>
      <c r="AC382" s="710"/>
      <c r="AD382" s="710"/>
      <c r="AE382" s="710"/>
    </row>
    <row r="383" spans="14:31" ht="8.25">
      <c r="N383" s="710"/>
      <c r="O383" s="710"/>
      <c r="P383" s="709"/>
      <c r="Q383" s="710"/>
      <c r="R383" s="710"/>
      <c r="S383" s="710"/>
      <c r="T383" s="710"/>
      <c r="U383" s="710"/>
      <c r="V383" s="710"/>
      <c r="W383" s="710"/>
      <c r="X383" s="710"/>
      <c r="Y383" s="710"/>
      <c r="Z383" s="710"/>
      <c r="AA383" s="710"/>
      <c r="AB383" s="710"/>
      <c r="AC383" s="710"/>
      <c r="AD383" s="710"/>
      <c r="AE383" s="710"/>
    </row>
    <row r="384" spans="14:31" ht="8.25">
      <c r="N384" s="710"/>
      <c r="O384" s="710"/>
      <c r="P384" s="709"/>
      <c r="Q384" s="710"/>
      <c r="R384" s="710"/>
      <c r="S384" s="710"/>
      <c r="T384" s="710"/>
      <c r="U384" s="710"/>
      <c r="V384" s="710"/>
      <c r="W384" s="710"/>
      <c r="X384" s="710"/>
      <c r="Y384" s="710"/>
      <c r="Z384" s="710"/>
      <c r="AA384" s="710"/>
      <c r="AB384" s="710"/>
      <c r="AC384" s="710"/>
      <c r="AD384" s="710"/>
      <c r="AE384" s="710"/>
    </row>
    <row r="385" spans="14:31" ht="8.25">
      <c r="N385" s="710"/>
      <c r="O385" s="710"/>
      <c r="P385" s="709"/>
      <c r="Q385" s="710"/>
      <c r="R385" s="710"/>
      <c r="S385" s="710"/>
      <c r="T385" s="710"/>
      <c r="U385" s="710"/>
      <c r="V385" s="710"/>
      <c r="W385" s="710"/>
      <c r="X385" s="710"/>
      <c r="Y385" s="710"/>
      <c r="Z385" s="710"/>
      <c r="AA385" s="710"/>
      <c r="AB385" s="710"/>
      <c r="AC385" s="710"/>
      <c r="AD385" s="710"/>
      <c r="AE385" s="710"/>
    </row>
    <row r="386" spans="14:31" ht="8.25">
      <c r="N386" s="710"/>
      <c r="O386" s="710"/>
      <c r="P386" s="709"/>
      <c r="Q386" s="710"/>
      <c r="R386" s="710"/>
      <c r="S386" s="710"/>
      <c r="T386" s="710"/>
      <c r="U386" s="710"/>
      <c r="V386" s="710"/>
      <c r="W386" s="710"/>
      <c r="X386" s="710"/>
      <c r="Y386" s="710"/>
      <c r="Z386" s="710"/>
      <c r="AA386" s="710"/>
      <c r="AB386" s="710"/>
      <c r="AC386" s="710"/>
      <c r="AD386" s="710"/>
      <c r="AE386" s="710"/>
    </row>
    <row r="387" spans="14:31" ht="8.25">
      <c r="N387" s="710"/>
      <c r="O387" s="710"/>
      <c r="P387" s="709"/>
      <c r="Q387" s="710"/>
      <c r="R387" s="710"/>
      <c r="S387" s="710"/>
      <c r="T387" s="710"/>
      <c r="U387" s="710"/>
      <c r="V387" s="710"/>
      <c r="W387" s="710"/>
      <c r="X387" s="710"/>
      <c r="Y387" s="710"/>
      <c r="Z387" s="710"/>
      <c r="AA387" s="710"/>
      <c r="AB387" s="710"/>
      <c r="AC387" s="710"/>
      <c r="AD387" s="710"/>
      <c r="AE387" s="710"/>
    </row>
    <row r="388" spans="14:31" ht="8.25">
      <c r="N388" s="710"/>
      <c r="O388" s="710"/>
      <c r="P388" s="709"/>
      <c r="Q388" s="710"/>
      <c r="R388" s="710"/>
      <c r="S388" s="710"/>
      <c r="T388" s="710"/>
      <c r="U388" s="710"/>
      <c r="V388" s="710"/>
      <c r="W388" s="710"/>
      <c r="X388" s="710"/>
      <c r="Y388" s="710"/>
      <c r="Z388" s="710"/>
      <c r="AA388" s="710"/>
      <c r="AB388" s="710"/>
      <c r="AC388" s="710"/>
      <c r="AD388" s="710"/>
      <c r="AE388" s="710"/>
    </row>
    <row r="389" spans="14:31" ht="8.25">
      <c r="N389" s="710"/>
      <c r="O389" s="710"/>
      <c r="P389" s="709"/>
      <c r="Q389" s="710"/>
      <c r="R389" s="710"/>
      <c r="S389" s="710"/>
      <c r="T389" s="710"/>
      <c r="U389" s="710"/>
      <c r="V389" s="710"/>
      <c r="W389" s="710"/>
      <c r="X389" s="710"/>
      <c r="Y389" s="710"/>
      <c r="Z389" s="710"/>
      <c r="AA389" s="710"/>
      <c r="AB389" s="710"/>
      <c r="AC389" s="710"/>
      <c r="AD389" s="710"/>
      <c r="AE389" s="710"/>
    </row>
    <row r="390" spans="14:31" ht="8.25">
      <c r="N390" s="710"/>
      <c r="O390" s="710"/>
      <c r="P390" s="709"/>
      <c r="Q390" s="710"/>
      <c r="R390" s="710"/>
      <c r="S390" s="710"/>
      <c r="T390" s="710"/>
      <c r="U390" s="710"/>
      <c r="V390" s="710"/>
      <c r="W390" s="710"/>
      <c r="X390" s="710"/>
      <c r="Y390" s="710"/>
      <c r="Z390" s="710"/>
      <c r="AA390" s="710"/>
      <c r="AB390" s="710"/>
      <c r="AC390" s="710"/>
      <c r="AD390" s="710"/>
      <c r="AE390" s="710"/>
    </row>
    <row r="391" spans="14:31" ht="8.25">
      <c r="N391" s="710"/>
      <c r="O391" s="710"/>
      <c r="P391" s="709"/>
      <c r="Q391" s="710"/>
      <c r="R391" s="710"/>
      <c r="S391" s="710"/>
      <c r="T391" s="710"/>
      <c r="U391" s="710"/>
      <c r="V391" s="710"/>
      <c r="W391" s="710"/>
      <c r="X391" s="710"/>
      <c r="Y391" s="710"/>
      <c r="Z391" s="710"/>
      <c r="AA391" s="710"/>
      <c r="AB391" s="710"/>
      <c r="AC391" s="710"/>
      <c r="AD391" s="710"/>
      <c r="AE391" s="710"/>
    </row>
    <row r="392" spans="14:31" ht="8.25">
      <c r="N392" s="710"/>
      <c r="O392" s="710"/>
      <c r="P392" s="709"/>
      <c r="Q392" s="710"/>
      <c r="R392" s="710"/>
      <c r="S392" s="710"/>
      <c r="T392" s="710"/>
      <c r="U392" s="710"/>
      <c r="V392" s="710"/>
      <c r="W392" s="710"/>
      <c r="X392" s="710"/>
      <c r="Y392" s="710"/>
      <c r="Z392" s="710"/>
      <c r="AA392" s="710"/>
      <c r="AB392" s="710"/>
      <c r="AC392" s="710"/>
      <c r="AD392" s="710"/>
      <c r="AE392" s="710"/>
    </row>
    <row r="393" spans="14:31" ht="8.25">
      <c r="N393" s="710"/>
      <c r="O393" s="710"/>
      <c r="P393" s="709"/>
      <c r="Q393" s="710"/>
      <c r="R393" s="710"/>
      <c r="S393" s="710"/>
      <c r="T393" s="710"/>
      <c r="U393" s="710"/>
      <c r="V393" s="710"/>
      <c r="W393" s="710"/>
      <c r="X393" s="710"/>
      <c r="Y393" s="710"/>
      <c r="Z393" s="710"/>
      <c r="AA393" s="710"/>
      <c r="AB393" s="710"/>
      <c r="AC393" s="710"/>
      <c r="AD393" s="710"/>
      <c r="AE393" s="710"/>
    </row>
    <row r="394" spans="14:31" ht="8.25">
      <c r="N394" s="710"/>
      <c r="O394" s="710"/>
      <c r="P394" s="709"/>
      <c r="Q394" s="710"/>
      <c r="R394" s="710"/>
      <c r="S394" s="710"/>
      <c r="T394" s="710"/>
      <c r="U394" s="710"/>
      <c r="V394" s="710"/>
      <c r="W394" s="710"/>
      <c r="X394" s="710"/>
      <c r="Y394" s="710"/>
      <c r="Z394" s="710"/>
      <c r="AA394" s="710"/>
      <c r="AB394" s="710"/>
      <c r="AC394" s="710"/>
      <c r="AD394" s="710"/>
      <c r="AE394" s="710"/>
    </row>
    <row r="395" spans="14:31" ht="8.25">
      <c r="N395" s="710"/>
      <c r="O395" s="710"/>
      <c r="P395" s="709"/>
      <c r="Q395" s="710"/>
      <c r="R395" s="710"/>
      <c r="S395" s="710"/>
      <c r="T395" s="710"/>
      <c r="U395" s="710"/>
      <c r="V395" s="710"/>
      <c r="W395" s="710"/>
      <c r="X395" s="710"/>
      <c r="Y395" s="710"/>
      <c r="Z395" s="710"/>
      <c r="AA395" s="710"/>
      <c r="AB395" s="710"/>
      <c r="AC395" s="710"/>
      <c r="AD395" s="710"/>
      <c r="AE395" s="710"/>
    </row>
    <row r="396" spans="14:31" ht="8.25">
      <c r="N396" s="710"/>
      <c r="O396" s="710"/>
      <c r="P396" s="709"/>
      <c r="Q396" s="710"/>
      <c r="R396" s="710"/>
      <c r="S396" s="710"/>
      <c r="T396" s="710"/>
      <c r="U396" s="710"/>
      <c r="V396" s="710"/>
      <c r="W396" s="710"/>
      <c r="X396" s="710"/>
      <c r="Y396" s="710"/>
      <c r="Z396" s="710"/>
      <c r="AA396" s="710"/>
      <c r="AB396" s="710"/>
      <c r="AC396" s="710"/>
      <c r="AD396" s="710"/>
      <c r="AE396" s="710"/>
    </row>
    <row r="397" spans="14:31" ht="8.25">
      <c r="N397" s="710"/>
      <c r="O397" s="710"/>
      <c r="P397" s="709"/>
      <c r="Q397" s="710"/>
      <c r="R397" s="710"/>
      <c r="S397" s="710"/>
      <c r="T397" s="710"/>
      <c r="U397" s="710"/>
      <c r="V397" s="710"/>
      <c r="W397" s="710"/>
      <c r="X397" s="710"/>
      <c r="Y397" s="710"/>
      <c r="Z397" s="710"/>
      <c r="AA397" s="710"/>
      <c r="AB397" s="710"/>
      <c r="AC397" s="710"/>
      <c r="AD397" s="710"/>
      <c r="AE397" s="710"/>
    </row>
    <row r="398" spans="14:31" ht="8.25">
      <c r="N398" s="710"/>
      <c r="O398" s="710"/>
      <c r="P398" s="709"/>
      <c r="Q398" s="710"/>
      <c r="R398" s="710"/>
      <c r="S398" s="710"/>
      <c r="T398" s="710"/>
      <c r="U398" s="710"/>
      <c r="V398" s="710"/>
      <c r="W398" s="710"/>
      <c r="X398" s="710"/>
      <c r="Y398" s="710"/>
      <c r="Z398" s="710"/>
      <c r="AA398" s="710"/>
      <c r="AB398" s="710"/>
      <c r="AC398" s="710"/>
      <c r="AD398" s="710"/>
      <c r="AE398" s="710"/>
    </row>
    <row r="399" spans="14:31" ht="8.25">
      <c r="N399" s="710"/>
      <c r="O399" s="710"/>
      <c r="P399" s="709"/>
      <c r="Q399" s="710"/>
      <c r="R399" s="710"/>
      <c r="S399" s="710"/>
      <c r="T399" s="710"/>
      <c r="U399" s="710"/>
      <c r="V399" s="710"/>
      <c r="W399" s="710"/>
      <c r="X399" s="710"/>
      <c r="Y399" s="710"/>
      <c r="Z399" s="710"/>
      <c r="AA399" s="710"/>
      <c r="AB399" s="710"/>
      <c r="AC399" s="710"/>
      <c r="AD399" s="710"/>
      <c r="AE399" s="710"/>
    </row>
    <row r="400" spans="14:31" ht="8.25">
      <c r="N400" s="710"/>
      <c r="O400" s="710"/>
      <c r="P400" s="709"/>
      <c r="Q400" s="710"/>
      <c r="R400" s="710"/>
      <c r="S400" s="710"/>
      <c r="T400" s="710"/>
      <c r="U400" s="710"/>
      <c r="V400" s="710"/>
      <c r="W400" s="710"/>
      <c r="X400" s="710"/>
      <c r="Y400" s="710"/>
      <c r="Z400" s="710"/>
      <c r="AA400" s="710"/>
      <c r="AB400" s="710"/>
      <c r="AC400" s="710"/>
      <c r="AD400" s="710"/>
      <c r="AE400" s="710"/>
    </row>
    <row r="401" spans="14:31" ht="8.25">
      <c r="N401" s="710"/>
      <c r="O401" s="710"/>
      <c r="P401" s="709"/>
      <c r="Q401" s="710"/>
      <c r="R401" s="710"/>
      <c r="S401" s="710"/>
      <c r="T401" s="710"/>
      <c r="U401" s="710"/>
      <c r="V401" s="710"/>
      <c r="W401" s="710"/>
      <c r="X401" s="710"/>
      <c r="Y401" s="710"/>
      <c r="Z401" s="710"/>
      <c r="AA401" s="710"/>
      <c r="AB401" s="710"/>
      <c r="AC401" s="710"/>
      <c r="AD401" s="710"/>
      <c r="AE401" s="710"/>
    </row>
    <row r="402" spans="14:31" ht="8.25">
      <c r="N402" s="710"/>
      <c r="O402" s="710"/>
      <c r="P402" s="709"/>
      <c r="Q402" s="710"/>
      <c r="R402" s="710"/>
      <c r="S402" s="710"/>
      <c r="T402" s="710"/>
      <c r="U402" s="710"/>
      <c r="V402" s="710"/>
      <c r="W402" s="710"/>
      <c r="X402" s="710"/>
      <c r="Y402" s="710"/>
      <c r="Z402" s="710"/>
      <c r="AA402" s="710"/>
      <c r="AB402" s="710"/>
      <c r="AC402" s="710"/>
      <c r="AD402" s="710"/>
      <c r="AE402" s="710"/>
    </row>
    <row r="403" spans="14:31" ht="8.25">
      <c r="N403" s="710"/>
      <c r="O403" s="710"/>
      <c r="P403" s="709"/>
      <c r="Q403" s="710"/>
      <c r="R403" s="710"/>
      <c r="S403" s="710"/>
      <c r="T403" s="710"/>
      <c r="U403" s="710"/>
      <c r="V403" s="710"/>
      <c r="W403" s="710"/>
      <c r="X403" s="710"/>
      <c r="Y403" s="710"/>
      <c r="Z403" s="710"/>
      <c r="AA403" s="710"/>
      <c r="AB403" s="710"/>
      <c r="AC403" s="710"/>
      <c r="AD403" s="710"/>
      <c r="AE403" s="710"/>
    </row>
    <row r="404" spans="14:31" ht="8.25">
      <c r="N404" s="710"/>
      <c r="O404" s="710"/>
      <c r="P404" s="709"/>
      <c r="Q404" s="710"/>
      <c r="R404" s="710"/>
      <c r="S404" s="710"/>
      <c r="T404" s="710"/>
      <c r="U404" s="710"/>
      <c r="V404" s="710"/>
      <c r="W404" s="710"/>
      <c r="X404" s="710"/>
      <c r="Y404" s="710"/>
      <c r="Z404" s="710"/>
      <c r="AA404" s="710"/>
      <c r="AB404" s="710"/>
      <c r="AC404" s="710"/>
      <c r="AD404" s="710"/>
      <c r="AE404" s="710"/>
    </row>
    <row r="405" spans="14:31" ht="8.25">
      <c r="N405" s="710"/>
      <c r="O405" s="710"/>
      <c r="P405" s="709"/>
      <c r="Q405" s="710"/>
      <c r="R405" s="710"/>
      <c r="S405" s="710"/>
      <c r="T405" s="710"/>
      <c r="U405" s="710"/>
      <c r="V405" s="710"/>
      <c r="W405" s="710"/>
      <c r="X405" s="710"/>
      <c r="Y405" s="710"/>
      <c r="Z405" s="710"/>
      <c r="AA405" s="710"/>
      <c r="AB405" s="710"/>
      <c r="AC405" s="710"/>
      <c r="AD405" s="710"/>
      <c r="AE405" s="710"/>
    </row>
    <row r="406" spans="14:31" ht="8.25">
      <c r="N406" s="710"/>
      <c r="O406" s="710"/>
      <c r="P406" s="709"/>
      <c r="Q406" s="710"/>
      <c r="R406" s="710"/>
      <c r="S406" s="710"/>
      <c r="T406" s="710"/>
      <c r="U406" s="710"/>
      <c r="V406" s="710"/>
      <c r="W406" s="710"/>
      <c r="X406" s="710"/>
      <c r="Y406" s="710"/>
      <c r="Z406" s="710"/>
      <c r="AA406" s="710"/>
      <c r="AB406" s="710"/>
      <c r="AC406" s="710"/>
      <c r="AD406" s="710"/>
      <c r="AE406" s="710"/>
    </row>
    <row r="407" spans="14:31" ht="8.25">
      <c r="N407" s="710"/>
      <c r="O407" s="710"/>
      <c r="P407" s="709"/>
      <c r="Q407" s="710"/>
      <c r="R407" s="710"/>
      <c r="S407" s="710"/>
      <c r="T407" s="710"/>
      <c r="U407" s="710"/>
      <c r="V407" s="710"/>
      <c r="W407" s="710"/>
      <c r="X407" s="710"/>
      <c r="Y407" s="710"/>
      <c r="Z407" s="710"/>
      <c r="AA407" s="710"/>
      <c r="AB407" s="710"/>
      <c r="AC407" s="710"/>
      <c r="AD407" s="710"/>
      <c r="AE407" s="710"/>
    </row>
    <row r="408" spans="14:31" ht="8.25">
      <c r="N408" s="710"/>
      <c r="O408" s="710"/>
      <c r="P408" s="709"/>
      <c r="Q408" s="710"/>
      <c r="R408" s="710"/>
      <c r="S408" s="710"/>
      <c r="T408" s="710"/>
      <c r="U408" s="710"/>
      <c r="V408" s="710"/>
      <c r="W408" s="710"/>
      <c r="X408" s="710"/>
      <c r="Y408" s="710"/>
      <c r="Z408" s="710"/>
      <c r="AA408" s="710"/>
      <c r="AB408" s="710"/>
      <c r="AC408" s="710"/>
      <c r="AD408" s="710"/>
      <c r="AE408" s="710"/>
    </row>
    <row r="409" spans="14:31" ht="8.25">
      <c r="N409" s="710"/>
      <c r="O409" s="710"/>
      <c r="P409" s="709"/>
      <c r="Q409" s="710"/>
      <c r="R409" s="710"/>
      <c r="S409" s="710"/>
      <c r="T409" s="710"/>
      <c r="U409" s="710"/>
      <c r="V409" s="710"/>
      <c r="W409" s="710"/>
      <c r="X409" s="710"/>
      <c r="Y409" s="710"/>
      <c r="Z409" s="710"/>
      <c r="AA409" s="710"/>
      <c r="AB409" s="710"/>
      <c r="AC409" s="710"/>
      <c r="AD409" s="710"/>
      <c r="AE409" s="710"/>
    </row>
    <row r="410" spans="14:31" ht="8.25">
      <c r="N410" s="710"/>
      <c r="O410" s="710"/>
      <c r="P410" s="709"/>
      <c r="Q410" s="710"/>
      <c r="R410" s="710"/>
      <c r="S410" s="710"/>
      <c r="T410" s="710"/>
      <c r="U410" s="710"/>
      <c r="V410" s="710"/>
      <c r="W410" s="710"/>
      <c r="X410" s="710"/>
      <c r="Y410" s="710"/>
      <c r="Z410" s="710"/>
      <c r="AA410" s="710"/>
      <c r="AB410" s="710"/>
      <c r="AC410" s="710"/>
      <c r="AD410" s="710"/>
      <c r="AE410" s="710"/>
    </row>
    <row r="411" spans="14:31" ht="8.25">
      <c r="N411" s="710"/>
      <c r="O411" s="710"/>
      <c r="P411" s="709"/>
      <c r="Q411" s="710"/>
      <c r="R411" s="710"/>
      <c r="S411" s="710"/>
      <c r="T411" s="710"/>
      <c r="U411" s="710"/>
      <c r="V411" s="710"/>
      <c r="W411" s="710"/>
      <c r="X411" s="710"/>
      <c r="Y411" s="710"/>
      <c r="Z411" s="710"/>
      <c r="AA411" s="710"/>
      <c r="AB411" s="710"/>
      <c r="AC411" s="710"/>
      <c r="AD411" s="710"/>
      <c r="AE411" s="710"/>
    </row>
    <row r="412" spans="14:31" ht="8.25">
      <c r="N412" s="710"/>
      <c r="O412" s="710"/>
      <c r="P412" s="709"/>
      <c r="Q412" s="710"/>
      <c r="R412" s="710"/>
      <c r="S412" s="710"/>
      <c r="T412" s="710"/>
      <c r="U412" s="710"/>
      <c r="V412" s="710"/>
      <c r="W412" s="710"/>
      <c r="X412" s="710"/>
      <c r="Y412" s="710"/>
      <c r="Z412" s="710"/>
      <c r="AA412" s="710"/>
      <c r="AB412" s="710"/>
      <c r="AC412" s="710"/>
      <c r="AD412" s="710"/>
      <c r="AE412" s="710"/>
    </row>
    <row r="413" spans="14:31" ht="8.25">
      <c r="N413" s="710"/>
      <c r="O413" s="710"/>
      <c r="P413" s="709"/>
      <c r="Q413" s="710"/>
      <c r="R413" s="710"/>
      <c r="S413" s="710"/>
      <c r="T413" s="710"/>
      <c r="U413" s="710"/>
      <c r="V413" s="710"/>
      <c r="W413" s="710"/>
      <c r="X413" s="710"/>
      <c r="Y413" s="710"/>
      <c r="Z413" s="710"/>
      <c r="AA413" s="710"/>
      <c r="AB413" s="710"/>
      <c r="AC413" s="710"/>
      <c r="AD413" s="710"/>
      <c r="AE413" s="710"/>
    </row>
    <row r="414" spans="14:31" ht="8.25">
      <c r="N414" s="710"/>
      <c r="O414" s="710"/>
      <c r="P414" s="709"/>
      <c r="Q414" s="710"/>
      <c r="R414" s="710"/>
      <c r="S414" s="710"/>
      <c r="T414" s="710"/>
      <c r="U414" s="710"/>
      <c r="V414" s="710"/>
      <c r="W414" s="710"/>
      <c r="X414" s="710"/>
      <c r="Y414" s="710"/>
      <c r="Z414" s="710"/>
      <c r="AA414" s="710"/>
      <c r="AB414" s="710"/>
      <c r="AC414" s="710"/>
      <c r="AD414" s="710"/>
      <c r="AE414" s="710"/>
    </row>
    <row r="415" spans="14:31" ht="8.25">
      <c r="N415" s="710"/>
      <c r="O415" s="710"/>
      <c r="P415" s="709"/>
      <c r="Q415" s="710"/>
      <c r="R415" s="710"/>
      <c r="S415" s="710"/>
      <c r="T415" s="710"/>
      <c r="U415" s="710"/>
      <c r="V415" s="710"/>
      <c r="W415" s="710"/>
      <c r="X415" s="710"/>
      <c r="Y415" s="710"/>
      <c r="Z415" s="710"/>
      <c r="AA415" s="710"/>
      <c r="AB415" s="710"/>
      <c r="AC415" s="710"/>
      <c r="AD415" s="710"/>
      <c r="AE415" s="710"/>
    </row>
    <row r="416" spans="14:31" ht="8.25">
      <c r="N416" s="710"/>
      <c r="O416" s="710"/>
      <c r="P416" s="709"/>
      <c r="Q416" s="710"/>
      <c r="R416" s="710"/>
      <c r="S416" s="710"/>
      <c r="T416" s="710"/>
      <c r="U416" s="710"/>
      <c r="V416" s="710"/>
      <c r="W416" s="710"/>
      <c r="X416" s="710"/>
      <c r="Y416" s="710"/>
      <c r="Z416" s="710"/>
      <c r="AA416" s="710"/>
      <c r="AB416" s="710"/>
      <c r="AC416" s="710"/>
      <c r="AD416" s="710"/>
      <c r="AE416" s="710"/>
    </row>
    <row r="417" spans="14:31" ht="8.25">
      <c r="N417" s="710"/>
      <c r="O417" s="710"/>
      <c r="P417" s="709"/>
      <c r="Q417" s="710"/>
      <c r="R417" s="710"/>
      <c r="S417" s="710"/>
      <c r="T417" s="710"/>
      <c r="U417" s="710"/>
      <c r="V417" s="710"/>
      <c r="W417" s="710"/>
      <c r="X417" s="710"/>
      <c r="Y417" s="710"/>
      <c r="Z417" s="710"/>
      <c r="AA417" s="710"/>
      <c r="AB417" s="710"/>
      <c r="AC417" s="710"/>
      <c r="AD417" s="710"/>
      <c r="AE417" s="710"/>
    </row>
    <row r="418" spans="14:31" ht="8.25">
      <c r="N418" s="710"/>
      <c r="O418" s="710"/>
      <c r="P418" s="709"/>
      <c r="Q418" s="710"/>
      <c r="R418" s="710"/>
      <c r="S418" s="710"/>
      <c r="T418" s="710"/>
      <c r="U418" s="710"/>
      <c r="V418" s="710"/>
      <c r="W418" s="710"/>
      <c r="X418" s="710"/>
      <c r="Y418" s="710"/>
      <c r="Z418" s="710"/>
      <c r="AA418" s="710"/>
      <c r="AB418" s="710"/>
      <c r="AC418" s="710"/>
      <c r="AD418" s="710"/>
      <c r="AE418" s="710"/>
    </row>
    <row r="419" spans="14:31" ht="8.25">
      <c r="N419" s="710"/>
      <c r="O419" s="710"/>
      <c r="P419" s="709"/>
      <c r="Q419" s="710"/>
      <c r="R419" s="710"/>
      <c r="S419" s="710"/>
      <c r="T419" s="710"/>
      <c r="U419" s="710"/>
      <c r="V419" s="710"/>
      <c r="W419" s="710"/>
      <c r="X419" s="710"/>
      <c r="Y419" s="710"/>
      <c r="Z419" s="710"/>
      <c r="AA419" s="710"/>
      <c r="AB419" s="710"/>
      <c r="AC419" s="710"/>
      <c r="AD419" s="710"/>
      <c r="AE419" s="710"/>
    </row>
    <row r="420" spans="14:31" ht="8.25">
      <c r="N420" s="710"/>
      <c r="O420" s="710"/>
      <c r="P420" s="709"/>
      <c r="Q420" s="710"/>
      <c r="R420" s="710"/>
      <c r="S420" s="710"/>
      <c r="T420" s="710"/>
      <c r="U420" s="710"/>
      <c r="V420" s="710"/>
      <c r="W420" s="710"/>
      <c r="X420" s="710"/>
      <c r="Y420" s="710"/>
      <c r="Z420" s="710"/>
      <c r="AA420" s="710"/>
      <c r="AB420" s="710"/>
      <c r="AC420" s="710"/>
      <c r="AD420" s="710"/>
      <c r="AE420" s="710"/>
    </row>
    <row r="421" spans="14:31" ht="8.25">
      <c r="N421" s="710"/>
      <c r="O421" s="710"/>
      <c r="P421" s="709"/>
      <c r="Q421" s="710"/>
      <c r="R421" s="710"/>
      <c r="S421" s="710"/>
      <c r="T421" s="710"/>
      <c r="U421" s="710"/>
      <c r="V421" s="710"/>
      <c r="W421" s="710"/>
      <c r="X421" s="710"/>
      <c r="Y421" s="710"/>
      <c r="Z421" s="710"/>
      <c r="AA421" s="710"/>
      <c r="AB421" s="710"/>
      <c r="AC421" s="710"/>
      <c r="AD421" s="710"/>
      <c r="AE421" s="710"/>
    </row>
    <row r="422" spans="14:31" ht="8.25">
      <c r="N422" s="710"/>
      <c r="O422" s="710"/>
      <c r="P422" s="709"/>
      <c r="Q422" s="710"/>
      <c r="R422" s="710"/>
      <c r="S422" s="710"/>
      <c r="T422" s="710"/>
      <c r="U422" s="710"/>
      <c r="V422" s="710"/>
      <c r="W422" s="710"/>
      <c r="X422" s="710"/>
      <c r="Y422" s="710"/>
      <c r="Z422" s="710"/>
      <c r="AA422" s="710"/>
      <c r="AB422" s="710"/>
      <c r="AC422" s="710"/>
      <c r="AD422" s="710"/>
      <c r="AE422" s="710"/>
    </row>
    <row r="423" spans="14:31" ht="8.25">
      <c r="N423" s="710"/>
      <c r="O423" s="710"/>
      <c r="P423" s="709"/>
      <c r="Q423" s="710"/>
      <c r="R423" s="710"/>
      <c r="S423" s="710"/>
      <c r="T423" s="710"/>
      <c r="U423" s="710"/>
      <c r="V423" s="710"/>
      <c r="W423" s="710"/>
      <c r="X423" s="710"/>
      <c r="Y423" s="710"/>
      <c r="Z423" s="710"/>
      <c r="AA423" s="710"/>
      <c r="AB423" s="710"/>
      <c r="AC423" s="710"/>
      <c r="AD423" s="710"/>
      <c r="AE423" s="710"/>
    </row>
    <row r="424" spans="14:31" ht="8.25">
      <c r="N424" s="710"/>
      <c r="O424" s="710"/>
      <c r="P424" s="709"/>
      <c r="Q424" s="710"/>
      <c r="R424" s="710"/>
      <c r="S424" s="710"/>
      <c r="T424" s="710"/>
      <c r="U424" s="710"/>
      <c r="V424" s="710"/>
      <c r="W424" s="710"/>
      <c r="X424" s="710"/>
      <c r="Y424" s="710"/>
      <c r="Z424" s="710"/>
      <c r="AA424" s="710"/>
      <c r="AB424" s="710"/>
      <c r="AC424" s="710"/>
      <c r="AD424" s="710"/>
      <c r="AE424" s="710"/>
    </row>
    <row r="425" spans="14:31" ht="8.25">
      <c r="N425" s="710"/>
      <c r="O425" s="710"/>
      <c r="P425" s="709"/>
      <c r="Q425" s="710"/>
      <c r="R425" s="710"/>
      <c r="S425" s="710"/>
      <c r="T425" s="710"/>
      <c r="U425" s="710"/>
      <c r="V425" s="710"/>
      <c r="W425" s="710"/>
      <c r="X425" s="710"/>
      <c r="Y425" s="710"/>
      <c r="Z425" s="710"/>
      <c r="AA425" s="710"/>
      <c r="AB425" s="710"/>
      <c r="AC425" s="710"/>
      <c r="AD425" s="710"/>
      <c r="AE425" s="710"/>
    </row>
    <row r="426" spans="14:31" ht="8.25">
      <c r="N426" s="710"/>
      <c r="O426" s="710"/>
      <c r="P426" s="709"/>
      <c r="Q426" s="710"/>
      <c r="R426" s="710"/>
      <c r="S426" s="710"/>
      <c r="T426" s="710"/>
      <c r="U426" s="710"/>
      <c r="V426" s="710"/>
      <c r="W426" s="710"/>
      <c r="X426" s="710"/>
      <c r="Y426" s="710"/>
      <c r="Z426" s="710"/>
      <c r="AA426" s="710"/>
      <c r="AB426" s="710"/>
      <c r="AC426" s="710"/>
      <c r="AD426" s="710"/>
      <c r="AE426" s="710"/>
    </row>
    <row r="427" spans="14:31" ht="8.25">
      <c r="N427" s="710"/>
      <c r="O427" s="710"/>
      <c r="P427" s="709"/>
      <c r="Q427" s="710"/>
      <c r="R427" s="710"/>
      <c r="S427" s="710"/>
      <c r="T427" s="710"/>
      <c r="U427" s="710"/>
      <c r="V427" s="710"/>
      <c r="W427" s="710"/>
      <c r="X427" s="710"/>
      <c r="Y427" s="710"/>
      <c r="Z427" s="710"/>
      <c r="AA427" s="710"/>
      <c r="AB427" s="710"/>
      <c r="AC427" s="710"/>
      <c r="AD427" s="710"/>
      <c r="AE427" s="710"/>
    </row>
    <row r="428" spans="14:31" ht="8.25">
      <c r="N428" s="710"/>
      <c r="O428" s="710"/>
      <c r="P428" s="709"/>
      <c r="Q428" s="710"/>
      <c r="R428" s="710"/>
      <c r="S428" s="710"/>
      <c r="T428" s="710"/>
      <c r="U428" s="710"/>
      <c r="V428" s="710"/>
      <c r="W428" s="710"/>
      <c r="X428" s="710"/>
      <c r="Y428" s="710"/>
      <c r="Z428" s="710"/>
      <c r="AA428" s="710"/>
      <c r="AB428" s="710"/>
      <c r="AC428" s="710"/>
      <c r="AD428" s="710"/>
      <c r="AE428" s="710"/>
    </row>
    <row r="429" spans="14:31" ht="8.25">
      <c r="N429" s="710"/>
      <c r="O429" s="710"/>
      <c r="P429" s="709"/>
      <c r="Q429" s="710"/>
      <c r="R429" s="710"/>
      <c r="S429" s="710"/>
      <c r="T429" s="710"/>
      <c r="U429" s="710"/>
      <c r="V429" s="710"/>
      <c r="W429" s="710"/>
      <c r="X429" s="710"/>
      <c r="Y429" s="710"/>
      <c r="Z429" s="710"/>
      <c r="AA429" s="710"/>
      <c r="AB429" s="710"/>
      <c r="AC429" s="710"/>
      <c r="AD429" s="710"/>
      <c r="AE429" s="710"/>
    </row>
    <row r="430" spans="14:31" ht="8.25">
      <c r="N430" s="710"/>
      <c r="O430" s="710"/>
      <c r="P430" s="709"/>
      <c r="Q430" s="710"/>
      <c r="R430" s="710"/>
      <c r="S430" s="710"/>
      <c r="T430" s="710"/>
      <c r="U430" s="710"/>
      <c r="V430" s="710"/>
      <c r="W430" s="710"/>
      <c r="X430" s="710"/>
      <c r="Y430" s="710"/>
      <c r="Z430" s="710"/>
      <c r="AA430" s="710"/>
      <c r="AB430" s="710"/>
      <c r="AC430" s="710"/>
      <c r="AD430" s="710"/>
      <c r="AE430" s="710"/>
    </row>
    <row r="431" spans="14:31" ht="8.25">
      <c r="N431" s="710"/>
      <c r="O431" s="710"/>
      <c r="P431" s="709"/>
      <c r="Q431" s="710"/>
      <c r="R431" s="710"/>
      <c r="S431" s="710"/>
      <c r="T431" s="710"/>
      <c r="U431" s="710"/>
      <c r="V431" s="710"/>
      <c r="W431" s="710"/>
      <c r="X431" s="710"/>
      <c r="Y431" s="710"/>
      <c r="Z431" s="710"/>
      <c r="AA431" s="710"/>
      <c r="AB431" s="710"/>
      <c r="AC431" s="710"/>
      <c r="AD431" s="710"/>
      <c r="AE431" s="710"/>
    </row>
    <row r="432" spans="14:31" ht="8.25">
      <c r="N432" s="710"/>
      <c r="O432" s="710"/>
      <c r="P432" s="709"/>
      <c r="Q432" s="710"/>
      <c r="R432" s="710"/>
      <c r="S432" s="710"/>
      <c r="T432" s="710"/>
      <c r="U432" s="710"/>
      <c r="V432" s="710"/>
      <c r="W432" s="710"/>
      <c r="X432" s="710"/>
      <c r="Y432" s="710"/>
      <c r="Z432" s="710"/>
      <c r="AA432" s="710"/>
      <c r="AB432" s="710"/>
      <c r="AC432" s="710"/>
      <c r="AD432" s="710"/>
      <c r="AE432" s="710"/>
    </row>
    <row r="433" spans="14:31" ht="8.25">
      <c r="N433" s="710"/>
      <c r="O433" s="710"/>
      <c r="P433" s="709"/>
      <c r="Q433" s="710"/>
      <c r="R433" s="710"/>
      <c r="S433" s="710"/>
      <c r="T433" s="710"/>
      <c r="U433" s="710"/>
      <c r="V433" s="710"/>
      <c r="W433" s="710"/>
      <c r="X433" s="710"/>
      <c r="Y433" s="710"/>
      <c r="Z433" s="710"/>
      <c r="AA433" s="710"/>
      <c r="AB433" s="710"/>
      <c r="AC433" s="710"/>
      <c r="AD433" s="710"/>
      <c r="AE433" s="710"/>
    </row>
    <row r="434" spans="14:31" ht="8.25">
      <c r="N434" s="710"/>
      <c r="O434" s="710"/>
      <c r="P434" s="709"/>
      <c r="Q434" s="710"/>
      <c r="R434" s="710"/>
      <c r="S434" s="710"/>
      <c r="T434" s="710"/>
      <c r="U434" s="710"/>
      <c r="V434" s="710"/>
      <c r="W434" s="710"/>
      <c r="X434" s="710"/>
      <c r="Y434" s="710"/>
      <c r="Z434" s="710"/>
      <c r="AA434" s="710"/>
      <c r="AB434" s="710"/>
      <c r="AC434" s="710"/>
      <c r="AD434" s="710"/>
      <c r="AE434" s="710"/>
    </row>
    <row r="435" spans="14:31" ht="8.25">
      <c r="N435" s="710"/>
      <c r="O435" s="710"/>
      <c r="P435" s="709"/>
      <c r="Q435" s="710"/>
      <c r="R435" s="710"/>
      <c r="S435" s="710"/>
      <c r="T435" s="710"/>
      <c r="U435" s="710"/>
      <c r="V435" s="710"/>
      <c r="W435" s="710"/>
      <c r="X435" s="710"/>
      <c r="Y435" s="710"/>
      <c r="Z435" s="710"/>
      <c r="AA435" s="710"/>
      <c r="AB435" s="710"/>
      <c r="AC435" s="710"/>
      <c r="AD435" s="710"/>
      <c r="AE435" s="710"/>
    </row>
    <row r="436" spans="14:31" ht="8.25">
      <c r="N436" s="710"/>
      <c r="O436" s="710"/>
      <c r="P436" s="709"/>
      <c r="Q436" s="710"/>
      <c r="R436" s="710"/>
      <c r="S436" s="710"/>
      <c r="T436" s="710"/>
      <c r="U436" s="710"/>
      <c r="V436" s="710"/>
      <c r="W436" s="710"/>
      <c r="X436" s="710"/>
      <c r="Y436" s="710"/>
      <c r="Z436" s="710"/>
      <c r="AA436" s="710"/>
      <c r="AB436" s="710"/>
      <c r="AC436" s="710"/>
      <c r="AD436" s="710"/>
      <c r="AE436" s="710"/>
    </row>
    <row r="437" spans="14:31" ht="8.25">
      <c r="N437" s="710"/>
      <c r="O437" s="710"/>
      <c r="P437" s="709"/>
      <c r="Q437" s="710"/>
      <c r="R437" s="710"/>
      <c r="S437" s="710"/>
      <c r="T437" s="710"/>
      <c r="U437" s="710"/>
      <c r="V437" s="710"/>
      <c r="W437" s="710"/>
      <c r="X437" s="710"/>
      <c r="Y437" s="710"/>
      <c r="Z437" s="710"/>
      <c r="AA437" s="710"/>
      <c r="AB437" s="710"/>
      <c r="AC437" s="710"/>
      <c r="AD437" s="710"/>
      <c r="AE437" s="710"/>
    </row>
    <row r="438" spans="14:31" ht="8.25">
      <c r="N438" s="710"/>
      <c r="O438" s="710"/>
      <c r="P438" s="709"/>
      <c r="Q438" s="710"/>
      <c r="R438" s="710"/>
      <c r="S438" s="710"/>
      <c r="T438" s="710"/>
      <c r="U438" s="710"/>
      <c r="V438" s="710"/>
      <c r="W438" s="710"/>
      <c r="X438" s="710"/>
      <c r="Y438" s="710"/>
      <c r="Z438" s="710"/>
      <c r="AA438" s="710"/>
      <c r="AB438" s="710"/>
      <c r="AC438" s="710"/>
      <c r="AD438" s="710"/>
      <c r="AE438" s="710"/>
    </row>
    <row r="439" spans="14:31" ht="8.25">
      <c r="N439" s="710"/>
      <c r="O439" s="710"/>
      <c r="P439" s="709"/>
      <c r="Q439" s="710"/>
      <c r="R439" s="710"/>
      <c r="S439" s="710"/>
      <c r="T439" s="710"/>
      <c r="U439" s="710"/>
      <c r="V439" s="710"/>
      <c r="W439" s="710"/>
      <c r="X439" s="710"/>
      <c r="Y439" s="710"/>
      <c r="Z439" s="710"/>
      <c r="AA439" s="710"/>
      <c r="AB439" s="710"/>
      <c r="AC439" s="710"/>
      <c r="AD439" s="710"/>
      <c r="AE439" s="710"/>
    </row>
    <row r="440" spans="14:31" ht="8.25">
      <c r="N440" s="710"/>
      <c r="O440" s="710"/>
      <c r="P440" s="709"/>
      <c r="Q440" s="710"/>
      <c r="R440" s="710"/>
      <c r="S440" s="710"/>
      <c r="T440" s="710"/>
      <c r="U440" s="710"/>
      <c r="V440" s="710"/>
      <c r="W440" s="710"/>
      <c r="X440" s="710"/>
      <c r="Y440" s="710"/>
      <c r="Z440" s="710"/>
      <c r="AA440" s="710"/>
      <c r="AB440" s="710"/>
      <c r="AC440" s="710"/>
      <c r="AD440" s="710"/>
      <c r="AE440" s="710"/>
    </row>
    <row r="441" spans="14:31" ht="8.25">
      <c r="N441" s="710"/>
      <c r="O441" s="710"/>
      <c r="P441" s="709"/>
      <c r="Q441" s="710"/>
      <c r="R441" s="710"/>
      <c r="S441" s="710"/>
      <c r="T441" s="710"/>
      <c r="U441" s="710"/>
      <c r="V441" s="710"/>
      <c r="W441" s="710"/>
      <c r="X441" s="710"/>
      <c r="Y441" s="710"/>
      <c r="Z441" s="710"/>
      <c r="AA441" s="710"/>
      <c r="AB441" s="710"/>
      <c r="AC441" s="710"/>
      <c r="AD441" s="710"/>
      <c r="AE441" s="710"/>
    </row>
    <row r="442" spans="14:31" ht="8.25">
      <c r="N442" s="710"/>
      <c r="O442" s="710"/>
      <c r="P442" s="709"/>
      <c r="Q442" s="710"/>
      <c r="R442" s="710"/>
      <c r="S442" s="710"/>
      <c r="T442" s="710"/>
      <c r="U442" s="710"/>
      <c r="V442" s="710"/>
      <c r="W442" s="710"/>
      <c r="X442" s="710"/>
      <c r="Y442" s="710"/>
      <c r="Z442" s="710"/>
      <c r="AA442" s="710"/>
      <c r="AB442" s="710"/>
      <c r="AC442" s="710"/>
      <c r="AD442" s="710"/>
      <c r="AE442" s="710"/>
    </row>
    <row r="443" spans="14:31" ht="8.25">
      <c r="N443" s="710"/>
      <c r="O443" s="710"/>
      <c r="P443" s="709"/>
      <c r="Q443" s="710"/>
      <c r="R443" s="710"/>
      <c r="S443" s="710"/>
      <c r="T443" s="710"/>
      <c r="U443" s="710"/>
      <c r="V443" s="710"/>
      <c r="W443" s="710"/>
      <c r="X443" s="710"/>
      <c r="Y443" s="710"/>
      <c r="Z443" s="710"/>
      <c r="AA443" s="710"/>
      <c r="AB443" s="710"/>
      <c r="AC443" s="710"/>
      <c r="AD443" s="710"/>
      <c r="AE443" s="710"/>
    </row>
    <row r="444" spans="14:31" ht="8.25">
      <c r="N444" s="710"/>
      <c r="O444" s="710"/>
      <c r="P444" s="709"/>
      <c r="Q444" s="710"/>
      <c r="R444" s="710"/>
      <c r="S444" s="710"/>
      <c r="T444" s="710"/>
      <c r="U444" s="710"/>
      <c r="V444" s="710"/>
      <c r="W444" s="710"/>
      <c r="X444" s="710"/>
      <c r="Y444" s="710"/>
      <c r="Z444" s="710"/>
      <c r="AA444" s="710"/>
      <c r="AB444" s="710"/>
      <c r="AC444" s="710"/>
      <c r="AD444" s="710"/>
      <c r="AE444" s="710"/>
    </row>
    <row r="445" spans="14:31" ht="8.25">
      <c r="N445" s="710"/>
      <c r="O445" s="710"/>
      <c r="P445" s="709"/>
      <c r="Q445" s="710"/>
      <c r="R445" s="710"/>
      <c r="S445" s="710"/>
      <c r="T445" s="710"/>
      <c r="U445" s="710"/>
      <c r="V445" s="710"/>
      <c r="W445" s="710"/>
      <c r="X445" s="710"/>
      <c r="Y445" s="710"/>
      <c r="Z445" s="710"/>
      <c r="AA445" s="710"/>
      <c r="AB445" s="710"/>
      <c r="AC445" s="710"/>
      <c r="AD445" s="710"/>
      <c r="AE445" s="710"/>
    </row>
    <row r="446" spans="14:31" ht="8.25">
      <c r="N446" s="710"/>
      <c r="O446" s="710"/>
      <c r="P446" s="709"/>
      <c r="Q446" s="710"/>
      <c r="R446" s="710"/>
      <c r="S446" s="710"/>
      <c r="T446" s="710"/>
      <c r="U446" s="710"/>
      <c r="V446" s="710"/>
      <c r="W446" s="710"/>
      <c r="X446" s="710"/>
      <c r="Y446" s="710"/>
      <c r="Z446" s="710"/>
      <c r="AA446" s="710"/>
      <c r="AB446" s="710"/>
      <c r="AC446" s="710"/>
      <c r="AD446" s="710"/>
      <c r="AE446" s="710"/>
    </row>
    <row r="447" spans="14:31" ht="8.25">
      <c r="N447" s="710"/>
      <c r="O447" s="710"/>
      <c r="P447" s="709"/>
      <c r="Q447" s="710"/>
      <c r="R447" s="710"/>
      <c r="S447" s="710"/>
      <c r="T447" s="710"/>
      <c r="U447" s="710"/>
      <c r="V447" s="710"/>
      <c r="W447" s="710"/>
      <c r="X447" s="710"/>
      <c r="Y447" s="710"/>
      <c r="Z447" s="710"/>
      <c r="AA447" s="710"/>
      <c r="AB447" s="710"/>
      <c r="AC447" s="710"/>
      <c r="AD447" s="710"/>
      <c r="AE447" s="710"/>
    </row>
    <row r="448" spans="14:31" ht="8.25">
      <c r="N448" s="710"/>
      <c r="O448" s="710"/>
      <c r="P448" s="709"/>
      <c r="Q448" s="710"/>
      <c r="R448" s="710"/>
      <c r="S448" s="710"/>
      <c r="T448" s="710"/>
      <c r="U448" s="710"/>
      <c r="V448" s="710"/>
      <c r="W448" s="710"/>
      <c r="X448" s="710"/>
      <c r="Y448" s="710"/>
      <c r="Z448" s="710"/>
      <c r="AA448" s="710"/>
      <c r="AB448" s="710"/>
      <c r="AC448" s="710"/>
      <c r="AD448" s="710"/>
      <c r="AE448" s="710"/>
    </row>
    <row r="449" spans="14:31" ht="8.25">
      <c r="N449" s="710"/>
      <c r="O449" s="710"/>
      <c r="P449" s="709"/>
      <c r="Q449" s="710"/>
      <c r="R449" s="710"/>
      <c r="S449" s="710"/>
      <c r="T449" s="710"/>
      <c r="U449" s="710"/>
      <c r="V449" s="710"/>
      <c r="W449" s="710"/>
      <c r="X449" s="710"/>
      <c r="Y449" s="710"/>
      <c r="Z449" s="710"/>
      <c r="AA449" s="710"/>
      <c r="AB449" s="710"/>
      <c r="AC449" s="710"/>
      <c r="AD449" s="710"/>
      <c r="AE449" s="710"/>
    </row>
    <row r="450" spans="14:31" ht="8.25">
      <c r="N450" s="710"/>
      <c r="O450" s="710"/>
      <c r="P450" s="709"/>
      <c r="Q450" s="710"/>
      <c r="R450" s="710"/>
      <c r="S450" s="710"/>
      <c r="T450" s="710"/>
      <c r="U450" s="710"/>
      <c r="V450" s="710"/>
      <c r="W450" s="710"/>
      <c r="X450" s="710"/>
      <c r="Y450" s="710"/>
      <c r="Z450" s="710"/>
      <c r="AA450" s="710"/>
      <c r="AB450" s="710"/>
      <c r="AC450" s="710"/>
      <c r="AD450" s="710"/>
      <c r="AE450" s="710"/>
    </row>
    <row r="451" spans="14:31" ht="8.25">
      <c r="N451" s="710"/>
      <c r="O451" s="710"/>
      <c r="P451" s="709"/>
      <c r="Q451" s="710"/>
      <c r="R451" s="710"/>
      <c r="S451" s="710"/>
      <c r="T451" s="710"/>
      <c r="U451" s="710"/>
      <c r="V451" s="710"/>
      <c r="W451" s="710"/>
      <c r="X451" s="710"/>
      <c r="Y451" s="710"/>
      <c r="Z451" s="710"/>
      <c r="AA451" s="710"/>
      <c r="AB451" s="710"/>
      <c r="AC451" s="710"/>
      <c r="AD451" s="710"/>
      <c r="AE451" s="710"/>
    </row>
    <row r="452" spans="14:31" ht="8.25">
      <c r="N452" s="710"/>
      <c r="O452" s="710"/>
      <c r="P452" s="709"/>
      <c r="Q452" s="710"/>
      <c r="R452" s="710"/>
      <c r="S452" s="710"/>
      <c r="T452" s="710"/>
      <c r="U452" s="710"/>
      <c r="V452" s="710"/>
      <c r="W452" s="710"/>
      <c r="X452" s="710"/>
      <c r="Y452" s="710"/>
      <c r="Z452" s="710"/>
      <c r="AA452" s="710"/>
      <c r="AB452" s="710"/>
      <c r="AC452" s="710"/>
      <c r="AD452" s="710"/>
      <c r="AE452" s="710"/>
    </row>
    <row r="453" spans="14:31" ht="8.25">
      <c r="N453" s="710"/>
      <c r="O453" s="710"/>
      <c r="P453" s="709"/>
      <c r="Q453" s="710"/>
      <c r="R453" s="710"/>
      <c r="S453" s="710"/>
      <c r="T453" s="710"/>
      <c r="U453" s="710"/>
      <c r="V453" s="710"/>
      <c r="W453" s="710"/>
      <c r="X453" s="710"/>
      <c r="Y453" s="710"/>
      <c r="Z453" s="710"/>
      <c r="AA453" s="710"/>
      <c r="AB453" s="710"/>
      <c r="AC453" s="710"/>
      <c r="AD453" s="710"/>
      <c r="AE453" s="710"/>
    </row>
    <row r="454" spans="14:31" ht="8.25">
      <c r="N454" s="710"/>
      <c r="O454" s="710"/>
      <c r="P454" s="709"/>
      <c r="Q454" s="710"/>
      <c r="R454" s="710"/>
      <c r="S454" s="710"/>
      <c r="T454" s="710"/>
      <c r="U454" s="710"/>
      <c r="V454" s="710"/>
      <c r="W454" s="710"/>
      <c r="X454" s="710"/>
      <c r="Y454" s="710"/>
      <c r="Z454" s="710"/>
      <c r="AA454" s="710"/>
      <c r="AB454" s="710"/>
      <c r="AC454" s="710"/>
      <c r="AD454" s="710"/>
      <c r="AE454" s="710"/>
    </row>
    <row r="455" spans="14:31" ht="8.25">
      <c r="N455" s="710"/>
      <c r="O455" s="710"/>
      <c r="P455" s="709"/>
      <c r="Q455" s="710"/>
      <c r="R455" s="710"/>
      <c r="S455" s="710"/>
      <c r="T455" s="710"/>
      <c r="U455" s="710"/>
      <c r="V455" s="710"/>
      <c r="W455" s="710"/>
      <c r="X455" s="710"/>
      <c r="Y455" s="710"/>
      <c r="Z455" s="710"/>
      <c r="AA455" s="710"/>
      <c r="AB455" s="710"/>
      <c r="AC455" s="710"/>
      <c r="AD455" s="710"/>
      <c r="AE455" s="710"/>
    </row>
    <row r="456" spans="14:31" ht="8.25">
      <c r="N456" s="710"/>
      <c r="O456" s="710"/>
      <c r="P456" s="709"/>
      <c r="Q456" s="710"/>
      <c r="R456" s="710"/>
      <c r="S456" s="710"/>
      <c r="T456" s="710"/>
      <c r="U456" s="710"/>
      <c r="V456" s="710"/>
      <c r="W456" s="710"/>
      <c r="X456" s="710"/>
      <c r="Y456" s="710"/>
      <c r="Z456" s="710"/>
      <c r="AA456" s="710"/>
      <c r="AB456" s="710"/>
      <c r="AC456" s="710"/>
      <c r="AD456" s="710"/>
      <c r="AE456" s="710"/>
    </row>
    <row r="457" spans="14:31" ht="8.25">
      <c r="N457" s="710"/>
      <c r="O457" s="710"/>
      <c r="P457" s="709"/>
      <c r="Q457" s="710"/>
      <c r="R457" s="710"/>
      <c r="S457" s="710"/>
      <c r="T457" s="710"/>
      <c r="U457" s="710"/>
      <c r="V457" s="710"/>
      <c r="W457" s="710"/>
      <c r="X457" s="710"/>
      <c r="Y457" s="710"/>
      <c r="Z457" s="710"/>
      <c r="AA457" s="710"/>
      <c r="AB457" s="710"/>
      <c r="AC457" s="710"/>
      <c r="AD457" s="710"/>
      <c r="AE457" s="710"/>
    </row>
    <row r="458" spans="14:31" ht="8.25">
      <c r="N458" s="710"/>
      <c r="O458" s="710"/>
      <c r="P458" s="709"/>
      <c r="Q458" s="710"/>
      <c r="R458" s="710"/>
      <c r="S458" s="710"/>
      <c r="T458" s="710"/>
      <c r="U458" s="710"/>
      <c r="V458" s="710"/>
      <c r="W458" s="710"/>
      <c r="X458" s="710"/>
      <c r="Y458" s="710"/>
      <c r="Z458" s="710"/>
      <c r="AA458" s="710"/>
      <c r="AB458" s="710"/>
      <c r="AC458" s="710"/>
      <c r="AD458" s="710"/>
      <c r="AE458" s="710"/>
    </row>
    <row r="459" spans="14:31" ht="8.25">
      <c r="N459" s="710"/>
      <c r="O459" s="710"/>
      <c r="P459" s="709"/>
      <c r="Q459" s="710"/>
      <c r="R459" s="710"/>
      <c r="S459" s="710"/>
      <c r="T459" s="710"/>
      <c r="U459" s="710"/>
      <c r="V459" s="710"/>
      <c r="W459" s="710"/>
      <c r="X459" s="710"/>
      <c r="Y459" s="710"/>
      <c r="Z459" s="710"/>
      <c r="AA459" s="710"/>
      <c r="AB459" s="710"/>
      <c r="AC459" s="710"/>
      <c r="AD459" s="710"/>
      <c r="AE459" s="710"/>
    </row>
    <row r="460" spans="14:31" ht="8.25">
      <c r="N460" s="710"/>
      <c r="O460" s="710"/>
      <c r="P460" s="709"/>
      <c r="Q460" s="710"/>
      <c r="R460" s="710"/>
      <c r="S460" s="710"/>
      <c r="T460" s="710"/>
      <c r="U460" s="710"/>
      <c r="V460" s="710"/>
      <c r="W460" s="710"/>
      <c r="X460" s="710"/>
      <c r="Y460" s="710"/>
      <c r="Z460" s="710"/>
      <c r="AA460" s="710"/>
      <c r="AB460" s="710"/>
      <c r="AC460" s="710"/>
      <c r="AD460" s="710"/>
      <c r="AE460" s="710"/>
    </row>
    <row r="461" spans="14:31" ht="8.25">
      <c r="N461" s="710"/>
      <c r="O461" s="710"/>
      <c r="P461" s="709"/>
      <c r="Q461" s="710"/>
      <c r="R461" s="710"/>
      <c r="S461" s="710"/>
      <c r="T461" s="710"/>
      <c r="U461" s="710"/>
      <c r="V461" s="710"/>
      <c r="W461" s="710"/>
      <c r="X461" s="710"/>
      <c r="Y461" s="710"/>
      <c r="Z461" s="710"/>
      <c r="AA461" s="710"/>
      <c r="AB461" s="710"/>
      <c r="AC461" s="710"/>
      <c r="AD461" s="710"/>
      <c r="AE461" s="710"/>
    </row>
    <row r="462" spans="14:31" ht="8.25">
      <c r="N462" s="710"/>
      <c r="O462" s="710"/>
      <c r="P462" s="709"/>
      <c r="Q462" s="710"/>
      <c r="R462" s="710"/>
      <c r="S462" s="710"/>
      <c r="T462" s="710"/>
      <c r="U462" s="710"/>
      <c r="V462" s="710"/>
      <c r="W462" s="710"/>
      <c r="X462" s="710"/>
      <c r="Y462" s="710"/>
      <c r="Z462" s="710"/>
      <c r="AA462" s="710"/>
      <c r="AB462" s="710"/>
      <c r="AC462" s="710"/>
      <c r="AD462" s="710"/>
      <c r="AE462" s="710"/>
    </row>
    <row r="463" spans="14:31" ht="8.25">
      <c r="N463" s="710"/>
      <c r="O463" s="710"/>
      <c r="P463" s="709"/>
      <c r="Q463" s="710"/>
      <c r="R463" s="710"/>
      <c r="S463" s="710"/>
      <c r="T463" s="710"/>
      <c r="U463" s="710"/>
      <c r="V463" s="710"/>
      <c r="W463" s="710"/>
      <c r="X463" s="710"/>
      <c r="Y463" s="710"/>
      <c r="Z463" s="710"/>
      <c r="AA463" s="710"/>
      <c r="AB463" s="710"/>
      <c r="AC463" s="710"/>
      <c r="AD463" s="710"/>
      <c r="AE463" s="710"/>
    </row>
    <row r="464" spans="14:31" ht="8.25">
      <c r="N464" s="710"/>
      <c r="O464" s="710"/>
      <c r="P464" s="709"/>
      <c r="Q464" s="710"/>
      <c r="R464" s="710"/>
      <c r="S464" s="710"/>
      <c r="T464" s="710"/>
      <c r="U464" s="710"/>
      <c r="V464" s="710"/>
      <c r="W464" s="710"/>
      <c r="X464" s="710"/>
      <c r="Y464" s="710"/>
      <c r="Z464" s="710"/>
      <c r="AA464" s="710"/>
      <c r="AB464" s="710"/>
      <c r="AC464" s="710"/>
      <c r="AD464" s="710"/>
      <c r="AE464" s="710"/>
    </row>
    <row r="465" spans="14:31" ht="8.25">
      <c r="N465" s="710"/>
      <c r="O465" s="710"/>
      <c r="P465" s="709"/>
      <c r="Q465" s="710"/>
      <c r="R465" s="710"/>
      <c r="S465" s="710"/>
      <c r="T465" s="710"/>
      <c r="U465" s="710"/>
      <c r="V465" s="710"/>
      <c r="W465" s="710"/>
      <c r="X465" s="710"/>
      <c r="Y465" s="710"/>
      <c r="Z465" s="710"/>
      <c r="AA465" s="710"/>
      <c r="AB465" s="710"/>
      <c r="AC465" s="710"/>
      <c r="AD465" s="710"/>
      <c r="AE465" s="710"/>
    </row>
  </sheetData>
  <sheetProtection/>
  <mergeCells count="91">
    <mergeCell ref="A2:J2"/>
    <mergeCell ref="N2:W2"/>
    <mergeCell ref="A3:J3"/>
    <mergeCell ref="A4:E8"/>
    <mergeCell ref="F4:J4"/>
    <mergeCell ref="N4:W4"/>
    <mergeCell ref="F5:G5"/>
    <mergeCell ref="H5:I5"/>
    <mergeCell ref="J5:J7"/>
    <mergeCell ref="N5:W5"/>
    <mergeCell ref="F6:F7"/>
    <mergeCell ref="G6:G7"/>
    <mergeCell ref="H6:H7"/>
    <mergeCell ref="I6:I7"/>
    <mergeCell ref="N7:R11"/>
    <mergeCell ref="S7:W7"/>
    <mergeCell ref="U8:V8"/>
    <mergeCell ref="W8:W10"/>
    <mergeCell ref="S9:S10"/>
    <mergeCell ref="T9:T10"/>
    <mergeCell ref="U9:U10"/>
    <mergeCell ref="V9:V10"/>
    <mergeCell ref="Z9:AD9"/>
    <mergeCell ref="AB10:AD10"/>
    <mergeCell ref="B11:D11"/>
    <mergeCell ref="AB12:AD12"/>
    <mergeCell ref="N13:Q13"/>
    <mergeCell ref="O14:Q14"/>
    <mergeCell ref="P15:Q15"/>
    <mergeCell ref="P16:Q16"/>
    <mergeCell ref="P17:Q17"/>
    <mergeCell ref="P18:Q18"/>
    <mergeCell ref="B19:D19"/>
    <mergeCell ref="O19:Q19"/>
    <mergeCell ref="N21:Q21"/>
    <mergeCell ref="O22:Q22"/>
    <mergeCell ref="P23:Q23"/>
    <mergeCell ref="P24:Q24"/>
    <mergeCell ref="P25:Q25"/>
    <mergeCell ref="P26:Q26"/>
    <mergeCell ref="B27:D27"/>
    <mergeCell ref="O27:Q27"/>
    <mergeCell ref="N29:Q29"/>
    <mergeCell ref="O30:Q30"/>
    <mergeCell ref="P31:Q31"/>
    <mergeCell ref="P32:Q32"/>
    <mergeCell ref="P33:Q33"/>
    <mergeCell ref="P34:Q34"/>
    <mergeCell ref="B35:D35"/>
    <mergeCell ref="O35:Q35"/>
    <mergeCell ref="N37:Q37"/>
    <mergeCell ref="O38:Q38"/>
    <mergeCell ref="P39:Q39"/>
    <mergeCell ref="P40:Q40"/>
    <mergeCell ref="P41:Q41"/>
    <mergeCell ref="P42:Q42"/>
    <mergeCell ref="B43:D43"/>
    <mergeCell ref="O43:Q43"/>
    <mergeCell ref="N45:Q45"/>
    <mergeCell ref="O46:Q46"/>
    <mergeCell ref="P47:Q47"/>
    <mergeCell ref="P48:Q48"/>
    <mergeCell ref="P49:Q49"/>
    <mergeCell ref="P50:Q50"/>
    <mergeCell ref="B51:D51"/>
    <mergeCell ref="O51:Q51"/>
    <mergeCell ref="N53:Q53"/>
    <mergeCell ref="O54:Q54"/>
    <mergeCell ref="P55:Q55"/>
    <mergeCell ref="P56:Q56"/>
    <mergeCell ref="P57:Q57"/>
    <mergeCell ref="P58:Q58"/>
    <mergeCell ref="B59:D59"/>
    <mergeCell ref="O59:Q59"/>
    <mergeCell ref="P72:Q72"/>
    <mergeCell ref="N61:Q61"/>
    <mergeCell ref="O62:Q62"/>
    <mergeCell ref="P63:Q63"/>
    <mergeCell ref="P64:Q64"/>
    <mergeCell ref="P65:Q65"/>
    <mergeCell ref="P66:Q66"/>
    <mergeCell ref="P73:Q73"/>
    <mergeCell ref="P74:Q74"/>
    <mergeCell ref="A75:J75"/>
    <mergeCell ref="O75:Q75"/>
    <mergeCell ref="N77:W77"/>
    <mergeCell ref="B67:D67"/>
    <mergeCell ref="O67:Q67"/>
    <mergeCell ref="N69:Q69"/>
    <mergeCell ref="O70:Q70"/>
    <mergeCell ref="P71:Q71"/>
  </mergeCells>
  <printOptions/>
  <pageMargins left="0.5905511811023623" right="0.5905511811023623" top="0.984251968503937" bottom="0.9055118110236221" header="0.5905511811023623" footer="0.7874015748031497"/>
  <pageSetup horizontalDpi="600" verticalDpi="600" orientation="portrait" paperSize="9" scale="76" r:id="rId2"/>
  <headerFooter alignWithMargins="0">
    <oddHeader>&amp;L&amp;"Arial,Kursiv"&amp;11 &amp;U4 Einsammlung und Rücknahme von Verpackungen und
&amp;U  &amp;UAbfallaufkommen aus Haushalten und Kleingewerbe&amp;R&amp;"Arial,Kursiv"&amp;11&amp;UAbfallwirtschaft in Bayern 2013</oddHeader>
    <oddFooter xml:space="preserve">&amp;C&amp;12 &amp;11 67&amp;12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H38" sqref="H38"/>
    </sheetView>
  </sheetViews>
  <sheetFormatPr defaultColWidth="11.421875" defaultRowHeight="12.75"/>
  <cols>
    <col min="1" max="1" width="0.85546875" style="0" customWidth="1"/>
    <col min="2" max="2" width="0.9921875" style="0" customWidth="1"/>
    <col min="3" max="3" width="5.00390625" style="0" customWidth="1"/>
    <col min="4" max="4" width="3.421875" style="0" customWidth="1"/>
    <col min="5" max="5" width="1.8515625" style="0" customWidth="1"/>
    <col min="6" max="6" width="21.421875" style="0" customWidth="1"/>
    <col min="8" max="8" width="37.140625" style="0" customWidth="1"/>
    <col min="9" max="9" width="0.71875" style="828" hidden="1" customWidth="1"/>
    <col min="10" max="10" width="1.8515625" style="0" hidden="1" customWidth="1"/>
    <col min="11" max="11" width="4.421875" style="15" customWidth="1"/>
  </cols>
  <sheetData>
    <row r="1" ht="22.5" customHeight="1"/>
    <row r="2" spans="1:10" ht="18">
      <c r="A2" s="888" t="s">
        <v>891</v>
      </c>
      <c r="B2" s="888"/>
      <c r="C2" s="888"/>
      <c r="D2" s="888"/>
      <c r="E2" s="888"/>
      <c r="F2" s="888"/>
      <c r="G2" s="888"/>
      <c r="H2" s="888"/>
      <c r="I2" s="888"/>
      <c r="J2" s="888"/>
    </row>
    <row r="3" spans="1:10" ht="18">
      <c r="A3" s="831"/>
      <c r="B3" s="831"/>
      <c r="C3" s="831" t="s">
        <v>892</v>
      </c>
      <c r="E3" s="831"/>
      <c r="F3" s="831"/>
      <c r="G3" s="831"/>
      <c r="H3" s="831"/>
      <c r="I3" s="831"/>
      <c r="J3" s="831"/>
    </row>
    <row r="4" spans="1:10" ht="15.75">
      <c r="A4" s="833"/>
      <c r="B4" s="833"/>
      <c r="C4" s="833"/>
      <c r="D4" s="833"/>
      <c r="E4" s="833"/>
      <c r="F4" s="833"/>
      <c r="G4" s="833"/>
      <c r="H4" s="833"/>
      <c r="I4" s="833"/>
      <c r="J4" s="833"/>
    </row>
    <row r="5" spans="1:11" ht="15">
      <c r="A5" s="889" t="s">
        <v>793</v>
      </c>
      <c r="B5" s="889"/>
      <c r="C5" s="889"/>
      <c r="D5" s="889"/>
      <c r="E5" s="889"/>
      <c r="F5" s="889"/>
      <c r="G5" s="889"/>
      <c r="H5" s="889"/>
      <c r="I5" s="834"/>
      <c r="J5" s="834"/>
      <c r="K5" s="15">
        <v>63</v>
      </c>
    </row>
    <row r="6" spans="1:10" ht="15.75">
      <c r="A6" s="833"/>
      <c r="B6" s="833"/>
      <c r="C6" s="833"/>
      <c r="D6" s="833"/>
      <c r="E6" s="833"/>
      <c r="F6" s="833"/>
      <c r="G6" s="833"/>
      <c r="H6" s="833"/>
      <c r="I6" s="833"/>
      <c r="J6" s="833"/>
    </row>
    <row r="7" spans="1:11" ht="15">
      <c r="A7" s="890" t="s">
        <v>794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</row>
    <row r="8" spans="1:10" ht="15.75" customHeight="1">
      <c r="A8" s="836"/>
      <c r="B8" s="836"/>
      <c r="C8" s="836"/>
      <c r="D8" s="836"/>
      <c r="E8" s="836"/>
      <c r="F8" s="836"/>
      <c r="G8" s="836"/>
      <c r="H8" s="836"/>
      <c r="I8" s="836"/>
      <c r="J8" s="836"/>
    </row>
    <row r="9" spans="1:13" ht="18">
      <c r="A9" s="838" t="s">
        <v>795</v>
      </c>
      <c r="B9" s="837"/>
      <c r="C9" s="837"/>
      <c r="D9" s="866" t="s">
        <v>893</v>
      </c>
      <c r="E9" s="866"/>
      <c r="F9" s="866"/>
      <c r="G9" s="866"/>
      <c r="H9" s="866"/>
      <c r="I9" s="866"/>
      <c r="J9" s="866"/>
      <c r="M9" s="840"/>
    </row>
    <row r="10" spans="1:13" ht="18">
      <c r="A10" s="837"/>
      <c r="B10" s="837"/>
      <c r="C10" s="837"/>
      <c r="D10" s="891" t="s">
        <v>894</v>
      </c>
      <c r="E10" s="891"/>
      <c r="F10" s="891"/>
      <c r="G10" s="891"/>
      <c r="H10" s="891"/>
      <c r="I10" s="891"/>
      <c r="J10" s="891"/>
      <c r="K10" s="15">
        <v>64</v>
      </c>
      <c r="M10" s="840"/>
    </row>
    <row r="11" spans="1:13" ht="6" customHeight="1">
      <c r="A11" s="837"/>
      <c r="B11" s="837"/>
      <c r="C11" s="837"/>
      <c r="D11" s="839"/>
      <c r="E11" s="839"/>
      <c r="F11" s="839"/>
      <c r="G11" s="839"/>
      <c r="H11" s="839"/>
      <c r="I11" s="839"/>
      <c r="J11" s="839"/>
      <c r="M11" s="840"/>
    </row>
    <row r="12" spans="1:13" ht="18">
      <c r="A12" s="838" t="s">
        <v>797</v>
      </c>
      <c r="B12" s="837"/>
      <c r="C12" s="837"/>
      <c r="D12" s="866" t="s">
        <v>895</v>
      </c>
      <c r="E12" s="866"/>
      <c r="F12" s="866"/>
      <c r="G12" s="866"/>
      <c r="H12" s="866"/>
      <c r="I12" s="866"/>
      <c r="J12" s="866"/>
      <c r="M12" s="840"/>
    </row>
    <row r="13" spans="1:13" ht="18">
      <c r="A13" s="837"/>
      <c r="B13" s="837"/>
      <c r="C13" s="837"/>
      <c r="D13" s="892" t="s">
        <v>896</v>
      </c>
      <c r="E13" s="892"/>
      <c r="F13" s="892"/>
      <c r="G13" s="892"/>
      <c r="H13" s="892"/>
      <c r="I13" s="892"/>
      <c r="J13" s="892"/>
      <c r="K13" s="15">
        <v>64</v>
      </c>
      <c r="M13" s="840"/>
    </row>
    <row r="14" spans="1:13" ht="5.25" customHeight="1">
      <c r="A14" s="837"/>
      <c r="B14" s="837"/>
      <c r="C14" s="837"/>
      <c r="D14" s="842"/>
      <c r="E14" s="842"/>
      <c r="F14" s="842"/>
      <c r="G14" s="842"/>
      <c r="H14" s="842"/>
      <c r="I14" s="842"/>
      <c r="J14" s="842"/>
      <c r="M14" s="840"/>
    </row>
    <row r="15" spans="1:13" ht="18">
      <c r="A15" s="838" t="s">
        <v>799</v>
      </c>
      <c r="B15" s="837"/>
      <c r="C15" s="837"/>
      <c r="D15" s="866" t="s">
        <v>897</v>
      </c>
      <c r="E15" s="866"/>
      <c r="F15" s="866"/>
      <c r="G15" s="866"/>
      <c r="H15" s="866"/>
      <c r="I15" s="866"/>
      <c r="J15" s="866"/>
      <c r="M15" s="840"/>
    </row>
    <row r="16" spans="1:13" ht="18">
      <c r="A16" s="837"/>
      <c r="B16" s="837"/>
      <c r="C16" s="837"/>
      <c r="D16" s="892" t="s">
        <v>898</v>
      </c>
      <c r="E16" s="892"/>
      <c r="F16" s="892"/>
      <c r="G16" s="892"/>
      <c r="H16" s="892"/>
      <c r="I16" s="892"/>
      <c r="J16" s="892"/>
      <c r="K16" s="15">
        <v>65</v>
      </c>
      <c r="M16" s="840"/>
    </row>
    <row r="17" spans="1:13" ht="15.75" customHeight="1">
      <c r="A17" s="832"/>
      <c r="B17" s="832"/>
      <c r="C17" s="832"/>
      <c r="D17" s="832"/>
      <c r="E17" s="832"/>
      <c r="F17" s="832"/>
      <c r="G17" s="832"/>
      <c r="H17" s="832"/>
      <c r="I17" s="832"/>
      <c r="J17" s="832"/>
      <c r="M17" s="840"/>
    </row>
    <row r="18" spans="1:13" ht="15.75" customHeight="1">
      <c r="A18" s="890" t="s">
        <v>814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M18" s="840"/>
    </row>
    <row r="19" spans="1:13" ht="7.5" customHeight="1">
      <c r="A19" s="832"/>
      <c r="B19" s="832"/>
      <c r="C19" s="832"/>
      <c r="D19" s="832"/>
      <c r="E19" s="832"/>
      <c r="F19" s="832"/>
      <c r="G19" s="832"/>
      <c r="H19" s="832"/>
      <c r="I19" s="832"/>
      <c r="J19" s="832"/>
      <c r="M19" s="840"/>
    </row>
    <row r="20" spans="1:13" ht="18">
      <c r="A20" s="15"/>
      <c r="B20" s="850" t="s">
        <v>899</v>
      </c>
      <c r="C20" s="850"/>
      <c r="D20" s="857"/>
      <c r="E20" s="857" t="s">
        <v>900</v>
      </c>
      <c r="F20" s="857"/>
      <c r="G20" s="857"/>
      <c r="H20" s="857"/>
      <c r="I20" s="857"/>
      <c r="J20" s="857"/>
      <c r="M20" s="840"/>
    </row>
    <row r="21" spans="1:13" ht="18">
      <c r="A21" s="15"/>
      <c r="B21" s="15"/>
      <c r="C21" s="15"/>
      <c r="D21" s="857"/>
      <c r="E21" s="893" t="s">
        <v>901</v>
      </c>
      <c r="F21" s="893"/>
      <c r="G21" s="893"/>
      <c r="H21" s="893"/>
      <c r="I21" s="893"/>
      <c r="J21" s="893"/>
      <c r="K21" s="15">
        <v>66</v>
      </c>
      <c r="M21" s="840"/>
    </row>
    <row r="22" spans="1:13" ht="18">
      <c r="A22" s="15"/>
      <c r="B22" s="15"/>
      <c r="C22" s="15"/>
      <c r="D22" s="15"/>
      <c r="E22" s="15"/>
      <c r="F22" s="15"/>
      <c r="G22" s="15"/>
      <c r="H22" s="15"/>
      <c r="I22" s="15"/>
      <c r="J22" s="15"/>
      <c r="M22" s="840"/>
    </row>
    <row r="23" spans="1:13" ht="18">
      <c r="A23" s="15"/>
      <c r="B23" s="850" t="s">
        <v>902</v>
      </c>
      <c r="C23" s="850"/>
      <c r="D23" s="15"/>
      <c r="E23" s="859" t="s">
        <v>903</v>
      </c>
      <c r="F23" s="859"/>
      <c r="G23" s="859"/>
      <c r="H23" s="859"/>
      <c r="I23" s="859"/>
      <c r="J23" s="859"/>
      <c r="M23" s="840"/>
    </row>
    <row r="24" spans="1:13" ht="18">
      <c r="A24" s="15"/>
      <c r="B24" s="15"/>
      <c r="C24" s="15"/>
      <c r="D24" s="15"/>
      <c r="E24" s="893" t="s">
        <v>904</v>
      </c>
      <c r="F24" s="893"/>
      <c r="G24" s="893"/>
      <c r="H24" s="893"/>
      <c r="I24" s="893"/>
      <c r="J24" s="893"/>
      <c r="K24" s="15">
        <v>67</v>
      </c>
      <c r="M24" s="840"/>
    </row>
    <row r="25" ht="12.75">
      <c r="I25"/>
    </row>
    <row r="26" ht="79.5" customHeight="1">
      <c r="I26"/>
    </row>
    <row r="27" spans="1:11" ht="15.75">
      <c r="A27" s="899" t="s">
        <v>905</v>
      </c>
      <c r="B27" s="899"/>
      <c r="C27" s="899"/>
      <c r="D27" s="899"/>
      <c r="E27" s="899"/>
      <c r="F27" s="899"/>
      <c r="G27" s="899"/>
      <c r="H27" s="899"/>
      <c r="I27" s="899"/>
      <c r="J27" s="899"/>
      <c r="K27" s="899"/>
    </row>
    <row r="28" spans="1:10" ht="15">
      <c r="A28" s="832"/>
      <c r="B28" s="832"/>
      <c r="C28" s="832"/>
      <c r="D28" s="832"/>
      <c r="E28" s="832"/>
      <c r="F28" s="832"/>
      <c r="G28" s="832"/>
      <c r="H28" s="832"/>
      <c r="I28" s="832"/>
      <c r="J28" s="832"/>
    </row>
    <row r="29" spans="1:11" ht="12.75">
      <c r="A29" s="15" t="s">
        <v>906</v>
      </c>
      <c r="B29" s="15"/>
      <c r="C29" s="15"/>
      <c r="D29" s="15"/>
      <c r="E29" s="15"/>
      <c r="F29" s="886" t="s">
        <v>907</v>
      </c>
      <c r="G29" s="886"/>
      <c r="H29" s="886"/>
      <c r="I29" s="886"/>
      <c r="J29" s="886"/>
      <c r="K29" s="15">
        <v>69</v>
      </c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1" ht="12.75">
      <c r="A31" s="15" t="s">
        <v>908</v>
      </c>
      <c r="B31" s="15"/>
      <c r="C31" s="15"/>
      <c r="D31" s="15"/>
      <c r="E31" s="15"/>
      <c r="F31" s="886" t="s">
        <v>909</v>
      </c>
      <c r="G31" s="886"/>
      <c r="H31" s="886"/>
      <c r="I31" s="886"/>
      <c r="J31" s="886"/>
      <c r="K31" s="15">
        <v>82</v>
      </c>
    </row>
    <row r="32" spans="1:10" ht="12.7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1" ht="12.75">
      <c r="A33" s="15" t="s">
        <v>910</v>
      </c>
      <c r="B33" s="15"/>
      <c r="C33" s="15"/>
      <c r="D33" s="15"/>
      <c r="E33" s="15"/>
      <c r="F33" s="886" t="s">
        <v>911</v>
      </c>
      <c r="G33" s="886"/>
      <c r="H33" s="886"/>
      <c r="I33" s="886"/>
      <c r="J33" s="886"/>
      <c r="K33" s="15">
        <v>85</v>
      </c>
    </row>
  </sheetData>
  <sheetProtection/>
  <mergeCells count="13">
    <mergeCell ref="F33:J33"/>
    <mergeCell ref="A18:K18"/>
    <mergeCell ref="E21:J21"/>
    <mergeCell ref="E24:J24"/>
    <mergeCell ref="A27:K27"/>
    <mergeCell ref="F29:J29"/>
    <mergeCell ref="F31:J31"/>
    <mergeCell ref="A2:J2"/>
    <mergeCell ref="A5:H5"/>
    <mergeCell ref="A7:K7"/>
    <mergeCell ref="D10:J10"/>
    <mergeCell ref="D13:J13"/>
    <mergeCell ref="D16:J16"/>
  </mergeCells>
  <printOptions/>
  <pageMargins left="0.7874015748031497" right="0.7874015748031497" top="0.5905511811023623" bottom="0.7874015748031497" header="0.5905511811023623" footer="0.7874015748031497"/>
  <pageSetup horizontalDpi="600" verticalDpi="600" orientation="portrait" paperSize="9" r:id="rId2"/>
  <headerFooter alignWithMargins="0">
    <oddFooter xml:space="preserve">&amp;C&amp;12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68"/>
  <sheetViews>
    <sheetView workbookViewId="0" topLeftCell="A1">
      <selection activeCell="J61" sqref="J61"/>
    </sheetView>
  </sheetViews>
  <sheetFormatPr defaultColWidth="11.421875" defaultRowHeight="12.75"/>
  <cols>
    <col min="1" max="1" width="24.28125" style="2" bestFit="1" customWidth="1"/>
    <col min="2" max="2" width="4.00390625" style="2" customWidth="1"/>
    <col min="3" max="5" width="9.28125" style="2" customWidth="1"/>
    <col min="6" max="6" width="10.421875" style="2" customWidth="1"/>
    <col min="7" max="7" width="9.7109375" style="2" customWidth="1"/>
    <col min="8" max="10" width="9.28125" style="2" customWidth="1"/>
    <col min="11" max="16384" width="11.421875" style="2" customWidth="1"/>
  </cols>
  <sheetData>
    <row r="3" spans="1:10" s="1" customFormat="1" ht="12.75">
      <c r="A3" s="906" t="s">
        <v>409</v>
      </c>
      <c r="B3" s="906"/>
      <c r="C3" s="906"/>
      <c r="D3" s="906"/>
      <c r="E3" s="906"/>
      <c r="F3" s="906"/>
      <c r="G3" s="906"/>
      <c r="H3" s="906"/>
      <c r="I3" s="906"/>
      <c r="J3" s="906"/>
    </row>
    <row r="4" spans="1:10" s="1" customFormat="1" ht="12.75">
      <c r="A4" s="906" t="s">
        <v>162</v>
      </c>
      <c r="B4" s="906"/>
      <c r="C4" s="906"/>
      <c r="D4" s="906"/>
      <c r="E4" s="906"/>
      <c r="F4" s="906"/>
      <c r="G4" s="906"/>
      <c r="H4" s="906"/>
      <c r="I4" s="906"/>
      <c r="J4" s="906"/>
    </row>
    <row r="5" ht="11.25" customHeight="1">
      <c r="H5" s="63"/>
    </row>
    <row r="6" spans="1:11" ht="15" customHeight="1">
      <c r="A6" s="4"/>
      <c r="B6" s="64"/>
      <c r="C6" s="903" t="s">
        <v>410</v>
      </c>
      <c r="D6" s="910" t="s">
        <v>392</v>
      </c>
      <c r="E6" s="911"/>
      <c r="F6" s="912"/>
      <c r="G6" s="910" t="s">
        <v>393</v>
      </c>
      <c r="H6" s="911"/>
      <c r="I6" s="911"/>
      <c r="J6" s="911"/>
      <c r="K6" s="9"/>
    </row>
    <row r="7" spans="1:11" ht="11.25" customHeight="1">
      <c r="A7" s="53" t="s">
        <v>0</v>
      </c>
      <c r="B7" s="65"/>
      <c r="C7" s="904"/>
      <c r="D7" s="907">
        <v>2012</v>
      </c>
      <c r="E7" s="907">
        <v>2013</v>
      </c>
      <c r="F7" s="903" t="s">
        <v>227</v>
      </c>
      <c r="G7" s="907">
        <v>2012</v>
      </c>
      <c r="H7" s="907">
        <v>2013</v>
      </c>
      <c r="I7" s="901" t="s">
        <v>226</v>
      </c>
      <c r="J7" s="902"/>
      <c r="K7" s="9"/>
    </row>
    <row r="8" spans="1:11" ht="22.5" customHeight="1">
      <c r="A8" s="65"/>
      <c r="B8" s="65"/>
      <c r="C8" s="904"/>
      <c r="D8" s="908"/>
      <c r="E8" s="908"/>
      <c r="F8" s="904"/>
      <c r="G8" s="908"/>
      <c r="H8" s="908"/>
      <c r="I8" s="903" t="s">
        <v>228</v>
      </c>
      <c r="J8" s="913" t="s">
        <v>229</v>
      </c>
      <c r="K8" s="9"/>
    </row>
    <row r="9" spans="1:11" ht="11.25">
      <c r="A9" s="65"/>
      <c r="B9" s="66" t="s">
        <v>219</v>
      </c>
      <c r="C9" s="905"/>
      <c r="D9" s="909"/>
      <c r="E9" s="909"/>
      <c r="F9" s="905"/>
      <c r="G9" s="909"/>
      <c r="H9" s="909"/>
      <c r="I9" s="905"/>
      <c r="J9" s="914"/>
      <c r="K9" s="9"/>
    </row>
    <row r="10" spans="1:11" ht="11.25">
      <c r="A10" s="67"/>
      <c r="B10" s="68" t="s">
        <v>294</v>
      </c>
      <c r="C10" s="3" t="s">
        <v>2</v>
      </c>
      <c r="D10" s="901" t="s">
        <v>3</v>
      </c>
      <c r="E10" s="902"/>
      <c r="F10" s="902"/>
      <c r="G10" s="902"/>
      <c r="H10" s="902"/>
      <c r="I10" s="902"/>
      <c r="J10" s="902"/>
      <c r="K10" s="9"/>
    </row>
    <row r="11" spans="1:10" ht="10.5" customHeight="1">
      <c r="A11" s="4"/>
      <c r="B11" s="5"/>
      <c r="F11" s="8"/>
      <c r="G11" s="8"/>
      <c r="H11" s="8"/>
      <c r="J11" s="8"/>
    </row>
    <row r="12" spans="1:11" ht="14.25" customHeight="1">
      <c r="A12" s="69" t="s">
        <v>349</v>
      </c>
      <c r="B12" s="70" t="s">
        <v>218</v>
      </c>
      <c r="C12" s="22">
        <v>385</v>
      </c>
      <c r="D12" s="49">
        <v>6056204</v>
      </c>
      <c r="E12" s="49">
        <v>6523103</v>
      </c>
      <c r="F12" s="49">
        <v>6449596</v>
      </c>
      <c r="G12" s="49">
        <v>673946</v>
      </c>
      <c r="H12" s="49">
        <v>832070</v>
      </c>
      <c r="I12" s="8">
        <v>592513</v>
      </c>
      <c r="J12" s="8">
        <v>121655</v>
      </c>
      <c r="K12" s="8"/>
    </row>
    <row r="13" spans="1:11" ht="14.25" customHeight="1">
      <c r="A13" s="69"/>
      <c r="B13" s="70" t="s">
        <v>295</v>
      </c>
      <c r="C13" s="22">
        <v>35</v>
      </c>
      <c r="D13" s="49">
        <v>349412</v>
      </c>
      <c r="E13" s="49">
        <v>369488</v>
      </c>
      <c r="F13" s="49">
        <v>312944</v>
      </c>
      <c r="G13" s="49">
        <v>207627</v>
      </c>
      <c r="H13" s="49">
        <v>248406</v>
      </c>
      <c r="I13" s="8">
        <v>155828</v>
      </c>
      <c r="J13" s="8">
        <v>92578</v>
      </c>
      <c r="K13" s="8"/>
    </row>
    <row r="14" spans="1:11" ht="11.25" customHeight="1">
      <c r="A14" s="6"/>
      <c r="B14" s="70"/>
      <c r="C14" s="22"/>
      <c r="D14" s="49"/>
      <c r="E14" s="49"/>
      <c r="F14" s="49"/>
      <c r="G14" s="49"/>
      <c r="H14" s="49"/>
      <c r="I14" s="8"/>
      <c r="J14" s="8"/>
      <c r="K14" s="8"/>
    </row>
    <row r="15" spans="1:11" ht="11.25" customHeight="1">
      <c r="A15" s="9" t="s">
        <v>60</v>
      </c>
      <c r="B15" s="70" t="s">
        <v>218</v>
      </c>
      <c r="C15" s="22">
        <v>36</v>
      </c>
      <c r="D15" s="49">
        <v>3333119</v>
      </c>
      <c r="E15" s="49">
        <v>3495482</v>
      </c>
      <c r="F15" s="49">
        <v>3304486</v>
      </c>
      <c r="G15" s="49">
        <v>910170</v>
      </c>
      <c r="H15" s="49">
        <v>952695</v>
      </c>
      <c r="I15" s="8">
        <v>64384</v>
      </c>
      <c r="J15" s="8">
        <v>859546</v>
      </c>
      <c r="K15" s="8"/>
    </row>
    <row r="16" spans="1:11" ht="14.25" customHeight="1">
      <c r="A16" s="69" t="s">
        <v>350</v>
      </c>
      <c r="B16" s="70" t="s">
        <v>295</v>
      </c>
      <c r="C16" s="22">
        <v>24</v>
      </c>
      <c r="D16" s="49">
        <v>295916</v>
      </c>
      <c r="E16" s="49">
        <v>249462</v>
      </c>
      <c r="F16" s="49">
        <v>191356</v>
      </c>
      <c r="G16" s="49">
        <v>169530</v>
      </c>
      <c r="H16" s="49">
        <v>195439</v>
      </c>
      <c r="I16" s="8">
        <v>46198</v>
      </c>
      <c r="J16" s="8">
        <v>149242</v>
      </c>
      <c r="K16" s="95"/>
    </row>
    <row r="17" spans="1:11" ht="11.25" customHeight="1">
      <c r="A17" s="69"/>
      <c r="B17" s="71"/>
      <c r="C17" s="8"/>
      <c r="D17" s="8"/>
      <c r="E17" s="8"/>
      <c r="F17" s="8"/>
      <c r="G17" s="8"/>
      <c r="H17" s="8"/>
      <c r="I17" s="8"/>
      <c r="J17" s="8"/>
      <c r="K17" s="8"/>
    </row>
    <row r="18" spans="1:11" ht="11.25" customHeight="1">
      <c r="A18" s="69" t="s">
        <v>7</v>
      </c>
      <c r="B18" s="69"/>
      <c r="C18" s="8"/>
      <c r="D18" s="8"/>
      <c r="E18" s="8"/>
      <c r="F18" s="8"/>
      <c r="G18" s="8"/>
      <c r="H18" s="8"/>
      <c r="I18" s="8"/>
      <c r="J18" s="8"/>
      <c r="K18" s="8"/>
    </row>
    <row r="19" spans="1:11" ht="11.25" customHeight="1">
      <c r="A19" s="900" t="s">
        <v>365</v>
      </c>
      <c r="B19" s="900"/>
      <c r="C19" s="900"/>
      <c r="D19" s="900"/>
      <c r="E19" s="900"/>
      <c r="F19" s="900"/>
      <c r="G19" s="900"/>
      <c r="H19" s="900"/>
      <c r="I19" s="900"/>
      <c r="J19" s="900"/>
      <c r="K19" s="8"/>
    </row>
    <row r="20" spans="1:11" ht="14.25" customHeight="1">
      <c r="A20" s="900"/>
      <c r="B20" s="900"/>
      <c r="C20" s="900"/>
      <c r="D20" s="900"/>
      <c r="E20" s="900"/>
      <c r="F20" s="900"/>
      <c r="G20" s="900"/>
      <c r="H20" s="900"/>
      <c r="I20" s="900"/>
      <c r="J20" s="900"/>
      <c r="K20" s="8"/>
    </row>
    <row r="21" spans="1:11" ht="14.25" customHeight="1">
      <c r="A21" s="900"/>
      <c r="B21" s="900"/>
      <c r="C21" s="900"/>
      <c r="D21" s="900"/>
      <c r="E21" s="900"/>
      <c r="F21" s="900"/>
      <c r="G21" s="900"/>
      <c r="H21" s="900"/>
      <c r="I21" s="900"/>
      <c r="J21" s="900"/>
      <c r="K21" s="8"/>
    </row>
    <row r="22" spans="1:11" ht="11.2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</row>
    <row r="23" spans="1:11" ht="11.25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</row>
    <row r="24" spans="1:11" ht="11.25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</row>
    <row r="25" spans="1:12" ht="12.75">
      <c r="A25" s="906" t="s">
        <v>411</v>
      </c>
      <c r="B25" s="906"/>
      <c r="C25" s="906"/>
      <c r="D25" s="906"/>
      <c r="E25" s="906"/>
      <c r="F25" s="906"/>
      <c r="G25" s="906"/>
      <c r="H25" s="906"/>
      <c r="I25" s="906"/>
      <c r="J25" s="906"/>
      <c r="K25" s="8"/>
      <c r="L25" s="10"/>
    </row>
    <row r="26" spans="1:12" ht="12.75">
      <c r="A26" s="906" t="s">
        <v>161</v>
      </c>
      <c r="B26" s="906"/>
      <c r="C26" s="906"/>
      <c r="D26" s="906"/>
      <c r="E26" s="906"/>
      <c r="F26" s="906"/>
      <c r="G26" s="906"/>
      <c r="H26" s="906"/>
      <c r="I26" s="906"/>
      <c r="J26" s="906"/>
      <c r="K26" s="8"/>
      <c r="L26" s="10"/>
    </row>
    <row r="27" spans="8:11" ht="11.25" customHeight="1">
      <c r="H27" s="63"/>
      <c r="K27" s="8"/>
    </row>
    <row r="28" spans="1:11" ht="15" customHeight="1">
      <c r="A28" s="4"/>
      <c r="B28" s="64"/>
      <c r="C28" s="903" t="s">
        <v>410</v>
      </c>
      <c r="D28" s="910" t="s">
        <v>24</v>
      </c>
      <c r="E28" s="911"/>
      <c r="F28" s="912"/>
      <c r="G28" s="910" t="s">
        <v>20</v>
      </c>
      <c r="H28" s="911"/>
      <c r="I28" s="911"/>
      <c r="J28" s="911"/>
      <c r="K28" s="8"/>
    </row>
    <row r="29" spans="1:11" ht="11.25" customHeight="1">
      <c r="A29" s="53" t="s">
        <v>0</v>
      </c>
      <c r="B29" s="65"/>
      <c r="C29" s="904"/>
      <c r="D29" s="907">
        <v>2012</v>
      </c>
      <c r="E29" s="907">
        <v>2013</v>
      </c>
      <c r="F29" s="903" t="s">
        <v>227</v>
      </c>
      <c r="G29" s="907">
        <v>2012</v>
      </c>
      <c r="H29" s="907">
        <v>2013</v>
      </c>
      <c r="I29" s="901" t="s">
        <v>226</v>
      </c>
      <c r="J29" s="902"/>
      <c r="K29" s="8"/>
    </row>
    <row r="30" spans="1:11" ht="11.25" customHeight="1">
      <c r="A30" s="65"/>
      <c r="B30" s="65"/>
      <c r="C30" s="904"/>
      <c r="D30" s="908"/>
      <c r="E30" s="908"/>
      <c r="F30" s="904"/>
      <c r="G30" s="908"/>
      <c r="H30" s="908"/>
      <c r="I30" s="903" t="s">
        <v>228</v>
      </c>
      <c r="J30" s="913" t="s">
        <v>229</v>
      </c>
      <c r="K30" s="8"/>
    </row>
    <row r="31" spans="1:11" ht="11.25">
      <c r="A31" s="65"/>
      <c r="B31" s="66" t="s">
        <v>219</v>
      </c>
      <c r="C31" s="905"/>
      <c r="D31" s="909"/>
      <c r="E31" s="909"/>
      <c r="F31" s="905"/>
      <c r="G31" s="909"/>
      <c r="H31" s="909"/>
      <c r="I31" s="905"/>
      <c r="J31" s="914"/>
      <c r="K31" s="8"/>
    </row>
    <row r="32" spans="1:11" ht="11.25">
      <c r="A32" s="67"/>
      <c r="B32" s="72" t="s">
        <v>294</v>
      </c>
      <c r="C32" s="3" t="s">
        <v>2</v>
      </c>
      <c r="D32" s="901" t="s">
        <v>3</v>
      </c>
      <c r="E32" s="902"/>
      <c r="F32" s="902"/>
      <c r="G32" s="902"/>
      <c r="H32" s="902"/>
      <c r="I32" s="902"/>
      <c r="J32" s="902"/>
      <c r="K32" s="8"/>
    </row>
    <row r="33" spans="1:11" ht="11.25">
      <c r="A33" s="4"/>
      <c r="B33" s="5"/>
      <c r="C33" s="8"/>
      <c r="D33" s="8"/>
      <c r="E33" s="8"/>
      <c r="F33" s="8"/>
      <c r="G33" s="8"/>
      <c r="H33" s="8"/>
      <c r="I33" s="8"/>
      <c r="J33" s="8"/>
      <c r="K33" s="8"/>
    </row>
    <row r="34" spans="1:11" ht="11.25">
      <c r="A34" s="9" t="s">
        <v>234</v>
      </c>
      <c r="B34" s="70" t="s">
        <v>218</v>
      </c>
      <c r="C34" s="22">
        <v>19</v>
      </c>
      <c r="D34" s="49">
        <v>534521</v>
      </c>
      <c r="E34" s="49">
        <v>510827</v>
      </c>
      <c r="F34" s="49">
        <v>489124</v>
      </c>
      <c r="G34" s="49">
        <v>520649</v>
      </c>
      <c r="H34" s="49">
        <v>531385</v>
      </c>
      <c r="I34" s="49">
        <v>16251</v>
      </c>
      <c r="J34" s="49">
        <v>402359</v>
      </c>
      <c r="K34" s="8"/>
    </row>
    <row r="35" spans="1:12" ht="11.25">
      <c r="A35" s="9" t="s">
        <v>366</v>
      </c>
      <c r="B35" s="70" t="s">
        <v>295</v>
      </c>
      <c r="C35" s="22">
        <v>9</v>
      </c>
      <c r="D35" s="49">
        <v>28626</v>
      </c>
      <c r="E35" s="49">
        <v>19966</v>
      </c>
      <c r="F35" s="49">
        <v>14629</v>
      </c>
      <c r="G35" s="49">
        <v>17478</v>
      </c>
      <c r="H35" s="49">
        <v>34031</v>
      </c>
      <c r="I35" s="96" t="s">
        <v>8</v>
      </c>
      <c r="J35" s="97">
        <v>34031</v>
      </c>
      <c r="K35" s="8"/>
      <c r="L35" s="8"/>
    </row>
    <row r="36" spans="1:12" ht="11.25">
      <c r="A36" s="9"/>
      <c r="B36" s="73"/>
      <c r="C36" s="22"/>
      <c r="D36" s="49"/>
      <c r="E36" s="49"/>
      <c r="F36" s="49"/>
      <c r="G36" s="49"/>
      <c r="H36" s="49"/>
      <c r="I36" s="49"/>
      <c r="J36" s="97"/>
      <c r="K36" s="8"/>
      <c r="L36" s="8"/>
    </row>
    <row r="37" spans="1:12" ht="11.25">
      <c r="A37" s="9" t="s">
        <v>4</v>
      </c>
      <c r="B37" s="70" t="s">
        <v>218</v>
      </c>
      <c r="C37" s="22">
        <v>244</v>
      </c>
      <c r="D37" s="49">
        <v>4394252</v>
      </c>
      <c r="E37" s="49">
        <v>4257139</v>
      </c>
      <c r="F37" s="49">
        <v>4152841</v>
      </c>
      <c r="G37" s="49">
        <v>470122</v>
      </c>
      <c r="H37" s="49">
        <v>498541</v>
      </c>
      <c r="I37" s="49">
        <v>312059</v>
      </c>
      <c r="J37" s="49">
        <v>148131</v>
      </c>
      <c r="K37" s="8"/>
      <c r="L37" s="8"/>
    </row>
    <row r="38" spans="1:12" ht="11.25">
      <c r="A38" s="9" t="s">
        <v>223</v>
      </c>
      <c r="B38" s="70" t="s">
        <v>295</v>
      </c>
      <c r="C38" s="22">
        <v>184</v>
      </c>
      <c r="D38" s="49">
        <v>1199999</v>
      </c>
      <c r="E38" s="49">
        <v>1217995</v>
      </c>
      <c r="F38" s="49">
        <v>1173225</v>
      </c>
      <c r="G38" s="49">
        <v>71103</v>
      </c>
      <c r="H38" s="49">
        <v>75368</v>
      </c>
      <c r="I38" s="49">
        <v>29533</v>
      </c>
      <c r="J38" s="49">
        <v>45829</v>
      </c>
      <c r="K38" s="8"/>
      <c r="L38" s="8"/>
    </row>
    <row r="39" spans="1:12" ht="11.25">
      <c r="A39" s="9"/>
      <c r="B39" s="70"/>
      <c r="C39" s="22"/>
      <c r="D39" s="49"/>
      <c r="E39" s="49"/>
      <c r="F39" s="49"/>
      <c r="G39" s="49"/>
      <c r="H39" s="49"/>
      <c r="I39" s="49"/>
      <c r="J39" s="49"/>
      <c r="K39" s="8"/>
      <c r="L39" s="8"/>
    </row>
    <row r="40" spans="1:12" ht="11.25">
      <c r="A40" s="9" t="s">
        <v>221</v>
      </c>
      <c r="B40" s="70" t="s">
        <v>218</v>
      </c>
      <c r="C40" s="22">
        <v>194</v>
      </c>
      <c r="D40" s="49">
        <v>102529</v>
      </c>
      <c r="E40" s="49">
        <v>98922</v>
      </c>
      <c r="F40" s="49">
        <v>94062</v>
      </c>
      <c r="G40" s="49">
        <v>107764</v>
      </c>
      <c r="H40" s="49">
        <v>98876</v>
      </c>
      <c r="I40" s="97">
        <v>63</v>
      </c>
      <c r="J40" s="49">
        <v>94924</v>
      </c>
      <c r="K40" s="8"/>
      <c r="L40" s="8"/>
    </row>
    <row r="41" spans="1:12" ht="11.25">
      <c r="A41" s="9" t="s">
        <v>222</v>
      </c>
      <c r="B41" s="70" t="s">
        <v>295</v>
      </c>
      <c r="C41" s="22">
        <v>183</v>
      </c>
      <c r="D41" s="49">
        <v>99864</v>
      </c>
      <c r="E41" s="49">
        <v>98922</v>
      </c>
      <c r="F41" s="49">
        <v>94062</v>
      </c>
      <c r="G41" s="49">
        <v>3496</v>
      </c>
      <c r="H41" s="49">
        <v>2821</v>
      </c>
      <c r="I41" s="98">
        <v>10</v>
      </c>
      <c r="J41" s="49">
        <v>2628</v>
      </c>
      <c r="K41" s="8"/>
      <c r="L41" s="8"/>
    </row>
    <row r="42" spans="1:12" ht="11.25">
      <c r="A42" s="9"/>
      <c r="B42" s="70"/>
      <c r="C42" s="22"/>
      <c r="D42" s="49"/>
      <c r="E42" s="49"/>
      <c r="F42" s="49"/>
      <c r="G42" s="49"/>
      <c r="H42" s="49"/>
      <c r="I42" s="49"/>
      <c r="J42" s="49"/>
      <c r="K42" s="8"/>
      <c r="L42" s="8"/>
    </row>
    <row r="43" spans="1:12" ht="11.25">
      <c r="A43" s="9" t="s">
        <v>220</v>
      </c>
      <c r="B43" s="70" t="s">
        <v>218</v>
      </c>
      <c r="C43" s="22">
        <v>257</v>
      </c>
      <c r="D43" s="49">
        <v>3368797</v>
      </c>
      <c r="E43" s="49">
        <v>3201587</v>
      </c>
      <c r="F43" s="49">
        <v>2572841</v>
      </c>
      <c r="G43" s="49">
        <v>299887</v>
      </c>
      <c r="H43" s="49">
        <v>291169</v>
      </c>
      <c r="I43" s="49">
        <v>21467</v>
      </c>
      <c r="J43" s="49">
        <v>140111</v>
      </c>
      <c r="K43" s="8"/>
      <c r="L43" s="8"/>
    </row>
    <row r="44" spans="1:12" ht="11.25">
      <c r="A44" s="9"/>
      <c r="B44" s="70" t="s">
        <v>295</v>
      </c>
      <c r="C44" s="22">
        <v>14</v>
      </c>
      <c r="D44" s="49">
        <v>352831</v>
      </c>
      <c r="E44" s="49">
        <v>353929</v>
      </c>
      <c r="F44" s="49">
        <v>295092</v>
      </c>
      <c r="G44" s="49">
        <v>56245</v>
      </c>
      <c r="H44" s="49">
        <v>75136</v>
      </c>
      <c r="I44" s="97">
        <v>1957</v>
      </c>
      <c r="J44" s="49">
        <v>73178</v>
      </c>
      <c r="K44" s="8"/>
      <c r="L44" s="8"/>
    </row>
    <row r="45" spans="1:12" ht="11.25">
      <c r="A45" s="9"/>
      <c r="B45" s="70"/>
      <c r="C45" s="22"/>
      <c r="D45" s="49"/>
      <c r="E45" s="49"/>
      <c r="F45" s="49"/>
      <c r="G45" s="49"/>
      <c r="H45" s="49"/>
      <c r="I45" s="49"/>
      <c r="J45" s="49"/>
      <c r="K45" s="8"/>
      <c r="L45" s="8"/>
    </row>
    <row r="46" spans="1:12" ht="11.25">
      <c r="A46" s="9" t="s">
        <v>215</v>
      </c>
      <c r="B46" s="70" t="s">
        <v>218</v>
      </c>
      <c r="C46" s="22">
        <v>1429</v>
      </c>
      <c r="D46" s="49">
        <v>3009133</v>
      </c>
      <c r="E46" s="49">
        <v>2376243</v>
      </c>
      <c r="F46" s="49">
        <v>2338280</v>
      </c>
      <c r="G46" s="49">
        <v>2584263</v>
      </c>
      <c r="H46" s="49">
        <v>1464300</v>
      </c>
      <c r="I46" s="49">
        <v>27549</v>
      </c>
      <c r="J46" s="49">
        <v>146899</v>
      </c>
      <c r="K46" s="8"/>
      <c r="L46" s="8"/>
    </row>
    <row r="47" spans="1:12" ht="11.25">
      <c r="A47" s="9" t="s">
        <v>216</v>
      </c>
      <c r="B47" s="70" t="s">
        <v>295</v>
      </c>
      <c r="C47" s="96" t="s">
        <v>8</v>
      </c>
      <c r="D47" s="96" t="s">
        <v>8</v>
      </c>
      <c r="E47" s="96" t="s">
        <v>8</v>
      </c>
      <c r="F47" s="96" t="s">
        <v>8</v>
      </c>
      <c r="G47" s="96" t="s">
        <v>8</v>
      </c>
      <c r="H47" s="96" t="s">
        <v>8</v>
      </c>
      <c r="I47" s="96" t="s">
        <v>8</v>
      </c>
      <c r="J47" s="96" t="s">
        <v>8</v>
      </c>
      <c r="K47" s="8"/>
      <c r="L47" s="8"/>
    </row>
    <row r="48" spans="1:12" ht="11.25">
      <c r="A48" s="9"/>
      <c r="B48" s="70"/>
      <c r="C48" s="22"/>
      <c r="D48" s="49"/>
      <c r="E48" s="49"/>
      <c r="F48" s="49"/>
      <c r="G48" s="49"/>
      <c r="H48" s="49"/>
      <c r="I48" s="49"/>
      <c r="J48" s="49"/>
      <c r="K48" s="8"/>
      <c r="L48" s="8"/>
    </row>
    <row r="49" spans="1:12" ht="11.25">
      <c r="A49" s="9" t="s">
        <v>367</v>
      </c>
      <c r="B49" s="70" t="s">
        <v>218</v>
      </c>
      <c r="C49" s="22">
        <v>182</v>
      </c>
      <c r="D49" s="49">
        <v>2996242</v>
      </c>
      <c r="E49" s="49">
        <v>2922009</v>
      </c>
      <c r="F49" s="49">
        <v>2449533</v>
      </c>
      <c r="G49" s="49">
        <v>3005685</v>
      </c>
      <c r="H49" s="49">
        <v>2942049</v>
      </c>
      <c r="I49" s="49">
        <v>109362</v>
      </c>
      <c r="J49" s="49">
        <v>1868297</v>
      </c>
      <c r="K49" s="8"/>
      <c r="L49" s="8"/>
    </row>
    <row r="50" spans="1:12" ht="11.25">
      <c r="A50" s="9" t="s">
        <v>368</v>
      </c>
      <c r="B50" s="70" t="s">
        <v>295</v>
      </c>
      <c r="C50" s="22">
        <v>25</v>
      </c>
      <c r="D50" s="49">
        <v>144406</v>
      </c>
      <c r="E50" s="49">
        <v>135011</v>
      </c>
      <c r="F50" s="49">
        <v>116655</v>
      </c>
      <c r="G50" s="49">
        <v>178865</v>
      </c>
      <c r="H50" s="49">
        <v>157471</v>
      </c>
      <c r="I50" s="49">
        <v>5532</v>
      </c>
      <c r="J50" s="49">
        <v>148783</v>
      </c>
      <c r="K50" s="8"/>
      <c r="L50" s="8"/>
    </row>
    <row r="51" spans="1:12" ht="11.25">
      <c r="A51" s="9"/>
      <c r="B51" s="70"/>
      <c r="C51" s="22"/>
      <c r="D51" s="49"/>
      <c r="E51" s="49"/>
      <c r="F51" s="49"/>
      <c r="G51" s="49"/>
      <c r="H51" s="49"/>
      <c r="I51" s="49"/>
      <c r="J51" s="49"/>
      <c r="K51" s="8"/>
      <c r="L51" s="8"/>
    </row>
    <row r="52" spans="1:12" ht="15.75" customHeight="1">
      <c r="A52" s="9" t="s">
        <v>351</v>
      </c>
      <c r="B52" s="70" t="s">
        <v>218</v>
      </c>
      <c r="C52" s="22">
        <v>59</v>
      </c>
      <c r="D52" s="49">
        <v>1449942</v>
      </c>
      <c r="E52" s="49">
        <v>1391955</v>
      </c>
      <c r="F52" s="49">
        <v>1130608</v>
      </c>
      <c r="G52" s="49">
        <v>1265713</v>
      </c>
      <c r="H52" s="49">
        <v>1214373</v>
      </c>
      <c r="I52" s="49">
        <v>157723</v>
      </c>
      <c r="J52" s="49">
        <v>351870</v>
      </c>
      <c r="K52" s="8"/>
      <c r="L52" s="8"/>
    </row>
    <row r="53" spans="1:12" ht="15.75" customHeight="1">
      <c r="A53" s="9"/>
      <c r="B53" s="70" t="s">
        <v>295</v>
      </c>
      <c r="C53" s="22">
        <v>15</v>
      </c>
      <c r="D53" s="49">
        <v>80589</v>
      </c>
      <c r="E53" s="49">
        <v>74673</v>
      </c>
      <c r="F53" s="49">
        <v>71200</v>
      </c>
      <c r="G53" s="49">
        <v>290649</v>
      </c>
      <c r="H53" s="49">
        <v>74188</v>
      </c>
      <c r="I53" s="49">
        <v>4063</v>
      </c>
      <c r="J53" s="49">
        <v>70040</v>
      </c>
      <c r="K53" s="8"/>
      <c r="L53" s="8"/>
    </row>
    <row r="54" spans="1:12" ht="11.25">
      <c r="A54" s="9"/>
      <c r="B54" s="73"/>
      <c r="C54" s="22"/>
      <c r="D54" s="49"/>
      <c r="E54" s="49"/>
      <c r="F54" s="49"/>
      <c r="G54" s="49"/>
      <c r="H54" s="49"/>
      <c r="I54" s="49"/>
      <c r="J54" s="49"/>
      <c r="K54" s="8"/>
      <c r="L54" s="8"/>
    </row>
    <row r="55" spans="1:11" ht="11.25">
      <c r="A55" s="9" t="s">
        <v>5</v>
      </c>
      <c r="B55" s="70" t="s">
        <v>218</v>
      </c>
      <c r="C55" s="22">
        <v>185</v>
      </c>
      <c r="D55" s="49">
        <v>3896009</v>
      </c>
      <c r="E55" s="49">
        <v>3864950</v>
      </c>
      <c r="F55" s="49">
        <v>3410635</v>
      </c>
      <c r="G55" s="49">
        <v>3869842</v>
      </c>
      <c r="H55" s="49">
        <v>3852923</v>
      </c>
      <c r="I55" s="49">
        <v>56170</v>
      </c>
      <c r="J55" s="49">
        <v>2453664</v>
      </c>
      <c r="K55" s="8"/>
    </row>
    <row r="56" spans="1:11" ht="11.25">
      <c r="A56" s="9"/>
      <c r="B56" s="70" t="s">
        <v>295</v>
      </c>
      <c r="C56" s="22">
        <v>32</v>
      </c>
      <c r="D56" s="49">
        <v>23214</v>
      </c>
      <c r="E56" s="49">
        <v>36425</v>
      </c>
      <c r="F56" s="49">
        <v>34564</v>
      </c>
      <c r="G56" s="49">
        <v>23836</v>
      </c>
      <c r="H56" s="49">
        <v>17411</v>
      </c>
      <c r="I56" s="96">
        <v>1575</v>
      </c>
      <c r="J56" s="49">
        <v>14102</v>
      </c>
      <c r="K56" s="8"/>
    </row>
    <row r="57" spans="1:12" ht="11.25">
      <c r="A57" s="9"/>
      <c r="B57" s="70"/>
      <c r="C57" s="22"/>
      <c r="D57" s="49"/>
      <c r="E57" s="49"/>
      <c r="F57" s="49"/>
      <c r="G57" s="49"/>
      <c r="H57" s="49"/>
      <c r="I57" s="49"/>
      <c r="J57" s="49"/>
      <c r="K57" s="8"/>
      <c r="L57" s="8"/>
    </row>
    <row r="58" spans="1:12" ht="11.25">
      <c r="A58" s="9" t="s">
        <v>6</v>
      </c>
      <c r="B58" s="70" t="s">
        <v>218</v>
      </c>
      <c r="C58" s="22">
        <v>75</v>
      </c>
      <c r="D58" s="49">
        <v>146259</v>
      </c>
      <c r="E58" s="49">
        <v>143050</v>
      </c>
      <c r="F58" s="49">
        <v>123155</v>
      </c>
      <c r="G58" s="49">
        <v>140774</v>
      </c>
      <c r="H58" s="49">
        <v>119296</v>
      </c>
      <c r="I58" s="49">
        <v>3045</v>
      </c>
      <c r="J58" s="49">
        <v>114666</v>
      </c>
      <c r="K58" s="8"/>
      <c r="L58" s="8"/>
    </row>
    <row r="59" spans="1:12" ht="11.25">
      <c r="A59" s="9" t="s">
        <v>369</v>
      </c>
      <c r="B59" s="70" t="s">
        <v>295</v>
      </c>
      <c r="C59" s="22">
        <v>35</v>
      </c>
      <c r="D59" s="49">
        <v>119259</v>
      </c>
      <c r="E59" s="49">
        <v>112897</v>
      </c>
      <c r="F59" s="49">
        <v>95729</v>
      </c>
      <c r="G59" s="49">
        <v>25767</v>
      </c>
      <c r="H59" s="49">
        <v>26051</v>
      </c>
      <c r="I59" s="49">
        <v>105</v>
      </c>
      <c r="J59" s="49">
        <v>25946</v>
      </c>
      <c r="K59" s="95"/>
      <c r="L59" s="8"/>
    </row>
    <row r="60" spans="1:12" ht="11.25">
      <c r="A60" s="9"/>
      <c r="B60" s="9"/>
      <c r="C60" s="74"/>
      <c r="D60" s="8"/>
      <c r="E60" s="8"/>
      <c r="F60" s="8"/>
      <c r="G60" s="8"/>
      <c r="H60" s="8"/>
      <c r="I60" s="8"/>
      <c r="J60" s="8"/>
      <c r="K60" s="8"/>
      <c r="L60" s="8"/>
    </row>
    <row r="61" ht="11.25" customHeight="1">
      <c r="A61" s="2" t="s">
        <v>7</v>
      </c>
    </row>
    <row r="62" spans="1:10" ht="14.25" customHeight="1">
      <c r="A62" s="900" t="s">
        <v>262</v>
      </c>
      <c r="B62" s="900"/>
      <c r="C62" s="900"/>
      <c r="D62" s="900"/>
      <c r="E62" s="900"/>
      <c r="F62" s="900"/>
      <c r="G62" s="900"/>
      <c r="H62" s="900"/>
      <c r="I62" s="900"/>
      <c r="J62" s="900"/>
    </row>
    <row r="63" spans="1:10" ht="12" customHeight="1">
      <c r="A63" s="900"/>
      <c r="B63" s="900"/>
      <c r="C63" s="900"/>
      <c r="D63" s="900"/>
      <c r="E63" s="900"/>
      <c r="F63" s="900"/>
      <c r="G63" s="900"/>
      <c r="H63" s="900"/>
      <c r="I63" s="900"/>
      <c r="J63" s="900"/>
    </row>
    <row r="64" ht="6.75" customHeight="1">
      <c r="E64" s="13"/>
    </row>
    <row r="65" spans="3:10" ht="15.75" customHeight="1">
      <c r="C65" s="8"/>
      <c r="D65" s="22"/>
      <c r="E65" s="873"/>
      <c r="F65" s="8"/>
      <c r="G65" s="8"/>
      <c r="H65" s="8"/>
      <c r="I65" s="8"/>
      <c r="J65" s="8"/>
    </row>
    <row r="66" spans="3:10" ht="11.25">
      <c r="C66" s="8"/>
      <c r="D66" s="8"/>
      <c r="E66" s="8"/>
      <c r="F66" s="8"/>
      <c r="G66" s="8"/>
      <c r="H66" s="8"/>
      <c r="I66" s="8"/>
      <c r="J66" s="8"/>
    </row>
    <row r="68" spans="4:5" ht="11.25">
      <c r="D68" s="8"/>
      <c r="E68" s="8"/>
    </row>
  </sheetData>
  <sheetProtection/>
  <mergeCells count="30">
    <mergeCell ref="G6:J6"/>
    <mergeCell ref="G28:J28"/>
    <mergeCell ref="J30:J31"/>
    <mergeCell ref="D32:J32"/>
    <mergeCell ref="H7:H9"/>
    <mergeCell ref="I8:I9"/>
    <mergeCell ref="J8:J9"/>
    <mergeCell ref="I7:J7"/>
    <mergeCell ref="E7:E9"/>
    <mergeCell ref="G29:G31"/>
    <mergeCell ref="G7:G9"/>
    <mergeCell ref="E29:E31"/>
    <mergeCell ref="D29:D31"/>
    <mergeCell ref="A19:J21"/>
    <mergeCell ref="D28:F28"/>
    <mergeCell ref="F29:F31"/>
    <mergeCell ref="H29:H31"/>
    <mergeCell ref="I29:J29"/>
    <mergeCell ref="I30:I31"/>
    <mergeCell ref="F7:F9"/>
    <mergeCell ref="A62:J63"/>
    <mergeCell ref="D10:J10"/>
    <mergeCell ref="C28:C31"/>
    <mergeCell ref="A3:J3"/>
    <mergeCell ref="A4:J4"/>
    <mergeCell ref="A25:J25"/>
    <mergeCell ref="A26:J26"/>
    <mergeCell ref="C6:C9"/>
    <mergeCell ref="D7:D9"/>
    <mergeCell ref="D6:F6"/>
  </mergeCells>
  <printOptions/>
  <pageMargins left="0.4330708661417323" right="0.2755905511811024" top="0.8661417322834646" bottom="0.8267716535433072" header="0.5905511811023623" footer="0.7874015748031497"/>
  <pageSetup horizontalDpi="600" verticalDpi="600" orientation="portrait" paperSize="9" scale="94" r:id="rId1"/>
  <headerFooter alignWithMargins="0">
    <oddHeader>&amp;L&amp;"Arial,Kursiv"&amp;8 &amp;U1 Abfallentsorgung&amp;R&amp;"Arial,Kursiv"&amp;8 &amp;UAbfallwirtschaft in Bayern 2013</oddHeader>
    <oddFooter xml:space="preserve">&amp;C&amp;11 24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M80"/>
  <sheetViews>
    <sheetView workbookViewId="0" topLeftCell="A1">
      <selection activeCell="I68" sqref="I68"/>
    </sheetView>
  </sheetViews>
  <sheetFormatPr defaultColWidth="11.421875" defaultRowHeight="12.75"/>
  <cols>
    <col min="1" max="2" width="2.7109375" style="2" customWidth="1"/>
    <col min="3" max="3" width="1.7109375" style="2" customWidth="1"/>
    <col min="4" max="4" width="36.57421875" style="2" customWidth="1"/>
    <col min="5" max="5" width="0.9921875" style="2" customWidth="1"/>
    <col min="6" max="6" width="12.7109375" style="2" customWidth="1"/>
    <col min="7" max="10" width="10.7109375" style="2" customWidth="1"/>
    <col min="11" max="11" width="11.421875" style="2" customWidth="1"/>
    <col min="12" max="12" width="9.57421875" style="2" bestFit="1" customWidth="1"/>
    <col min="13" max="16384" width="11.421875" style="2" customWidth="1"/>
  </cols>
  <sheetData>
    <row r="3" spans="1:10" s="1" customFormat="1" ht="12.75">
      <c r="A3" s="906" t="s">
        <v>412</v>
      </c>
      <c r="B3" s="906"/>
      <c r="C3" s="906"/>
      <c r="D3" s="906"/>
      <c r="E3" s="906"/>
      <c r="F3" s="906"/>
      <c r="G3" s="906"/>
      <c r="H3" s="906"/>
      <c r="I3" s="906"/>
      <c r="J3" s="906"/>
    </row>
    <row r="5" spans="1:10" ht="11.25" customHeight="1">
      <c r="A5" s="917" t="s">
        <v>306</v>
      </c>
      <c r="B5" s="918"/>
      <c r="C5" s="926" t="s">
        <v>38</v>
      </c>
      <c r="D5" s="927"/>
      <c r="E5" s="928"/>
      <c r="F5" s="903" t="s">
        <v>217</v>
      </c>
      <c r="G5" s="901" t="s">
        <v>413</v>
      </c>
      <c r="H5" s="902"/>
      <c r="I5" s="902"/>
      <c r="J5" s="902"/>
    </row>
    <row r="6" spans="1:10" ht="25.5" customHeight="1">
      <c r="A6" s="919"/>
      <c r="B6" s="920"/>
      <c r="C6" s="929"/>
      <c r="D6" s="930"/>
      <c r="E6" s="931"/>
      <c r="F6" s="904"/>
      <c r="G6" s="910" t="s">
        <v>371</v>
      </c>
      <c r="H6" s="911"/>
      <c r="I6" s="915" t="s">
        <v>372</v>
      </c>
      <c r="J6" s="916"/>
    </row>
    <row r="7" spans="1:13" ht="11.25" customHeight="1">
      <c r="A7" s="919"/>
      <c r="B7" s="920"/>
      <c r="C7" s="929"/>
      <c r="D7" s="930"/>
      <c r="E7" s="931"/>
      <c r="F7" s="904"/>
      <c r="G7" s="903" t="s">
        <v>224</v>
      </c>
      <c r="H7" s="903" t="s">
        <v>225</v>
      </c>
      <c r="I7" s="903" t="s">
        <v>256</v>
      </c>
      <c r="J7" s="913" t="s">
        <v>257</v>
      </c>
      <c r="M7" s="8"/>
    </row>
    <row r="8" spans="1:10" ht="11.25" customHeight="1">
      <c r="A8" s="919"/>
      <c r="B8" s="920"/>
      <c r="C8" s="929"/>
      <c r="D8" s="930"/>
      <c r="E8" s="931"/>
      <c r="F8" s="904"/>
      <c r="G8" s="904"/>
      <c r="H8" s="904"/>
      <c r="I8" s="904"/>
      <c r="J8" s="925"/>
    </row>
    <row r="9" spans="1:10" ht="11.25" customHeight="1">
      <c r="A9" s="919"/>
      <c r="B9" s="920"/>
      <c r="C9" s="929"/>
      <c r="D9" s="930"/>
      <c r="E9" s="931"/>
      <c r="F9" s="904"/>
      <c r="G9" s="904"/>
      <c r="H9" s="904"/>
      <c r="I9" s="904"/>
      <c r="J9" s="925"/>
    </row>
    <row r="10" spans="1:10" ht="11.25">
      <c r="A10" s="919"/>
      <c r="B10" s="920"/>
      <c r="C10" s="929"/>
      <c r="D10" s="930"/>
      <c r="E10" s="931"/>
      <c r="F10" s="905"/>
      <c r="G10" s="905"/>
      <c r="H10" s="905"/>
      <c r="I10" s="905"/>
      <c r="J10" s="914"/>
    </row>
    <row r="11" spans="1:10" ht="11.25">
      <c r="A11" s="921"/>
      <c r="B11" s="922"/>
      <c r="C11" s="932"/>
      <c r="D11" s="933"/>
      <c r="E11" s="934"/>
      <c r="F11" s="901" t="s">
        <v>3</v>
      </c>
      <c r="G11" s="902"/>
      <c r="H11" s="902"/>
      <c r="I11" s="902"/>
      <c r="J11" s="902"/>
    </row>
    <row r="12" spans="1:11" ht="7.5" customHeight="1">
      <c r="A12" s="31"/>
      <c r="B12" s="33"/>
      <c r="C12" s="14"/>
      <c r="D12" s="14"/>
      <c r="E12" s="14"/>
      <c r="F12" s="41"/>
      <c r="G12" s="8"/>
      <c r="H12" s="8"/>
      <c r="I12" s="8"/>
      <c r="J12" s="8"/>
      <c r="K12" s="11"/>
    </row>
    <row r="13" spans="1:11" ht="11.25" customHeight="1">
      <c r="A13" s="35" t="s">
        <v>59</v>
      </c>
      <c r="B13" s="21"/>
      <c r="C13" s="14" t="s">
        <v>166</v>
      </c>
      <c r="D13" s="14"/>
      <c r="E13" s="14"/>
      <c r="F13" s="74"/>
      <c r="G13" s="54"/>
      <c r="H13" s="22"/>
      <c r="I13" s="22"/>
      <c r="J13" s="22"/>
      <c r="K13" s="11"/>
    </row>
    <row r="14" spans="1:11" ht="11.25" customHeight="1">
      <c r="A14" s="35"/>
      <c r="B14" s="21"/>
      <c r="C14" s="14" t="s">
        <v>300</v>
      </c>
      <c r="E14" s="14"/>
      <c r="F14" s="74"/>
      <c r="G14" s="82"/>
      <c r="H14" s="22"/>
      <c r="I14" s="22"/>
      <c r="J14" s="82"/>
      <c r="K14" s="39"/>
    </row>
    <row r="15" spans="1:13" ht="11.25" customHeight="1">
      <c r="A15" s="35"/>
      <c r="B15" s="21"/>
      <c r="C15" s="923" t="s">
        <v>301</v>
      </c>
      <c r="D15" s="924"/>
      <c r="E15" s="14"/>
      <c r="F15" s="74">
        <v>61552</v>
      </c>
      <c r="G15" s="54">
        <v>54399</v>
      </c>
      <c r="H15" s="104" t="s">
        <v>414</v>
      </c>
      <c r="I15" s="99" t="s">
        <v>8</v>
      </c>
      <c r="J15" s="100">
        <v>7150</v>
      </c>
      <c r="K15" s="101"/>
      <c r="L15" s="40"/>
      <c r="M15" s="17"/>
    </row>
    <row r="16" spans="1:13" ht="7.5" customHeight="1">
      <c r="A16" s="35"/>
      <c r="B16" s="21"/>
      <c r="C16" s="29"/>
      <c r="D16" s="29"/>
      <c r="E16" s="14"/>
      <c r="F16" s="74"/>
      <c r="G16" s="54"/>
      <c r="H16" s="22"/>
      <c r="I16" s="22"/>
      <c r="J16" s="22"/>
      <c r="M16" s="8"/>
    </row>
    <row r="17" spans="1:13" ht="11.25" customHeight="1">
      <c r="A17" s="32" t="s">
        <v>25</v>
      </c>
      <c r="B17" s="34"/>
      <c r="C17" s="28" t="s">
        <v>167</v>
      </c>
      <c r="D17" s="28"/>
      <c r="E17" s="28"/>
      <c r="F17" s="74"/>
      <c r="G17" s="54"/>
      <c r="H17" s="22"/>
      <c r="I17" s="22"/>
      <c r="J17" s="22"/>
      <c r="L17" s="19"/>
      <c r="M17" s="22"/>
    </row>
    <row r="18" spans="1:13" ht="11.25" customHeight="1">
      <c r="A18" s="32"/>
      <c r="B18" s="34"/>
      <c r="C18" s="28" t="s">
        <v>263</v>
      </c>
      <c r="D18" s="28"/>
      <c r="E18" s="28"/>
      <c r="F18" s="74"/>
      <c r="G18" s="54"/>
      <c r="H18" s="22"/>
      <c r="I18" s="22"/>
      <c r="J18" s="22"/>
      <c r="L18" s="14"/>
      <c r="M18" s="22"/>
    </row>
    <row r="19" spans="1:13" ht="11.25" customHeight="1">
      <c r="A19" s="32"/>
      <c r="B19" s="34"/>
      <c r="C19" s="923" t="s">
        <v>264</v>
      </c>
      <c r="D19" s="924"/>
      <c r="E19" s="29"/>
      <c r="F19" s="74">
        <v>1491499</v>
      </c>
      <c r="G19" s="99" t="s">
        <v>8</v>
      </c>
      <c r="H19" s="100">
        <v>895</v>
      </c>
      <c r="I19" s="54">
        <v>591614</v>
      </c>
      <c r="J19" s="22">
        <v>898990</v>
      </c>
      <c r="L19" s="8"/>
      <c r="M19" s="8"/>
    </row>
    <row r="20" spans="1:13" ht="7.5" customHeight="1">
      <c r="A20" s="32"/>
      <c r="B20" s="34"/>
      <c r="C20" s="29"/>
      <c r="D20" s="29"/>
      <c r="E20" s="29"/>
      <c r="F20" s="74"/>
      <c r="G20" s="54"/>
      <c r="H20" s="54"/>
      <c r="I20" s="54"/>
      <c r="J20" s="22"/>
      <c r="M20" s="8"/>
    </row>
    <row r="21" spans="1:13" ht="11.25" customHeight="1">
      <c r="A21" s="32" t="s">
        <v>77</v>
      </c>
      <c r="B21" s="34"/>
      <c r="C21" s="28" t="s">
        <v>331</v>
      </c>
      <c r="D21" s="29"/>
      <c r="E21" s="29"/>
      <c r="F21" s="74"/>
      <c r="G21" s="54"/>
      <c r="H21" s="54"/>
      <c r="I21" s="54"/>
      <c r="J21" s="22"/>
      <c r="M21" s="8"/>
    </row>
    <row r="22" spans="2:13" ht="11.25" customHeight="1">
      <c r="B22" s="34"/>
      <c r="C22" s="923" t="s">
        <v>348</v>
      </c>
      <c r="D22" s="924"/>
      <c r="E22" s="29"/>
      <c r="F22" s="74">
        <v>219237</v>
      </c>
      <c r="G22" s="99" t="s">
        <v>8</v>
      </c>
      <c r="H22" s="100">
        <v>576</v>
      </c>
      <c r="I22" s="54">
        <v>176891</v>
      </c>
      <c r="J22" s="22">
        <v>41770</v>
      </c>
      <c r="M22" s="8"/>
    </row>
    <row r="23" spans="1:13" ht="11.25" customHeight="1">
      <c r="A23" s="32"/>
      <c r="B23" s="34"/>
      <c r="C23" s="29"/>
      <c r="D23" s="29"/>
      <c r="E23" s="29"/>
      <c r="F23" s="74"/>
      <c r="G23" s="54"/>
      <c r="H23" s="54"/>
      <c r="I23" s="54"/>
      <c r="J23" s="22"/>
      <c r="M23" s="8"/>
    </row>
    <row r="24" spans="1:13" ht="11.25" customHeight="1">
      <c r="A24" s="32" t="s">
        <v>78</v>
      </c>
      <c r="B24" s="34"/>
      <c r="C24" s="28" t="s">
        <v>332</v>
      </c>
      <c r="D24" s="28"/>
      <c r="E24" s="29"/>
      <c r="F24" s="74"/>
      <c r="G24" s="54"/>
      <c r="H24" s="54"/>
      <c r="I24" s="54"/>
      <c r="J24" s="22"/>
      <c r="M24" s="8"/>
    </row>
    <row r="25" spans="1:13" ht="11.25" customHeight="1">
      <c r="A25" s="32"/>
      <c r="B25" s="34"/>
      <c r="C25" s="28" t="s">
        <v>334</v>
      </c>
      <c r="D25" s="29"/>
      <c r="E25" s="29"/>
      <c r="F25" s="74"/>
      <c r="G25" s="54"/>
      <c r="H25" s="54"/>
      <c r="I25" s="54"/>
      <c r="J25" s="22"/>
      <c r="M25" s="8"/>
    </row>
    <row r="26" spans="1:13" ht="11.25" customHeight="1">
      <c r="A26" s="32"/>
      <c r="B26" s="34"/>
      <c r="C26" s="923" t="s">
        <v>335</v>
      </c>
      <c r="D26" s="924"/>
      <c r="E26" s="29"/>
      <c r="F26" s="74">
        <v>446388</v>
      </c>
      <c r="G26" s="100" t="s">
        <v>8</v>
      </c>
      <c r="H26" s="104" t="s">
        <v>414</v>
      </c>
      <c r="I26" s="54">
        <v>159352</v>
      </c>
      <c r="J26" s="22">
        <v>287033</v>
      </c>
      <c r="L26" s="8"/>
      <c r="M26" s="8"/>
    </row>
    <row r="27" spans="2:13" ht="11.25" customHeight="1">
      <c r="B27" s="34"/>
      <c r="C27" s="29"/>
      <c r="D27" s="29"/>
      <c r="E27" s="29"/>
      <c r="F27" s="74"/>
      <c r="G27" s="54"/>
      <c r="H27" s="54"/>
      <c r="I27" s="54"/>
      <c r="J27" s="22"/>
      <c r="M27" s="8"/>
    </row>
    <row r="28" spans="1:13" ht="11.25" customHeight="1">
      <c r="A28" s="32" t="s">
        <v>159</v>
      </c>
      <c r="B28" s="34"/>
      <c r="C28" s="28" t="s">
        <v>332</v>
      </c>
      <c r="D28" s="28"/>
      <c r="E28" s="29"/>
      <c r="F28" s="74"/>
      <c r="G28" s="54"/>
      <c r="H28" s="54"/>
      <c r="I28" s="54"/>
      <c r="J28" s="22"/>
      <c r="M28" s="8"/>
    </row>
    <row r="29" spans="1:13" ht="11.25" customHeight="1">
      <c r="A29" s="32"/>
      <c r="B29" s="34"/>
      <c r="C29" s="28" t="s">
        <v>336</v>
      </c>
      <c r="D29" s="28"/>
      <c r="E29" s="29"/>
      <c r="F29" s="74"/>
      <c r="G29" s="54"/>
      <c r="H29" s="54"/>
      <c r="I29" s="54"/>
      <c r="J29" s="22"/>
      <c r="M29" s="8"/>
    </row>
    <row r="30" spans="1:13" ht="11.25" customHeight="1">
      <c r="A30" s="32"/>
      <c r="B30" s="34"/>
      <c r="C30" s="28" t="s">
        <v>337</v>
      </c>
      <c r="D30" s="28"/>
      <c r="E30" s="29"/>
      <c r="F30" s="74"/>
      <c r="G30" s="54"/>
      <c r="H30" s="54"/>
      <c r="I30" s="54"/>
      <c r="J30" s="22"/>
      <c r="M30" s="8"/>
    </row>
    <row r="31" spans="1:13" ht="11.25" customHeight="1">
      <c r="A31" s="32"/>
      <c r="B31" s="34"/>
      <c r="C31" s="923" t="s">
        <v>338</v>
      </c>
      <c r="D31" s="924"/>
      <c r="E31" s="29"/>
      <c r="F31" s="74">
        <v>226094</v>
      </c>
      <c r="G31" s="100" t="s">
        <v>8</v>
      </c>
      <c r="H31" s="100">
        <v>68</v>
      </c>
      <c r="I31" s="54">
        <v>225586</v>
      </c>
      <c r="J31" s="104" t="s">
        <v>414</v>
      </c>
      <c r="L31" s="8"/>
      <c r="M31" s="8"/>
    </row>
    <row r="32" spans="1:13" ht="10.5" customHeight="1">
      <c r="A32" s="32"/>
      <c r="B32" s="34"/>
      <c r="C32" s="28"/>
      <c r="D32" s="28"/>
      <c r="E32" s="28"/>
      <c r="F32" s="74"/>
      <c r="G32" s="54"/>
      <c r="H32" s="54"/>
      <c r="I32" s="54"/>
      <c r="J32" s="22"/>
      <c r="M32" s="8"/>
    </row>
    <row r="33" spans="1:13" ht="11.25" customHeight="1">
      <c r="A33" s="32" t="s">
        <v>26</v>
      </c>
      <c r="B33" s="34"/>
      <c r="C33" s="28" t="s">
        <v>170</v>
      </c>
      <c r="D33" s="28"/>
      <c r="E33" s="28"/>
      <c r="F33" s="74"/>
      <c r="G33" s="54"/>
      <c r="H33" s="54"/>
      <c r="I33" s="54"/>
      <c r="J33" s="22"/>
      <c r="M33" s="8"/>
    </row>
    <row r="34" spans="1:13" ht="11.25" customHeight="1">
      <c r="A34" s="32"/>
      <c r="B34" s="34"/>
      <c r="C34" s="923" t="s">
        <v>265</v>
      </c>
      <c r="D34" s="924"/>
      <c r="E34" s="29"/>
      <c r="F34" s="74">
        <v>3533062</v>
      </c>
      <c r="G34" s="104" t="s">
        <v>414</v>
      </c>
      <c r="H34" s="100">
        <v>562</v>
      </c>
      <c r="I34" s="104" t="s">
        <v>414</v>
      </c>
      <c r="J34" s="54">
        <v>3531449</v>
      </c>
      <c r="M34" s="38"/>
    </row>
    <row r="35" spans="1:13" ht="7.5" customHeight="1">
      <c r="A35" s="32"/>
      <c r="B35" s="34"/>
      <c r="C35" s="29"/>
      <c r="D35" s="29"/>
      <c r="E35" s="29"/>
      <c r="F35" s="74"/>
      <c r="G35" s="54"/>
      <c r="H35" s="54"/>
      <c r="I35" s="54"/>
      <c r="J35" s="22"/>
      <c r="M35" s="8"/>
    </row>
    <row r="36" spans="1:13" ht="11.25" customHeight="1">
      <c r="A36" s="32" t="s">
        <v>79</v>
      </c>
      <c r="B36" s="34"/>
      <c r="C36" s="28" t="s">
        <v>330</v>
      </c>
      <c r="D36" s="29"/>
      <c r="E36" s="29"/>
      <c r="F36" s="74"/>
      <c r="G36" s="54"/>
      <c r="H36" s="54"/>
      <c r="I36" s="54"/>
      <c r="J36" s="22"/>
      <c r="M36" s="8"/>
    </row>
    <row r="37" spans="1:13" ht="11.25" customHeight="1">
      <c r="A37" s="32"/>
      <c r="B37" s="34"/>
      <c r="C37" s="923" t="s">
        <v>339</v>
      </c>
      <c r="D37" s="924"/>
      <c r="E37" s="29"/>
      <c r="F37" s="74">
        <v>905648</v>
      </c>
      <c r="G37" s="100" t="s">
        <v>8</v>
      </c>
      <c r="H37" s="104" t="s">
        <v>414</v>
      </c>
      <c r="I37" s="104" t="s">
        <v>414</v>
      </c>
      <c r="J37" s="100">
        <v>905606</v>
      </c>
      <c r="L37" s="8"/>
      <c r="M37" s="8"/>
    </row>
    <row r="38" spans="1:13" ht="7.5" customHeight="1">
      <c r="A38" s="32"/>
      <c r="B38" s="34"/>
      <c r="C38" s="29"/>
      <c r="D38" s="29"/>
      <c r="E38" s="29"/>
      <c r="F38" s="74"/>
      <c r="G38" s="54"/>
      <c r="H38" s="54"/>
      <c r="I38" s="54"/>
      <c r="J38" s="22"/>
      <c r="M38" s="8"/>
    </row>
    <row r="39" spans="1:13" ht="11.25" customHeight="1">
      <c r="A39" s="32" t="s">
        <v>82</v>
      </c>
      <c r="B39" s="34"/>
      <c r="C39" s="28" t="s">
        <v>340</v>
      </c>
      <c r="D39" s="28"/>
      <c r="E39" s="29"/>
      <c r="F39" s="74"/>
      <c r="G39" s="54"/>
      <c r="H39" s="54"/>
      <c r="I39" s="54"/>
      <c r="J39" s="22"/>
      <c r="M39" s="8"/>
    </row>
    <row r="40" spans="1:13" ht="11.25" customHeight="1">
      <c r="A40" s="32"/>
      <c r="B40" s="34"/>
      <c r="C40" s="923" t="s">
        <v>341</v>
      </c>
      <c r="D40" s="924"/>
      <c r="E40" s="29"/>
      <c r="F40" s="74">
        <v>2627406</v>
      </c>
      <c r="G40" s="104" t="s">
        <v>414</v>
      </c>
      <c r="H40" s="104" t="s">
        <v>414</v>
      </c>
      <c r="I40" s="104" t="s">
        <v>414</v>
      </c>
      <c r="J40" s="22">
        <v>2625843</v>
      </c>
      <c r="M40" s="8"/>
    </row>
    <row r="41" spans="1:13" ht="7.5" customHeight="1">
      <c r="A41" s="32"/>
      <c r="B41" s="34"/>
      <c r="C41" s="28"/>
      <c r="D41" s="27"/>
      <c r="E41" s="27"/>
      <c r="F41" s="74"/>
      <c r="G41" s="54"/>
      <c r="H41" s="54"/>
      <c r="I41" s="54"/>
      <c r="J41" s="22"/>
      <c r="M41" s="8"/>
    </row>
    <row r="42" spans="1:13" ht="11.25" customHeight="1">
      <c r="A42" s="32" t="s">
        <v>27</v>
      </c>
      <c r="B42" s="34"/>
      <c r="C42" s="923" t="s">
        <v>171</v>
      </c>
      <c r="D42" s="924"/>
      <c r="E42" s="29"/>
      <c r="F42" s="74">
        <v>34248</v>
      </c>
      <c r="G42" s="100" t="s">
        <v>8</v>
      </c>
      <c r="H42" s="54">
        <v>2383</v>
      </c>
      <c r="I42" s="100" t="s">
        <v>8</v>
      </c>
      <c r="J42" s="22">
        <v>31865</v>
      </c>
      <c r="K42" s="8"/>
      <c r="M42" s="8"/>
    </row>
    <row r="43" spans="1:13" ht="7.5" customHeight="1">
      <c r="A43" s="32"/>
      <c r="B43" s="34"/>
      <c r="C43" s="28"/>
      <c r="D43" s="28"/>
      <c r="E43" s="28"/>
      <c r="F43" s="74"/>
      <c r="G43" s="54"/>
      <c r="H43" s="54"/>
      <c r="I43" s="54"/>
      <c r="J43" s="22"/>
      <c r="M43" s="8"/>
    </row>
    <row r="44" spans="1:13" ht="11.25" customHeight="1">
      <c r="A44" s="32" t="s">
        <v>28</v>
      </c>
      <c r="B44" s="34"/>
      <c r="C44" s="28" t="s">
        <v>172</v>
      </c>
      <c r="D44" s="30"/>
      <c r="E44" s="30"/>
      <c r="F44" s="74"/>
      <c r="G44" s="54"/>
      <c r="H44" s="54"/>
      <c r="I44" s="54"/>
      <c r="J44" s="22"/>
      <c r="M44" s="8"/>
    </row>
    <row r="45" spans="1:13" ht="11.25" customHeight="1">
      <c r="A45" s="32"/>
      <c r="B45" s="34"/>
      <c r="C45" s="923" t="s">
        <v>266</v>
      </c>
      <c r="D45" s="924"/>
      <c r="E45" s="29"/>
      <c r="F45" s="74">
        <v>3499</v>
      </c>
      <c r="G45" s="104" t="s">
        <v>414</v>
      </c>
      <c r="H45" s="54">
        <v>2574</v>
      </c>
      <c r="I45" s="100" t="s">
        <v>8</v>
      </c>
      <c r="J45" s="104" t="s">
        <v>414</v>
      </c>
      <c r="M45" s="8"/>
    </row>
    <row r="46" spans="1:13" ht="7.5" customHeight="1">
      <c r="A46" s="32"/>
      <c r="B46" s="34"/>
      <c r="C46" s="28"/>
      <c r="D46" s="28"/>
      <c r="E46" s="28"/>
      <c r="F46" s="74"/>
      <c r="G46" s="54"/>
      <c r="H46" s="54"/>
      <c r="I46" s="54"/>
      <c r="J46" s="22"/>
      <c r="M46" s="8"/>
    </row>
    <row r="47" spans="1:13" ht="11.25" customHeight="1">
      <c r="A47" s="32" t="s">
        <v>29</v>
      </c>
      <c r="B47" s="34"/>
      <c r="C47" s="923" t="s">
        <v>30</v>
      </c>
      <c r="D47" s="924"/>
      <c r="E47" s="29"/>
      <c r="F47" s="74">
        <v>61857</v>
      </c>
      <c r="G47" s="100">
        <v>602</v>
      </c>
      <c r="H47" s="104" t="s">
        <v>414</v>
      </c>
      <c r="I47" s="100" t="s">
        <v>8</v>
      </c>
      <c r="J47" s="22">
        <v>55773</v>
      </c>
      <c r="L47" s="8"/>
      <c r="M47" s="8"/>
    </row>
    <row r="48" spans="1:13" ht="7.5" customHeight="1">
      <c r="A48" s="32"/>
      <c r="B48" s="34"/>
      <c r="C48" s="28"/>
      <c r="D48" s="28"/>
      <c r="E48" s="28"/>
      <c r="F48" s="74"/>
      <c r="G48" s="54"/>
      <c r="H48" s="54"/>
      <c r="I48" s="54"/>
      <c r="J48" s="22"/>
      <c r="M48" s="8"/>
    </row>
    <row r="49" spans="1:13" ht="11.25" customHeight="1">
      <c r="A49" s="32" t="s">
        <v>31</v>
      </c>
      <c r="B49" s="34"/>
      <c r="C49" s="923" t="s">
        <v>32</v>
      </c>
      <c r="D49" s="924"/>
      <c r="E49" s="29"/>
      <c r="F49" s="74">
        <v>326218</v>
      </c>
      <c r="G49" s="100">
        <v>179</v>
      </c>
      <c r="H49" s="54">
        <v>142189</v>
      </c>
      <c r="I49" s="104" t="s">
        <v>414</v>
      </c>
      <c r="J49" s="22">
        <v>183325</v>
      </c>
      <c r="M49" s="8"/>
    </row>
    <row r="50" spans="1:13" ht="7.5" customHeight="1">
      <c r="A50" s="32"/>
      <c r="B50" s="34"/>
      <c r="C50" s="28"/>
      <c r="D50" s="28"/>
      <c r="E50" s="28"/>
      <c r="F50" s="74"/>
      <c r="G50" s="54"/>
      <c r="H50" s="54"/>
      <c r="I50" s="54"/>
      <c r="J50" s="22"/>
      <c r="M50" s="8"/>
    </row>
    <row r="51" spans="1:13" ht="11.25" customHeight="1">
      <c r="A51" s="32" t="s">
        <v>33</v>
      </c>
      <c r="B51" s="34"/>
      <c r="C51" s="28" t="s">
        <v>352</v>
      </c>
      <c r="D51" s="28"/>
      <c r="E51" s="30"/>
      <c r="F51" s="74"/>
      <c r="G51" s="54"/>
      <c r="H51" s="54"/>
      <c r="I51" s="54"/>
      <c r="J51" s="22"/>
      <c r="M51" s="8"/>
    </row>
    <row r="52" spans="1:13" ht="11.25" customHeight="1">
      <c r="A52" s="32"/>
      <c r="B52" s="34"/>
      <c r="C52" s="28" t="s">
        <v>305</v>
      </c>
      <c r="D52" s="28"/>
      <c r="E52" s="30"/>
      <c r="F52" s="74"/>
      <c r="G52" s="54"/>
      <c r="H52" s="54"/>
      <c r="I52" s="54"/>
      <c r="J52" s="22"/>
      <c r="M52" s="8"/>
    </row>
    <row r="53" spans="1:13" ht="11.25" customHeight="1">
      <c r="A53" s="32"/>
      <c r="B53" s="34"/>
      <c r="C53" s="923" t="s">
        <v>267</v>
      </c>
      <c r="D53" s="924"/>
      <c r="E53" s="29"/>
      <c r="F53" s="74">
        <v>39664</v>
      </c>
      <c r="G53" s="54">
        <v>572</v>
      </c>
      <c r="H53" s="54">
        <v>11009</v>
      </c>
      <c r="I53" s="100" t="s">
        <v>8</v>
      </c>
      <c r="J53" s="100">
        <v>28083</v>
      </c>
      <c r="M53" s="8"/>
    </row>
    <row r="54" spans="1:13" ht="7.5" customHeight="1">
      <c r="A54" s="32"/>
      <c r="B54" s="34"/>
      <c r="C54" s="28"/>
      <c r="D54" s="28"/>
      <c r="E54" s="28"/>
      <c r="F54" s="74"/>
      <c r="G54" s="54"/>
      <c r="H54" s="54"/>
      <c r="I54" s="54"/>
      <c r="J54" s="22"/>
      <c r="M54" s="8"/>
    </row>
    <row r="55" spans="1:13" ht="11.25" customHeight="1">
      <c r="A55" s="32" t="s">
        <v>34</v>
      </c>
      <c r="B55" s="34"/>
      <c r="C55" s="923" t="s">
        <v>311</v>
      </c>
      <c r="D55" s="924"/>
      <c r="E55" s="29"/>
      <c r="F55" s="74">
        <v>6231</v>
      </c>
      <c r="G55" s="100" t="s">
        <v>8</v>
      </c>
      <c r="H55" s="104" t="s">
        <v>414</v>
      </c>
      <c r="I55" s="100" t="s">
        <v>8</v>
      </c>
      <c r="J55" s="104" t="s">
        <v>414</v>
      </c>
      <c r="M55" s="8"/>
    </row>
    <row r="56" spans="1:13" ht="7.5" customHeight="1">
      <c r="A56" s="32"/>
      <c r="B56" s="34"/>
      <c r="C56" s="28"/>
      <c r="D56" s="30"/>
      <c r="E56" s="30"/>
      <c r="F56" s="74"/>
      <c r="G56" s="54"/>
      <c r="H56" s="83"/>
      <c r="I56" s="54"/>
      <c r="J56" s="22"/>
      <c r="M56" s="8"/>
    </row>
    <row r="57" spans="1:13" ht="11.25" customHeight="1">
      <c r="A57" s="32" t="s">
        <v>35</v>
      </c>
      <c r="B57" s="34"/>
      <c r="C57" s="923" t="s">
        <v>174</v>
      </c>
      <c r="D57" s="924"/>
      <c r="E57" s="29"/>
      <c r="F57" s="74">
        <v>755977</v>
      </c>
      <c r="G57" s="54">
        <v>195613</v>
      </c>
      <c r="H57" s="98">
        <v>221</v>
      </c>
      <c r="I57" s="104" t="s">
        <v>414</v>
      </c>
      <c r="J57" s="22">
        <v>559913</v>
      </c>
      <c r="K57" s="8"/>
      <c r="M57" s="8"/>
    </row>
    <row r="58" spans="1:13" ht="7.5" customHeight="1">
      <c r="A58" s="32"/>
      <c r="B58" s="34"/>
      <c r="C58" s="29"/>
      <c r="D58" s="29"/>
      <c r="E58" s="29"/>
      <c r="F58" s="74"/>
      <c r="G58" s="54"/>
      <c r="H58" s="83"/>
      <c r="I58" s="83"/>
      <c r="J58" s="22"/>
      <c r="M58" s="8"/>
    </row>
    <row r="59" spans="1:13" ht="11.25" customHeight="1">
      <c r="A59" s="32" t="s">
        <v>80</v>
      </c>
      <c r="B59" s="34"/>
      <c r="C59" s="28" t="s">
        <v>342</v>
      </c>
      <c r="D59" s="29"/>
      <c r="E59" s="29"/>
      <c r="F59" s="74"/>
      <c r="G59" s="54"/>
      <c r="H59" s="83"/>
      <c r="I59" s="83"/>
      <c r="J59" s="22"/>
      <c r="M59" s="8"/>
    </row>
    <row r="60" spans="1:13" ht="11.25" customHeight="1">
      <c r="A60" s="32"/>
      <c r="B60" s="34"/>
      <c r="C60" s="923" t="s">
        <v>343</v>
      </c>
      <c r="D60" s="924"/>
      <c r="E60" s="29"/>
      <c r="F60" s="74">
        <v>126370</v>
      </c>
      <c r="G60" s="54">
        <v>58262</v>
      </c>
      <c r="H60" s="98">
        <v>154</v>
      </c>
      <c r="I60" s="104" t="s">
        <v>414</v>
      </c>
      <c r="J60" s="22">
        <v>67724</v>
      </c>
      <c r="M60" s="8"/>
    </row>
    <row r="61" spans="1:13" ht="7.5" customHeight="1">
      <c r="A61" s="32"/>
      <c r="B61" s="34"/>
      <c r="C61" s="29"/>
      <c r="D61" s="29"/>
      <c r="E61" s="29"/>
      <c r="F61" s="74"/>
      <c r="G61" s="54"/>
      <c r="H61" s="83"/>
      <c r="I61" s="54"/>
      <c r="J61" s="22"/>
      <c r="M61" s="8"/>
    </row>
    <row r="62" spans="1:13" ht="11.25" customHeight="1">
      <c r="A62" s="32" t="s">
        <v>81</v>
      </c>
      <c r="B62" s="34"/>
      <c r="C62" s="923" t="s">
        <v>344</v>
      </c>
      <c r="D62" s="924"/>
      <c r="E62" s="29"/>
      <c r="F62" s="74">
        <v>104939</v>
      </c>
      <c r="G62" s="54">
        <v>75575</v>
      </c>
      <c r="H62" s="104" t="s">
        <v>414</v>
      </c>
      <c r="I62" s="100" t="s">
        <v>8</v>
      </c>
      <c r="J62" s="102">
        <v>29363</v>
      </c>
      <c r="K62" s="103"/>
      <c r="M62" s="8"/>
    </row>
    <row r="63" spans="1:13" ht="7.5" customHeight="1">
      <c r="A63" s="32"/>
      <c r="B63" s="34"/>
      <c r="C63" s="29"/>
      <c r="D63" s="29"/>
      <c r="E63" s="29"/>
      <c r="F63" s="74"/>
      <c r="G63" s="54"/>
      <c r="H63" s="54"/>
      <c r="I63" s="54"/>
      <c r="J63" s="22"/>
      <c r="M63" s="8"/>
    </row>
    <row r="64" spans="1:13" ht="11.25" customHeight="1">
      <c r="A64" s="32" t="s">
        <v>36</v>
      </c>
      <c r="B64" s="34"/>
      <c r="C64" s="28" t="s">
        <v>175</v>
      </c>
      <c r="D64" s="28"/>
      <c r="E64" s="28"/>
      <c r="F64" s="74"/>
      <c r="G64" s="54"/>
      <c r="H64" s="54"/>
      <c r="I64" s="54"/>
      <c r="J64" s="22"/>
      <c r="M64" s="8"/>
    </row>
    <row r="65" spans="1:13" ht="11.25" customHeight="1">
      <c r="A65" s="32"/>
      <c r="B65" s="34"/>
      <c r="C65" s="28" t="s">
        <v>268</v>
      </c>
      <c r="D65" s="30"/>
      <c r="E65" s="30"/>
      <c r="F65" s="74"/>
      <c r="G65" s="54"/>
      <c r="H65" s="54"/>
      <c r="I65" s="54"/>
      <c r="J65" s="22"/>
      <c r="M65" s="8"/>
    </row>
    <row r="66" spans="1:13" s="11" customFormat="1" ht="11.25" customHeight="1">
      <c r="A66" s="32"/>
      <c r="B66" s="34"/>
      <c r="C66" s="923" t="s">
        <v>269</v>
      </c>
      <c r="D66" s="924"/>
      <c r="E66" s="29"/>
      <c r="F66" s="74">
        <v>816436</v>
      </c>
      <c r="G66" s="100">
        <v>5102</v>
      </c>
      <c r="H66" s="104" t="s">
        <v>414</v>
      </c>
      <c r="I66" s="100" t="s">
        <v>8</v>
      </c>
      <c r="J66" s="22">
        <v>808296</v>
      </c>
      <c r="M66" s="13"/>
    </row>
    <row r="67" spans="1:13" ht="7.5" customHeight="1">
      <c r="A67" s="32"/>
      <c r="B67" s="34"/>
      <c r="C67" s="30"/>
      <c r="D67" s="30"/>
      <c r="E67" s="30"/>
      <c r="F67" s="74"/>
      <c r="G67" s="54"/>
      <c r="H67" s="54"/>
      <c r="I67" s="54"/>
      <c r="J67" s="22"/>
      <c r="M67" s="8"/>
    </row>
    <row r="68" spans="1:13" ht="11.25" customHeight="1">
      <c r="A68" s="32" t="s">
        <v>37</v>
      </c>
      <c r="B68" s="34"/>
      <c r="C68" s="28" t="s">
        <v>73</v>
      </c>
      <c r="D68" s="28"/>
      <c r="E68" s="28"/>
      <c r="F68" s="74"/>
      <c r="G68" s="54"/>
      <c r="H68" s="54"/>
      <c r="I68" s="54"/>
      <c r="J68" s="22"/>
      <c r="M68" s="8"/>
    </row>
    <row r="69" spans="1:13" ht="11.25" customHeight="1">
      <c r="A69" s="32"/>
      <c r="B69" s="34"/>
      <c r="C69" s="28" t="s">
        <v>270</v>
      </c>
      <c r="D69" s="28"/>
      <c r="E69" s="28"/>
      <c r="F69" s="74"/>
      <c r="G69" s="54"/>
      <c r="H69" s="54"/>
      <c r="I69" s="54"/>
      <c r="J69" s="22"/>
      <c r="M69" s="8"/>
    </row>
    <row r="70" spans="1:13" ht="11.25" customHeight="1">
      <c r="A70" s="32"/>
      <c r="B70" s="34"/>
      <c r="C70" s="936" t="s">
        <v>179</v>
      </c>
      <c r="D70" s="937"/>
      <c r="E70" s="29"/>
      <c r="F70" s="74">
        <v>252410</v>
      </c>
      <c r="G70" s="54">
        <v>5894</v>
      </c>
      <c r="H70" s="54">
        <v>13771</v>
      </c>
      <c r="I70" s="100" t="s">
        <v>8</v>
      </c>
      <c r="J70" s="22">
        <v>232745</v>
      </c>
      <c r="M70" s="8"/>
    </row>
    <row r="71" spans="1:13" ht="7.5" customHeight="1">
      <c r="A71" s="32"/>
      <c r="B71" s="34"/>
      <c r="C71" s="28"/>
      <c r="D71" s="28"/>
      <c r="E71" s="34"/>
      <c r="F71" s="54"/>
      <c r="G71" s="54"/>
      <c r="H71" s="22"/>
      <c r="I71" s="22"/>
      <c r="J71" s="22"/>
      <c r="M71" s="8"/>
    </row>
    <row r="72" spans="1:13" ht="11.25" customHeight="1">
      <c r="A72" s="32" t="s">
        <v>230</v>
      </c>
      <c r="B72" s="37"/>
      <c r="C72" s="923" t="s">
        <v>231</v>
      </c>
      <c r="D72" s="924"/>
      <c r="E72" s="36"/>
      <c r="F72" s="74">
        <v>134378</v>
      </c>
      <c r="G72" s="104" t="s">
        <v>414</v>
      </c>
      <c r="H72" s="100">
        <v>730</v>
      </c>
      <c r="I72" s="100" t="s">
        <v>8</v>
      </c>
      <c r="J72" s="22">
        <v>133086</v>
      </c>
      <c r="K72" s="95"/>
      <c r="M72" s="8"/>
    </row>
    <row r="73" spans="1:10" ht="11.25" customHeight="1">
      <c r="A73" s="2" t="s">
        <v>7</v>
      </c>
      <c r="F73" s="84"/>
      <c r="G73" s="84"/>
      <c r="H73" s="84"/>
      <c r="I73" s="84"/>
      <c r="J73" s="84"/>
    </row>
    <row r="74" spans="1:10" ht="14.25" customHeight="1">
      <c r="A74" s="935" t="s">
        <v>415</v>
      </c>
      <c r="B74" s="935"/>
      <c r="C74" s="935"/>
      <c r="D74" s="935"/>
      <c r="E74" s="935"/>
      <c r="F74" s="935"/>
      <c r="G74" s="935"/>
      <c r="H74" s="935"/>
      <c r="I74" s="935"/>
      <c r="J74" s="935"/>
    </row>
    <row r="75" spans="1:10" ht="16.5" customHeight="1">
      <c r="A75" s="935"/>
      <c r="B75" s="935"/>
      <c r="C75" s="935"/>
      <c r="D75" s="935"/>
      <c r="E75" s="935"/>
      <c r="F75" s="935"/>
      <c r="G75" s="935"/>
      <c r="H75" s="935"/>
      <c r="I75" s="935"/>
      <c r="J75" s="935"/>
    </row>
    <row r="76" spans="1:10" ht="15" customHeight="1">
      <c r="A76" s="935"/>
      <c r="B76" s="935"/>
      <c r="C76" s="935"/>
      <c r="D76" s="935"/>
      <c r="E76" s="935"/>
      <c r="F76" s="935"/>
      <c r="G76" s="935"/>
      <c r="H76" s="935"/>
      <c r="I76" s="935"/>
      <c r="J76" s="935"/>
    </row>
    <row r="80" spans="6:8" ht="11.25">
      <c r="F80" s="14"/>
      <c r="G80" s="14"/>
      <c r="H80" s="11"/>
    </row>
  </sheetData>
  <sheetProtection/>
  <mergeCells count="33">
    <mergeCell ref="F5:F10"/>
    <mergeCell ref="C19:D19"/>
    <mergeCell ref="C42:D42"/>
    <mergeCell ref="C49:D49"/>
    <mergeCell ref="C55:D55"/>
    <mergeCell ref="C53:D53"/>
    <mergeCell ref="A74:J76"/>
    <mergeCell ref="C37:D37"/>
    <mergeCell ref="C60:D60"/>
    <mergeCell ref="C62:D62"/>
    <mergeCell ref="C47:D47"/>
    <mergeCell ref="C70:D70"/>
    <mergeCell ref="C57:D57"/>
    <mergeCell ref="A3:J3"/>
    <mergeCell ref="C22:D22"/>
    <mergeCell ref="C26:D26"/>
    <mergeCell ref="C40:D40"/>
    <mergeCell ref="C34:D34"/>
    <mergeCell ref="C31:D31"/>
    <mergeCell ref="F11:J11"/>
    <mergeCell ref="G5:J5"/>
    <mergeCell ref="G7:G10"/>
    <mergeCell ref="H7:H10"/>
    <mergeCell ref="G6:H6"/>
    <mergeCell ref="I6:J6"/>
    <mergeCell ref="A5:B11"/>
    <mergeCell ref="C45:D45"/>
    <mergeCell ref="C66:D66"/>
    <mergeCell ref="C72:D72"/>
    <mergeCell ref="I7:I10"/>
    <mergeCell ref="J7:J10"/>
    <mergeCell ref="C15:D15"/>
    <mergeCell ref="C5:E11"/>
  </mergeCells>
  <printOptions/>
  <pageMargins left="0.2362204724409449" right="0.2362204724409449" top="0.7480314960629921" bottom="0.7480314960629921" header="0.5905511811023623" footer="0.7874015748031497"/>
  <pageSetup horizontalDpi="600" verticalDpi="600" orientation="portrait" paperSize="9" scale="86" r:id="rId1"/>
  <headerFooter alignWithMargins="0">
    <oddHeader>&amp;L&amp;"Arial,Kursiv"&amp;9 &amp;U1 Abfallentsorgung&amp;R&amp;"Arial,Kursiv"&amp;9&amp;UAbfallwirtschaft in Bayern 2013</oddHeader>
    <oddFooter xml:space="preserve">&amp;C&amp;12 &amp;11 25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31"/>
  <sheetViews>
    <sheetView workbookViewId="0" topLeftCell="A1">
      <selection activeCell="F79" sqref="F79"/>
    </sheetView>
  </sheetViews>
  <sheetFormatPr defaultColWidth="11.421875" defaultRowHeight="12.75"/>
  <cols>
    <col min="1" max="2" width="2.7109375" style="2" customWidth="1"/>
    <col min="3" max="3" width="1.7109375" style="2" customWidth="1"/>
    <col min="4" max="4" width="35.8515625" style="2" customWidth="1"/>
    <col min="5" max="5" width="0.9921875" style="2" customWidth="1"/>
    <col min="6" max="6" width="12.7109375" style="2" customWidth="1"/>
    <col min="7" max="10" width="10.7109375" style="2" customWidth="1"/>
    <col min="11" max="11" width="11.7109375" style="2" customWidth="1"/>
    <col min="12" max="16384" width="11.421875" style="2" customWidth="1"/>
  </cols>
  <sheetData>
    <row r="1" spans="1:10" s="1" customFormat="1" ht="14.25">
      <c r="A1" s="941" t="s">
        <v>416</v>
      </c>
      <c r="B1" s="941"/>
      <c r="C1" s="941"/>
      <c r="D1" s="941"/>
      <c r="E1" s="941"/>
      <c r="F1" s="941"/>
      <c r="G1" s="941"/>
      <c r="H1" s="941"/>
      <c r="I1" s="941"/>
      <c r="J1" s="941"/>
    </row>
    <row r="2" ht="11.25" customHeight="1"/>
    <row r="3" spans="1:10" ht="11.25" customHeight="1">
      <c r="A3" s="917" t="s">
        <v>306</v>
      </c>
      <c r="B3" s="918"/>
      <c r="C3" s="926" t="s">
        <v>38</v>
      </c>
      <c r="D3" s="927"/>
      <c r="E3" s="928"/>
      <c r="F3" s="903" t="s">
        <v>217</v>
      </c>
      <c r="G3" s="901" t="s">
        <v>413</v>
      </c>
      <c r="H3" s="902"/>
      <c r="I3" s="902"/>
      <c r="J3" s="902"/>
    </row>
    <row r="4" spans="1:10" ht="27.75" customHeight="1">
      <c r="A4" s="919"/>
      <c r="B4" s="920"/>
      <c r="C4" s="929"/>
      <c r="D4" s="930"/>
      <c r="E4" s="931"/>
      <c r="F4" s="904"/>
      <c r="G4" s="910" t="s">
        <v>247</v>
      </c>
      <c r="H4" s="911"/>
      <c r="I4" s="915" t="s">
        <v>248</v>
      </c>
      <c r="J4" s="916"/>
    </row>
    <row r="5" spans="1:10" ht="11.25" customHeight="1">
      <c r="A5" s="919"/>
      <c r="B5" s="920"/>
      <c r="C5" s="929"/>
      <c r="D5" s="930"/>
      <c r="E5" s="931"/>
      <c r="F5" s="904"/>
      <c r="G5" s="903" t="s">
        <v>224</v>
      </c>
      <c r="H5" s="903" t="s">
        <v>225</v>
      </c>
      <c r="I5" s="903" t="s">
        <v>256</v>
      </c>
      <c r="J5" s="913" t="s">
        <v>257</v>
      </c>
    </row>
    <row r="6" spans="1:10" ht="11.25" customHeight="1">
      <c r="A6" s="919"/>
      <c r="B6" s="920"/>
      <c r="C6" s="929"/>
      <c r="D6" s="930"/>
      <c r="E6" s="931"/>
      <c r="F6" s="904"/>
      <c r="G6" s="904"/>
      <c r="H6" s="904"/>
      <c r="I6" s="904"/>
      <c r="J6" s="925"/>
    </row>
    <row r="7" spans="1:10" ht="11.25" customHeight="1">
      <c r="A7" s="919"/>
      <c r="B7" s="920"/>
      <c r="C7" s="929"/>
      <c r="D7" s="930"/>
      <c r="E7" s="931"/>
      <c r="F7" s="904"/>
      <c r="G7" s="904"/>
      <c r="H7" s="904"/>
      <c r="I7" s="904"/>
      <c r="J7" s="925"/>
    </row>
    <row r="8" spans="1:10" ht="11.25" customHeight="1">
      <c r="A8" s="919"/>
      <c r="B8" s="920"/>
      <c r="C8" s="929"/>
      <c r="D8" s="930"/>
      <c r="E8" s="931"/>
      <c r="F8" s="905"/>
      <c r="G8" s="905"/>
      <c r="H8" s="905"/>
      <c r="I8" s="905"/>
      <c r="J8" s="914"/>
    </row>
    <row r="9" spans="1:10" ht="11.25" customHeight="1">
      <c r="A9" s="921"/>
      <c r="B9" s="922"/>
      <c r="C9" s="932"/>
      <c r="D9" s="933"/>
      <c r="E9" s="934"/>
      <c r="F9" s="901" t="s">
        <v>3</v>
      </c>
      <c r="G9" s="902"/>
      <c r="H9" s="902"/>
      <c r="I9" s="902"/>
      <c r="J9" s="902"/>
    </row>
    <row r="10" spans="1:12" ht="10.5" customHeight="1">
      <c r="A10" s="25"/>
      <c r="B10" s="88"/>
      <c r="C10" s="53"/>
      <c r="D10" s="53"/>
      <c r="E10" s="53"/>
      <c r="F10" s="105"/>
      <c r="G10" s="106"/>
      <c r="H10" s="106"/>
      <c r="I10" s="106"/>
      <c r="J10" s="106"/>
      <c r="L10" s="106"/>
    </row>
    <row r="11" spans="1:12" ht="10.5" customHeight="1">
      <c r="A11" s="25">
        <v>14</v>
      </c>
      <c r="B11" s="88"/>
      <c r="C11" s="28" t="s">
        <v>232</v>
      </c>
      <c r="D11" s="28"/>
      <c r="E11" s="53"/>
      <c r="F11" s="105"/>
      <c r="G11" s="106"/>
      <c r="H11" s="106"/>
      <c r="I11" s="106"/>
      <c r="J11" s="106"/>
      <c r="L11" s="106"/>
    </row>
    <row r="12" spans="1:12" ht="10.5" customHeight="1">
      <c r="A12" s="25"/>
      <c r="B12" s="88"/>
      <c r="C12" s="939" t="s">
        <v>272</v>
      </c>
      <c r="D12" s="940"/>
      <c r="E12" s="53"/>
      <c r="F12" s="108">
        <v>52097</v>
      </c>
      <c r="G12" s="40" t="s">
        <v>8</v>
      </c>
      <c r="H12" s="54">
        <v>3859</v>
      </c>
      <c r="I12" s="40" t="s">
        <v>8</v>
      </c>
      <c r="J12" s="38">
        <v>48238</v>
      </c>
      <c r="L12" s="38"/>
    </row>
    <row r="13" spans="1:12" ht="10.5" customHeight="1">
      <c r="A13" s="25"/>
      <c r="B13" s="88"/>
      <c r="C13" s="53"/>
      <c r="D13" s="53"/>
      <c r="E13" s="53"/>
      <c r="F13" s="109"/>
      <c r="G13" s="17"/>
      <c r="H13" s="17"/>
      <c r="I13" s="17"/>
      <c r="J13" s="17"/>
      <c r="L13" s="106"/>
    </row>
    <row r="14" spans="1:12" ht="11.25" customHeight="1">
      <c r="A14" s="32" t="s">
        <v>39</v>
      </c>
      <c r="B14" s="21"/>
      <c r="C14" s="28" t="s">
        <v>180</v>
      </c>
      <c r="D14" s="28"/>
      <c r="E14" s="27"/>
      <c r="F14" s="108"/>
      <c r="G14" s="8"/>
      <c r="H14" s="38"/>
      <c r="I14" s="38"/>
      <c r="J14" s="38"/>
      <c r="L14" s="38"/>
    </row>
    <row r="15" spans="1:12" ht="11.25" customHeight="1">
      <c r="A15" s="32"/>
      <c r="B15" s="21"/>
      <c r="C15" s="939" t="s">
        <v>296</v>
      </c>
      <c r="D15" s="940"/>
      <c r="E15" s="27"/>
      <c r="F15" s="108">
        <v>1728477</v>
      </c>
      <c r="G15" s="17">
        <v>55</v>
      </c>
      <c r="H15" s="38">
        <v>54839</v>
      </c>
      <c r="I15" s="40" t="s">
        <v>8</v>
      </c>
      <c r="J15" s="38">
        <v>1673583</v>
      </c>
      <c r="L15" s="38"/>
    </row>
    <row r="16" spans="1:12" ht="10.5" customHeight="1">
      <c r="A16" s="32"/>
      <c r="B16" s="21"/>
      <c r="C16" s="28"/>
      <c r="D16" s="28"/>
      <c r="E16" s="27"/>
      <c r="F16" s="108"/>
      <c r="G16" s="38"/>
      <c r="H16" s="38"/>
      <c r="I16" s="38"/>
      <c r="J16" s="38"/>
      <c r="L16" s="38"/>
    </row>
    <row r="17" spans="1:12" ht="11.25" customHeight="1">
      <c r="A17" s="32" t="s">
        <v>83</v>
      </c>
      <c r="B17" s="21"/>
      <c r="C17" s="939" t="s">
        <v>320</v>
      </c>
      <c r="D17" s="940"/>
      <c r="E17" s="27"/>
      <c r="F17" s="108">
        <v>1713350</v>
      </c>
      <c r="G17" s="40" t="s">
        <v>8</v>
      </c>
      <c r="H17" s="17">
        <v>46771</v>
      </c>
      <c r="I17" s="17" t="s">
        <v>8</v>
      </c>
      <c r="J17" s="38">
        <v>1666579</v>
      </c>
      <c r="L17" s="38"/>
    </row>
    <row r="18" spans="1:12" ht="10.5" customHeight="1">
      <c r="A18" s="32"/>
      <c r="B18" s="21"/>
      <c r="C18" s="28"/>
      <c r="D18" s="28"/>
      <c r="E18" s="28"/>
      <c r="F18" s="108"/>
      <c r="G18" s="38"/>
      <c r="H18" s="38"/>
      <c r="I18" s="38"/>
      <c r="J18" s="38"/>
      <c r="L18" s="38"/>
    </row>
    <row r="19" spans="1:12" ht="11.25" customHeight="1">
      <c r="A19" s="32" t="s">
        <v>40</v>
      </c>
      <c r="B19" s="21"/>
      <c r="C19" s="28" t="s">
        <v>181</v>
      </c>
      <c r="D19" s="28"/>
      <c r="E19" s="28"/>
      <c r="F19" s="108"/>
      <c r="G19" s="38"/>
      <c r="H19" s="38"/>
      <c r="I19" s="38"/>
      <c r="J19" s="38"/>
      <c r="L19" s="38"/>
    </row>
    <row r="20" spans="1:12" ht="11.25" customHeight="1">
      <c r="A20" s="32"/>
      <c r="B20" s="21"/>
      <c r="C20" s="939" t="s">
        <v>273</v>
      </c>
      <c r="D20" s="940"/>
      <c r="E20" s="27"/>
      <c r="F20" s="108">
        <v>651503</v>
      </c>
      <c r="G20" s="38">
        <v>1549</v>
      </c>
      <c r="H20" s="38">
        <v>8955</v>
      </c>
      <c r="I20" s="17" t="s">
        <v>8</v>
      </c>
      <c r="J20" s="38">
        <v>640999</v>
      </c>
      <c r="L20" s="38"/>
    </row>
    <row r="21" spans="1:12" ht="10.5" customHeight="1">
      <c r="A21" s="32"/>
      <c r="B21" s="21"/>
      <c r="C21" s="27"/>
      <c r="D21" s="27"/>
      <c r="E21" s="27"/>
      <c r="F21" s="108"/>
      <c r="G21" s="38"/>
      <c r="H21" s="38"/>
      <c r="I21" s="38"/>
      <c r="J21" s="38"/>
      <c r="L21" s="38"/>
    </row>
    <row r="22" spans="1:12" ht="10.5" customHeight="1">
      <c r="A22" s="32" t="s">
        <v>84</v>
      </c>
      <c r="B22" s="21"/>
      <c r="C22" s="28" t="s">
        <v>322</v>
      </c>
      <c r="D22" s="27"/>
      <c r="E22" s="27"/>
      <c r="F22" s="108"/>
      <c r="G22" s="38"/>
      <c r="H22" s="38"/>
      <c r="I22" s="38"/>
      <c r="J22" s="38"/>
      <c r="L22" s="38"/>
    </row>
    <row r="23" spans="1:12" ht="10.5" customHeight="1">
      <c r="A23" s="32"/>
      <c r="B23" s="21"/>
      <c r="C23" s="28" t="s">
        <v>323</v>
      </c>
      <c r="D23" s="27"/>
      <c r="E23" s="27"/>
      <c r="F23" s="108"/>
      <c r="G23" s="38"/>
      <c r="H23" s="38"/>
      <c r="I23" s="38"/>
      <c r="J23" s="38"/>
      <c r="L23" s="38"/>
    </row>
    <row r="24" spans="2:12" ht="11.25" customHeight="1">
      <c r="B24" s="21"/>
      <c r="C24" s="939" t="s">
        <v>324</v>
      </c>
      <c r="D24" s="940"/>
      <c r="E24" s="27"/>
      <c r="F24" s="108">
        <v>590498</v>
      </c>
      <c r="G24" s="40" t="s">
        <v>8</v>
      </c>
      <c r="H24" s="100">
        <v>3521</v>
      </c>
      <c r="I24" s="17" t="s">
        <v>8</v>
      </c>
      <c r="J24" s="38">
        <v>586977</v>
      </c>
      <c r="L24" s="38"/>
    </row>
    <row r="25" spans="1:12" ht="11.25" customHeight="1">
      <c r="A25" s="32"/>
      <c r="B25" s="21"/>
      <c r="C25" s="27"/>
      <c r="D25" s="27"/>
      <c r="E25" s="27"/>
      <c r="F25" s="108"/>
      <c r="G25" s="38"/>
      <c r="H25" s="38"/>
      <c r="I25" s="38"/>
      <c r="J25" s="38"/>
      <c r="L25" s="38"/>
    </row>
    <row r="26" spans="1:12" ht="11.25" customHeight="1">
      <c r="A26" s="32" t="s">
        <v>85</v>
      </c>
      <c r="B26" s="21"/>
      <c r="C26" s="28" t="s">
        <v>321</v>
      </c>
      <c r="D26" s="28"/>
      <c r="E26" s="27"/>
      <c r="F26" s="108">
        <v>31058</v>
      </c>
      <c r="G26" s="104" t="s">
        <v>414</v>
      </c>
      <c r="H26" s="104" t="s">
        <v>414</v>
      </c>
      <c r="I26" s="17" t="s">
        <v>8</v>
      </c>
      <c r="J26" s="38">
        <v>31008</v>
      </c>
      <c r="L26" s="38"/>
    </row>
    <row r="27" spans="1:12" ht="10.5" customHeight="1">
      <c r="A27" s="32"/>
      <c r="B27" s="21"/>
      <c r="C27" s="28"/>
      <c r="D27" s="27"/>
      <c r="E27" s="27"/>
      <c r="F27" s="108"/>
      <c r="G27" s="38"/>
      <c r="H27" s="38"/>
      <c r="I27" s="38"/>
      <c r="J27" s="38"/>
      <c r="L27" s="38"/>
    </row>
    <row r="28" spans="1:12" ht="11.25" customHeight="1">
      <c r="A28" s="32" t="s">
        <v>41</v>
      </c>
      <c r="B28" s="21"/>
      <c r="C28" s="28" t="s">
        <v>182</v>
      </c>
      <c r="D28" s="28"/>
      <c r="E28" s="28"/>
      <c r="F28" s="108"/>
      <c r="G28" s="38"/>
      <c r="H28" s="38"/>
      <c r="I28" s="38"/>
      <c r="J28" s="38"/>
      <c r="L28" s="38"/>
    </row>
    <row r="29" spans="1:12" ht="11.25" customHeight="1">
      <c r="A29" s="32"/>
      <c r="B29" s="21"/>
      <c r="C29" s="939" t="s">
        <v>274</v>
      </c>
      <c r="D29" s="940"/>
      <c r="E29" s="27"/>
      <c r="F29" s="74">
        <v>8708877</v>
      </c>
      <c r="G29" s="38">
        <v>5794244</v>
      </c>
      <c r="H29" s="17">
        <v>32424</v>
      </c>
      <c r="I29" s="104" t="s">
        <v>414</v>
      </c>
      <c r="J29" s="38">
        <v>2882032</v>
      </c>
      <c r="K29" s="110"/>
      <c r="L29" s="38"/>
    </row>
    <row r="30" spans="1:12" ht="10.5" customHeight="1">
      <c r="A30" s="32"/>
      <c r="B30" s="21"/>
      <c r="C30" s="28"/>
      <c r="D30" s="28"/>
      <c r="E30" s="27"/>
      <c r="F30" s="108"/>
      <c r="G30" s="38"/>
      <c r="H30" s="38"/>
      <c r="I30" s="38"/>
      <c r="J30" s="38"/>
      <c r="K30" s="110"/>
      <c r="L30" s="38"/>
    </row>
    <row r="31" spans="1:12" ht="11.25" customHeight="1">
      <c r="A31" s="32" t="s">
        <v>42</v>
      </c>
      <c r="B31" s="21"/>
      <c r="C31" s="939" t="s">
        <v>314</v>
      </c>
      <c r="D31" s="940"/>
      <c r="E31" s="27"/>
      <c r="F31" s="108">
        <v>1155865</v>
      </c>
      <c r="G31" s="104" t="s">
        <v>414</v>
      </c>
      <c r="H31" s="104" t="s">
        <v>414</v>
      </c>
      <c r="I31" s="17" t="s">
        <v>8</v>
      </c>
      <c r="J31" s="38">
        <v>207558</v>
      </c>
      <c r="K31" s="110"/>
      <c r="L31" s="38"/>
    </row>
    <row r="32" spans="1:12" ht="10.5" customHeight="1">
      <c r="A32" s="32"/>
      <c r="B32" s="21"/>
      <c r="C32" s="28"/>
      <c r="D32" s="27"/>
      <c r="E32" s="27"/>
      <c r="F32" s="108"/>
      <c r="G32" s="38"/>
      <c r="H32" s="38"/>
      <c r="I32" s="38"/>
      <c r="J32" s="38"/>
      <c r="K32" s="110"/>
      <c r="L32" s="38"/>
    </row>
    <row r="33" spans="1:12" ht="11.25" customHeight="1">
      <c r="A33" s="32" t="s">
        <v>43</v>
      </c>
      <c r="B33" s="21"/>
      <c r="C33" s="939" t="s">
        <v>315</v>
      </c>
      <c r="D33" s="940"/>
      <c r="E33" s="27"/>
      <c r="F33" s="74">
        <v>953943</v>
      </c>
      <c r="G33" s="100">
        <v>1310</v>
      </c>
      <c r="H33" s="100">
        <v>315</v>
      </c>
      <c r="I33" s="104" t="s">
        <v>414</v>
      </c>
      <c r="J33" s="38">
        <v>952141</v>
      </c>
      <c r="K33" s="110"/>
      <c r="L33" s="38"/>
    </row>
    <row r="34" spans="1:12" ht="9" customHeight="1">
      <c r="A34" s="32"/>
      <c r="B34" s="21"/>
      <c r="C34" s="27"/>
      <c r="D34" s="27"/>
      <c r="E34" s="27"/>
      <c r="F34" s="108"/>
      <c r="G34" s="38"/>
      <c r="H34" s="38"/>
      <c r="I34" s="38"/>
      <c r="J34" s="38"/>
      <c r="K34" s="110"/>
      <c r="L34" s="38"/>
    </row>
    <row r="35" spans="1:12" ht="11.25" customHeight="1">
      <c r="A35" s="32" t="s">
        <v>86</v>
      </c>
      <c r="B35" s="21"/>
      <c r="C35" s="939" t="s">
        <v>316</v>
      </c>
      <c r="D35" s="940"/>
      <c r="E35" s="27"/>
      <c r="F35" s="108">
        <v>180077</v>
      </c>
      <c r="G35" s="54">
        <v>142196</v>
      </c>
      <c r="H35" s="54">
        <v>3816</v>
      </c>
      <c r="I35" s="17" t="s">
        <v>8</v>
      </c>
      <c r="J35" s="100">
        <v>34065</v>
      </c>
      <c r="K35" s="110"/>
      <c r="L35" s="38"/>
    </row>
    <row r="36" spans="1:12" ht="9" customHeight="1">
      <c r="A36" s="32"/>
      <c r="B36" s="21"/>
      <c r="C36" s="28"/>
      <c r="D36" s="28"/>
      <c r="E36" s="28"/>
      <c r="F36" s="108"/>
      <c r="G36" s="38"/>
      <c r="H36" s="38"/>
      <c r="I36" s="38"/>
      <c r="J36" s="38"/>
      <c r="K36" s="110"/>
      <c r="L36" s="38"/>
    </row>
    <row r="37" spans="1:12" ht="11.25" customHeight="1">
      <c r="A37" s="32" t="s">
        <v>87</v>
      </c>
      <c r="B37" s="21"/>
      <c r="C37" s="939" t="s">
        <v>317</v>
      </c>
      <c r="D37" s="940"/>
      <c r="E37" s="28"/>
      <c r="F37" s="74">
        <v>1036827</v>
      </c>
      <c r="G37" s="104" t="s">
        <v>414</v>
      </c>
      <c r="H37" s="104" t="s">
        <v>414</v>
      </c>
      <c r="I37" s="17" t="s">
        <v>8</v>
      </c>
      <c r="J37" s="38">
        <v>1036805</v>
      </c>
      <c r="K37" s="110"/>
      <c r="L37" s="104"/>
    </row>
    <row r="38" spans="1:12" ht="9" customHeight="1">
      <c r="A38" s="32"/>
      <c r="B38" s="21"/>
      <c r="C38" s="28"/>
      <c r="D38" s="28"/>
      <c r="E38" s="28"/>
      <c r="F38" s="108"/>
      <c r="G38" s="38"/>
      <c r="H38" s="38"/>
      <c r="I38" s="38"/>
      <c r="J38" s="38"/>
      <c r="K38" s="110"/>
      <c r="L38" s="38"/>
    </row>
    <row r="39" spans="1:12" ht="11.25" customHeight="1">
      <c r="A39" s="32" t="s">
        <v>44</v>
      </c>
      <c r="B39" s="21"/>
      <c r="C39" s="939" t="s">
        <v>318</v>
      </c>
      <c r="D39" s="940"/>
      <c r="E39" s="27"/>
      <c r="F39" s="108">
        <v>4931413</v>
      </c>
      <c r="G39" s="54">
        <v>4534246</v>
      </c>
      <c r="H39" s="54">
        <v>2212</v>
      </c>
      <c r="I39" s="17" t="s">
        <v>8</v>
      </c>
      <c r="J39" s="100">
        <v>394955</v>
      </c>
      <c r="K39" s="110"/>
      <c r="L39" s="38"/>
    </row>
    <row r="40" spans="1:12" ht="9" customHeight="1">
      <c r="A40" s="32"/>
      <c r="B40" s="21"/>
      <c r="C40" s="27"/>
      <c r="D40" s="27"/>
      <c r="E40" s="27"/>
      <c r="F40" s="108"/>
      <c r="G40" s="38"/>
      <c r="H40" s="38"/>
      <c r="I40" s="38"/>
      <c r="J40" s="38"/>
      <c r="K40" s="110"/>
      <c r="L40" s="38"/>
    </row>
    <row r="41" spans="1:12" ht="11.25" customHeight="1">
      <c r="A41" s="32" t="s">
        <v>164</v>
      </c>
      <c r="B41" s="21"/>
      <c r="C41" s="939" t="s">
        <v>319</v>
      </c>
      <c r="D41" s="940"/>
      <c r="E41" s="27"/>
      <c r="F41" s="108">
        <v>328838</v>
      </c>
      <c r="G41" s="38">
        <v>56755</v>
      </c>
      <c r="H41" s="38">
        <v>25794</v>
      </c>
      <c r="I41" s="17" t="s">
        <v>8</v>
      </c>
      <c r="J41" s="38">
        <v>246289</v>
      </c>
      <c r="K41" s="110"/>
      <c r="L41" s="38"/>
    </row>
    <row r="42" spans="1:12" ht="9" customHeight="1">
      <c r="A42" s="32"/>
      <c r="B42" s="21"/>
      <c r="C42" s="28"/>
      <c r="D42" s="28"/>
      <c r="E42" s="28"/>
      <c r="F42" s="108"/>
      <c r="G42" s="38"/>
      <c r="H42" s="38"/>
      <c r="I42" s="38"/>
      <c r="J42" s="38"/>
      <c r="K42" s="110"/>
      <c r="L42" s="38"/>
    </row>
    <row r="43" spans="1:12" ht="11.25" customHeight="1">
      <c r="A43" s="32" t="s">
        <v>45</v>
      </c>
      <c r="B43" s="21"/>
      <c r="C43" s="28" t="s">
        <v>165</v>
      </c>
      <c r="D43" s="28"/>
      <c r="E43" s="28"/>
      <c r="F43" s="108"/>
      <c r="G43" s="38"/>
      <c r="H43" s="38"/>
      <c r="I43" s="38"/>
      <c r="J43" s="38"/>
      <c r="L43" s="38"/>
    </row>
    <row r="44" spans="1:12" ht="11.25" customHeight="1">
      <c r="A44" s="32"/>
      <c r="B44" s="21"/>
      <c r="C44" s="28" t="s">
        <v>275</v>
      </c>
      <c r="D44" s="27"/>
      <c r="E44" s="27"/>
      <c r="F44" s="108"/>
      <c r="G44" s="38"/>
      <c r="H44" s="38"/>
      <c r="I44" s="38"/>
      <c r="J44" s="38"/>
      <c r="L44" s="38"/>
    </row>
    <row r="45" spans="1:12" ht="11.25" customHeight="1">
      <c r="A45" s="32"/>
      <c r="B45" s="21"/>
      <c r="C45" s="28" t="s">
        <v>276</v>
      </c>
      <c r="D45" s="27"/>
      <c r="E45" s="27"/>
      <c r="F45" s="108"/>
      <c r="G45" s="38"/>
      <c r="H45" s="38"/>
      <c r="I45" s="38"/>
      <c r="J45" s="38"/>
      <c r="L45" s="38"/>
    </row>
    <row r="46" spans="1:12" ht="11.25" customHeight="1">
      <c r="A46" s="32"/>
      <c r="B46" s="21"/>
      <c r="C46" s="939" t="s">
        <v>277</v>
      </c>
      <c r="D46" s="940"/>
      <c r="E46" s="27"/>
      <c r="F46" s="108">
        <v>13853</v>
      </c>
      <c r="G46" s="104" t="s">
        <v>414</v>
      </c>
      <c r="H46" s="104" t="s">
        <v>414</v>
      </c>
      <c r="I46" s="17" t="s">
        <v>8</v>
      </c>
      <c r="J46" s="38">
        <v>554</v>
      </c>
      <c r="L46" s="38"/>
    </row>
    <row r="47" spans="1:12" ht="9" customHeight="1">
      <c r="A47" s="32"/>
      <c r="B47" s="21"/>
      <c r="C47" s="28"/>
      <c r="D47" s="28"/>
      <c r="E47" s="27"/>
      <c r="F47" s="108"/>
      <c r="G47" s="38"/>
      <c r="H47" s="38"/>
      <c r="I47" s="38"/>
      <c r="J47" s="38"/>
      <c r="L47" s="38"/>
    </row>
    <row r="48" spans="1:12" ht="11.25" customHeight="1">
      <c r="A48" s="32" t="s">
        <v>47</v>
      </c>
      <c r="B48" s="21"/>
      <c r="C48" s="28" t="s">
        <v>48</v>
      </c>
      <c r="D48" s="28"/>
      <c r="E48" s="27"/>
      <c r="F48" s="108"/>
      <c r="G48" s="38"/>
      <c r="H48" s="38"/>
      <c r="I48" s="38"/>
      <c r="J48" s="38"/>
      <c r="L48" s="38"/>
    </row>
    <row r="49" spans="1:12" ht="11.25" customHeight="1">
      <c r="A49" s="32"/>
      <c r="B49" s="21"/>
      <c r="C49" s="28" t="s">
        <v>278</v>
      </c>
      <c r="D49" s="28"/>
      <c r="E49" s="28"/>
      <c r="F49" s="108"/>
      <c r="G49" s="38"/>
      <c r="H49" s="38"/>
      <c r="I49" s="38"/>
      <c r="J49" s="38"/>
      <c r="L49" s="38"/>
    </row>
    <row r="50" spans="1:12" ht="11.25" customHeight="1">
      <c r="A50" s="32"/>
      <c r="B50" s="21"/>
      <c r="C50" s="28" t="s">
        <v>279</v>
      </c>
      <c r="D50" s="28"/>
      <c r="E50" s="28"/>
      <c r="F50" s="108"/>
      <c r="G50" s="38"/>
      <c r="H50" s="38"/>
      <c r="I50" s="38"/>
      <c r="J50" s="38"/>
      <c r="L50" s="38"/>
    </row>
    <row r="51" spans="1:12" ht="11.25" customHeight="1">
      <c r="A51" s="32"/>
      <c r="B51" s="21"/>
      <c r="C51" s="939" t="s">
        <v>280</v>
      </c>
      <c r="D51" s="940"/>
      <c r="E51" s="27"/>
      <c r="F51" s="108">
        <v>2965230</v>
      </c>
      <c r="G51" s="38">
        <v>442956</v>
      </c>
      <c r="H51" s="38">
        <v>456809</v>
      </c>
      <c r="I51" s="38">
        <v>40325</v>
      </c>
      <c r="J51" s="54">
        <v>2025140</v>
      </c>
      <c r="K51" s="8"/>
      <c r="L51" s="38"/>
    </row>
    <row r="52" spans="1:12" ht="9" customHeight="1">
      <c r="A52" s="32"/>
      <c r="B52" s="21"/>
      <c r="C52" s="28"/>
      <c r="D52" s="28"/>
      <c r="E52" s="28"/>
      <c r="F52" s="108"/>
      <c r="G52" s="38"/>
      <c r="H52" s="38"/>
      <c r="I52" s="38"/>
      <c r="J52" s="38"/>
      <c r="K52" s="8"/>
      <c r="L52" s="38"/>
    </row>
    <row r="53" spans="1:12" ht="11.25" customHeight="1">
      <c r="A53" s="32" t="s">
        <v>49</v>
      </c>
      <c r="B53" s="21"/>
      <c r="C53" s="28" t="s">
        <v>325</v>
      </c>
      <c r="D53" s="28"/>
      <c r="E53" s="28"/>
      <c r="F53" s="108"/>
      <c r="G53" s="38"/>
      <c r="H53" s="38"/>
      <c r="I53" s="38"/>
      <c r="J53" s="38"/>
      <c r="K53" s="8"/>
      <c r="L53" s="38"/>
    </row>
    <row r="54" spans="1:12" ht="11.25" customHeight="1">
      <c r="A54" s="32"/>
      <c r="B54" s="21"/>
      <c r="C54" s="939" t="s">
        <v>345</v>
      </c>
      <c r="D54" s="940"/>
      <c r="E54" s="27"/>
      <c r="F54" s="108">
        <v>651974</v>
      </c>
      <c r="G54" s="38">
        <v>296555</v>
      </c>
      <c r="H54" s="38">
        <v>389</v>
      </c>
      <c r="I54" s="17" t="s">
        <v>8</v>
      </c>
      <c r="J54" s="38">
        <v>355030</v>
      </c>
      <c r="K54" s="8"/>
      <c r="L54" s="38"/>
    </row>
    <row r="55" spans="1:12" ht="9" customHeight="1">
      <c r="A55" s="32"/>
      <c r="B55" s="21"/>
      <c r="C55" s="27"/>
      <c r="D55" s="27"/>
      <c r="E55" s="27"/>
      <c r="F55" s="108"/>
      <c r="G55" s="17"/>
      <c r="H55" s="38"/>
      <c r="I55" s="38"/>
      <c r="J55" s="38"/>
      <c r="K55" s="8"/>
      <c r="L55" s="38"/>
    </row>
    <row r="56" spans="1:12" ht="11.25" customHeight="1">
      <c r="A56" s="32" t="s">
        <v>88</v>
      </c>
      <c r="B56" s="21"/>
      <c r="C56" s="28" t="s">
        <v>326</v>
      </c>
      <c r="D56" s="27"/>
      <c r="E56" s="27"/>
      <c r="F56" s="108">
        <v>572137</v>
      </c>
      <c r="G56" s="17">
        <v>9598</v>
      </c>
      <c r="H56" s="38">
        <v>284174</v>
      </c>
      <c r="I56" s="38">
        <v>30009</v>
      </c>
      <c r="J56" s="38">
        <v>248356</v>
      </c>
      <c r="K56" s="8"/>
      <c r="L56" s="38"/>
    </row>
    <row r="57" spans="1:12" ht="9" customHeight="1">
      <c r="A57" s="32"/>
      <c r="B57" s="21"/>
      <c r="C57" s="28"/>
      <c r="D57" s="27"/>
      <c r="E57" s="27"/>
      <c r="F57" s="108"/>
      <c r="G57" s="38"/>
      <c r="H57" s="38"/>
      <c r="I57" s="38"/>
      <c r="J57" s="38"/>
      <c r="K57" s="8"/>
      <c r="L57" s="38"/>
    </row>
    <row r="58" spans="1:12" ht="11.25" customHeight="1">
      <c r="A58" s="32" t="s">
        <v>50</v>
      </c>
      <c r="B58" s="21"/>
      <c r="C58" s="28" t="s">
        <v>187</v>
      </c>
      <c r="D58" s="28"/>
      <c r="E58" s="27"/>
      <c r="F58" s="108"/>
      <c r="G58" s="38"/>
      <c r="H58" s="38"/>
      <c r="I58" s="38"/>
      <c r="J58" s="38"/>
      <c r="K58" s="8"/>
      <c r="L58" s="38"/>
    </row>
    <row r="59" spans="1:12" ht="11.25" customHeight="1">
      <c r="A59" s="32"/>
      <c r="B59" s="21"/>
      <c r="C59" s="28" t="s">
        <v>310</v>
      </c>
      <c r="D59" s="28"/>
      <c r="E59" s="28"/>
      <c r="F59" s="108"/>
      <c r="G59" s="38"/>
      <c r="H59" s="38"/>
      <c r="I59" s="38"/>
      <c r="J59" s="38"/>
      <c r="K59" s="8"/>
      <c r="L59" s="38"/>
    </row>
    <row r="60" spans="1:12" ht="11.25" customHeight="1">
      <c r="A60" s="32"/>
      <c r="B60" s="21"/>
      <c r="C60" s="28" t="s">
        <v>281</v>
      </c>
      <c r="D60" s="28"/>
      <c r="E60" s="28"/>
      <c r="F60" s="108"/>
      <c r="G60" s="38"/>
      <c r="H60" s="38"/>
      <c r="I60" s="38"/>
      <c r="J60" s="38"/>
      <c r="K60" s="8"/>
      <c r="L60" s="38"/>
    </row>
    <row r="61" spans="1:12" ht="11.25" customHeight="1">
      <c r="A61" s="32"/>
      <c r="B61" s="21"/>
      <c r="C61" s="939" t="s">
        <v>282</v>
      </c>
      <c r="D61" s="940"/>
      <c r="E61" s="27"/>
      <c r="F61" s="108">
        <v>7148201</v>
      </c>
      <c r="G61" s="38">
        <v>19355</v>
      </c>
      <c r="H61" s="38">
        <v>2742659</v>
      </c>
      <c r="I61" s="38">
        <v>1743160</v>
      </c>
      <c r="J61" s="38">
        <v>2643027</v>
      </c>
      <c r="K61" s="8"/>
      <c r="L61" s="38"/>
    </row>
    <row r="62" spans="1:12" ht="8.25" customHeight="1">
      <c r="A62" s="32"/>
      <c r="B62" s="21"/>
      <c r="C62" s="27"/>
      <c r="D62" s="27"/>
      <c r="E62" s="27"/>
      <c r="F62" s="108"/>
      <c r="G62" s="38"/>
      <c r="H62" s="38"/>
      <c r="I62" s="38"/>
      <c r="J62" s="38"/>
      <c r="K62" s="8"/>
      <c r="L62" s="38"/>
    </row>
    <row r="63" spans="1:12" ht="11.25" customHeight="1">
      <c r="A63" s="32" t="s">
        <v>89</v>
      </c>
      <c r="B63" s="21"/>
      <c r="C63" s="939" t="s">
        <v>327</v>
      </c>
      <c r="D63" s="940"/>
      <c r="E63" s="27"/>
      <c r="F63" s="108">
        <v>2052635</v>
      </c>
      <c r="G63" s="100">
        <v>421</v>
      </c>
      <c r="H63" s="38">
        <v>4313</v>
      </c>
      <c r="I63" s="38">
        <v>97141</v>
      </c>
      <c r="J63" s="38">
        <v>1950760</v>
      </c>
      <c r="K63" s="8"/>
      <c r="L63" s="38"/>
    </row>
    <row r="64" spans="1:12" ht="9" customHeight="1">
      <c r="A64" s="32"/>
      <c r="B64" s="21"/>
      <c r="C64" s="27"/>
      <c r="D64" s="27"/>
      <c r="E64" s="27"/>
      <c r="F64" s="108"/>
      <c r="G64" s="38"/>
      <c r="H64" s="38"/>
      <c r="I64" s="38"/>
      <c r="J64" s="38"/>
      <c r="K64" s="8"/>
      <c r="L64" s="38"/>
    </row>
    <row r="65" spans="1:12" ht="11.25" customHeight="1">
      <c r="A65" s="32" t="s">
        <v>90</v>
      </c>
      <c r="B65" s="21"/>
      <c r="C65" s="28" t="s">
        <v>328</v>
      </c>
      <c r="D65" s="28"/>
      <c r="E65" s="27"/>
      <c r="F65" s="108"/>
      <c r="G65" s="38"/>
      <c r="H65" s="38"/>
      <c r="I65" s="38"/>
      <c r="J65" s="38"/>
      <c r="K65" s="8"/>
      <c r="L65" s="38"/>
    </row>
    <row r="66" spans="1:12" ht="11.25" customHeight="1">
      <c r="A66" s="32"/>
      <c r="B66" s="21"/>
      <c r="C66" s="939" t="s">
        <v>91</v>
      </c>
      <c r="D66" s="940"/>
      <c r="E66" s="27"/>
      <c r="F66" s="108">
        <v>1137586</v>
      </c>
      <c r="G66" s="104" t="s">
        <v>414</v>
      </c>
      <c r="H66" s="104" t="s">
        <v>414</v>
      </c>
      <c r="I66" s="38">
        <v>985203</v>
      </c>
      <c r="J66" s="38">
        <v>150573</v>
      </c>
      <c r="K66" s="8"/>
      <c r="L66" s="38"/>
    </row>
    <row r="67" spans="1:12" ht="8.25" customHeight="1">
      <c r="A67" s="32"/>
      <c r="B67" s="21"/>
      <c r="C67" s="27"/>
      <c r="D67" s="27"/>
      <c r="E67" s="27"/>
      <c r="F67" s="108"/>
      <c r="G67" s="38"/>
      <c r="H67" s="38"/>
      <c r="I67" s="38"/>
      <c r="J67" s="38"/>
      <c r="K67" s="8"/>
      <c r="L67" s="38"/>
    </row>
    <row r="68" spans="1:12" ht="11.25" customHeight="1">
      <c r="A68" s="32" t="s">
        <v>92</v>
      </c>
      <c r="B68" s="21"/>
      <c r="C68" s="939" t="s">
        <v>329</v>
      </c>
      <c r="D68" s="940"/>
      <c r="E68" s="27"/>
      <c r="F68" s="108">
        <v>3957980</v>
      </c>
      <c r="G68" s="38">
        <v>17164</v>
      </c>
      <c r="H68" s="38">
        <v>2738305</v>
      </c>
      <c r="I68" s="38">
        <v>660815</v>
      </c>
      <c r="J68" s="38">
        <v>541696</v>
      </c>
      <c r="K68" s="8"/>
      <c r="L68" s="38"/>
    </row>
    <row r="69" spans="1:12" ht="9" customHeight="1">
      <c r="A69" s="32"/>
      <c r="B69" s="84"/>
      <c r="C69" s="27"/>
      <c r="D69" s="27"/>
      <c r="E69" s="27"/>
      <c r="F69" s="108"/>
      <c r="G69" s="38"/>
      <c r="H69" s="38"/>
      <c r="I69" s="38"/>
      <c r="J69" s="38"/>
      <c r="K69" s="8"/>
      <c r="L69" s="38"/>
    </row>
    <row r="70" spans="1:12" ht="11.25" customHeight="1">
      <c r="A70" s="32"/>
      <c r="B70" s="84"/>
      <c r="C70" s="27"/>
      <c r="D70" s="111" t="s">
        <v>285</v>
      </c>
      <c r="E70" s="27"/>
      <c r="F70" s="108">
        <v>28075070</v>
      </c>
      <c r="G70" s="40" t="s">
        <v>8</v>
      </c>
      <c r="H70" s="40" t="s">
        <v>8</v>
      </c>
      <c r="I70" s="40" t="s">
        <v>8</v>
      </c>
      <c r="J70" s="40" t="s">
        <v>8</v>
      </c>
      <c r="K70" s="8"/>
      <c r="L70" s="38"/>
    </row>
    <row r="71" spans="1:14" ht="9" customHeight="1">
      <c r="A71" s="32"/>
      <c r="B71" s="84"/>
      <c r="C71" s="27"/>
      <c r="D71" s="27"/>
      <c r="E71" s="27"/>
      <c r="F71" s="108"/>
      <c r="G71" s="38"/>
      <c r="H71" s="38"/>
      <c r="I71" s="38"/>
      <c r="J71" s="38"/>
      <c r="K71" s="8"/>
      <c r="L71" s="38"/>
      <c r="M71" s="38"/>
      <c r="N71" s="38"/>
    </row>
    <row r="72" spans="1:15" ht="11.25" customHeight="1">
      <c r="A72" s="112"/>
      <c r="B72" s="19"/>
      <c r="C72" s="113"/>
      <c r="D72" s="114" t="s">
        <v>417</v>
      </c>
      <c r="E72" s="19"/>
      <c r="F72" s="115">
        <v>28785267</v>
      </c>
      <c r="G72" s="48">
        <v>6523103</v>
      </c>
      <c r="H72" s="48">
        <v>3495482</v>
      </c>
      <c r="I72" s="48">
        <v>2376243</v>
      </c>
      <c r="J72" s="48">
        <v>16390439</v>
      </c>
      <c r="K72" s="8"/>
      <c r="L72" s="8"/>
      <c r="M72" s="38"/>
      <c r="N72" s="38"/>
      <c r="O72" s="8"/>
    </row>
    <row r="73" spans="1:14" ht="6" customHeight="1">
      <c r="A73" s="112"/>
      <c r="B73" s="19"/>
      <c r="C73" s="113"/>
      <c r="D73" s="116"/>
      <c r="E73" s="19"/>
      <c r="F73" s="108"/>
      <c r="G73" s="48"/>
      <c r="H73" s="48"/>
      <c r="I73" s="48"/>
      <c r="J73" s="48"/>
      <c r="K73" s="8"/>
      <c r="L73" s="48"/>
      <c r="M73" s="38"/>
      <c r="N73" s="38"/>
    </row>
    <row r="74" spans="1:14" ht="11.25" customHeight="1">
      <c r="A74" s="112"/>
      <c r="B74" s="19"/>
      <c r="C74" s="113"/>
      <c r="D74" s="117" t="s">
        <v>297</v>
      </c>
      <c r="E74" s="19"/>
      <c r="F74" s="108">
        <v>2668767</v>
      </c>
      <c r="G74" s="17">
        <v>369488</v>
      </c>
      <c r="H74" s="38">
        <v>249462</v>
      </c>
      <c r="I74" s="40" t="s">
        <v>8</v>
      </c>
      <c r="J74" s="38">
        <v>2049817</v>
      </c>
      <c r="K74" s="8"/>
      <c r="L74" s="38"/>
      <c r="M74" s="38"/>
      <c r="N74" s="38"/>
    </row>
    <row r="75" spans="1:11" ht="11.25" customHeight="1">
      <c r="A75" s="2" t="s">
        <v>7</v>
      </c>
      <c r="F75" s="9"/>
      <c r="G75" s="9"/>
      <c r="H75" s="9"/>
      <c r="I75" s="9"/>
      <c r="J75" s="9"/>
      <c r="K75" s="95"/>
    </row>
    <row r="76" spans="1:10" ht="19.5" customHeight="1">
      <c r="A76" s="938" t="s">
        <v>418</v>
      </c>
      <c r="B76" s="938"/>
      <c r="C76" s="938"/>
      <c r="D76" s="938"/>
      <c r="E76" s="938"/>
      <c r="F76" s="938"/>
      <c r="G76" s="938"/>
      <c r="H76" s="938"/>
      <c r="I76" s="938"/>
      <c r="J76" s="938"/>
    </row>
    <row r="77" spans="1:10" ht="19.5" customHeight="1">
      <c r="A77" s="938"/>
      <c r="B77" s="938"/>
      <c r="C77" s="938"/>
      <c r="D77" s="938"/>
      <c r="E77" s="938"/>
      <c r="F77" s="938"/>
      <c r="G77" s="938"/>
      <c r="H77" s="938"/>
      <c r="I77" s="938"/>
      <c r="J77" s="938"/>
    </row>
    <row r="78" spans="1:10" ht="19.5" customHeight="1">
      <c r="A78" s="938"/>
      <c r="B78" s="938"/>
      <c r="C78" s="938"/>
      <c r="D78" s="938"/>
      <c r="E78" s="938"/>
      <c r="F78" s="938"/>
      <c r="G78" s="938"/>
      <c r="H78" s="938"/>
      <c r="I78" s="938"/>
      <c r="J78" s="938"/>
    </row>
    <row r="79" spans="6:10" ht="11.25">
      <c r="F79" s="9"/>
      <c r="G79" s="9"/>
      <c r="H79" s="9"/>
      <c r="I79" s="9"/>
      <c r="J79" s="9"/>
    </row>
    <row r="80" spans="6:10" ht="11.25">
      <c r="F80" s="9"/>
      <c r="G80" s="9"/>
      <c r="H80" s="9"/>
      <c r="I80" s="9"/>
      <c r="J80" s="9"/>
    </row>
    <row r="81" spans="6:10" ht="11.25">
      <c r="F81" s="14"/>
      <c r="G81" s="14"/>
      <c r="H81" s="19"/>
      <c r="I81" s="14"/>
      <c r="J81" s="38"/>
    </row>
    <row r="82" spans="6:10" ht="11.25">
      <c r="F82" s="38"/>
      <c r="G82" s="9"/>
      <c r="H82" s="9"/>
      <c r="I82" s="9"/>
      <c r="J82" s="9"/>
    </row>
    <row r="83" spans="6:10" ht="11.25">
      <c r="F83" s="9"/>
      <c r="G83" s="9"/>
      <c r="H83" s="9"/>
      <c r="I83" s="9"/>
      <c r="J83" s="9"/>
    </row>
    <row r="84" spans="6:10" ht="11.25">
      <c r="F84" s="9"/>
      <c r="G84" s="9"/>
      <c r="H84" s="9"/>
      <c r="I84" s="9"/>
      <c r="J84" s="9"/>
    </row>
    <row r="85" spans="6:10" ht="11.25">
      <c r="F85" s="9"/>
      <c r="G85" s="9"/>
      <c r="H85" s="9"/>
      <c r="I85" s="9"/>
      <c r="J85" s="9"/>
    </row>
    <row r="86" spans="6:10" ht="11.25">
      <c r="F86" s="9"/>
      <c r="G86" s="9"/>
      <c r="H86" s="9"/>
      <c r="I86" s="9"/>
      <c r="J86" s="9"/>
    </row>
    <row r="87" spans="6:10" ht="11.25">
      <c r="F87" s="9"/>
      <c r="G87" s="9"/>
      <c r="H87" s="9"/>
      <c r="I87" s="9"/>
      <c r="J87" s="9"/>
    </row>
    <row r="88" spans="6:10" ht="11.25">
      <c r="F88" s="9"/>
      <c r="G88" s="9"/>
      <c r="H88" s="9"/>
      <c r="I88" s="9"/>
      <c r="J88" s="9"/>
    </row>
    <row r="89" spans="6:10" ht="11.25">
      <c r="F89" s="9"/>
      <c r="G89" s="9"/>
      <c r="H89" s="9"/>
      <c r="I89" s="9"/>
      <c r="J89" s="9"/>
    </row>
    <row r="90" spans="6:10" ht="11.25">
      <c r="F90" s="9"/>
      <c r="G90" s="9"/>
      <c r="H90" s="9"/>
      <c r="I90" s="9"/>
      <c r="J90" s="9"/>
    </row>
    <row r="91" spans="6:10" ht="11.25">
      <c r="F91" s="9"/>
      <c r="G91" s="9"/>
      <c r="H91" s="9"/>
      <c r="I91" s="9"/>
      <c r="J91" s="9"/>
    </row>
    <row r="92" spans="6:10" ht="11.25">
      <c r="F92" s="9"/>
      <c r="G92" s="9"/>
      <c r="H92" s="9"/>
      <c r="I92" s="9"/>
      <c r="J92" s="9"/>
    </row>
    <row r="93" spans="6:10" ht="11.25">
      <c r="F93" s="9"/>
      <c r="G93" s="9"/>
      <c r="H93" s="9"/>
      <c r="I93" s="9"/>
      <c r="J93" s="9"/>
    </row>
    <row r="94" spans="6:10" ht="11.25">
      <c r="F94" s="9"/>
      <c r="G94" s="9"/>
      <c r="H94" s="9"/>
      <c r="I94" s="9"/>
      <c r="J94" s="9"/>
    </row>
    <row r="95" spans="6:10" ht="11.25">
      <c r="F95" s="9"/>
      <c r="G95" s="9"/>
      <c r="H95" s="9"/>
      <c r="I95" s="9"/>
      <c r="J95" s="9"/>
    </row>
    <row r="96" spans="6:10" ht="11.25">
      <c r="F96" s="9"/>
      <c r="G96" s="9"/>
      <c r="H96" s="9"/>
      <c r="I96" s="9"/>
      <c r="J96" s="9"/>
    </row>
    <row r="97" spans="6:10" ht="11.25">
      <c r="F97" s="9"/>
      <c r="G97" s="9"/>
      <c r="H97" s="9"/>
      <c r="I97" s="9"/>
      <c r="J97" s="9"/>
    </row>
    <row r="98" spans="6:10" ht="11.25">
      <c r="F98" s="9"/>
      <c r="G98" s="9"/>
      <c r="H98" s="9"/>
      <c r="I98" s="9"/>
      <c r="J98" s="9"/>
    </row>
    <row r="99" spans="6:10" ht="11.25">
      <c r="F99" s="9"/>
      <c r="G99" s="9"/>
      <c r="H99" s="9"/>
      <c r="I99" s="9"/>
      <c r="J99" s="9"/>
    </row>
    <row r="100" spans="6:10" ht="11.25">
      <c r="F100" s="9"/>
      <c r="G100" s="9"/>
      <c r="H100" s="9"/>
      <c r="I100" s="9"/>
      <c r="J100" s="9"/>
    </row>
    <row r="101" spans="6:10" ht="11.25">
      <c r="F101" s="9"/>
      <c r="G101" s="9"/>
      <c r="H101" s="9"/>
      <c r="I101" s="9"/>
      <c r="J101" s="9"/>
    </row>
    <row r="102" spans="6:10" ht="11.25">
      <c r="F102" s="9"/>
      <c r="G102" s="9"/>
      <c r="H102" s="9"/>
      <c r="I102" s="9"/>
      <c r="J102" s="9"/>
    </row>
    <row r="103" spans="6:10" ht="11.25">
      <c r="F103" s="9"/>
      <c r="G103" s="9"/>
      <c r="H103" s="9"/>
      <c r="I103" s="9"/>
      <c r="J103" s="9"/>
    </row>
    <row r="104" spans="6:10" ht="11.25">
      <c r="F104" s="9"/>
      <c r="G104" s="9"/>
      <c r="H104" s="9"/>
      <c r="I104" s="9"/>
      <c r="J104" s="9"/>
    </row>
    <row r="105" spans="6:10" ht="11.25">
      <c r="F105" s="9"/>
      <c r="G105" s="9"/>
      <c r="H105" s="9"/>
      <c r="I105" s="9"/>
      <c r="J105" s="9"/>
    </row>
    <row r="106" spans="6:10" ht="11.25">
      <c r="F106" s="9"/>
      <c r="G106" s="9"/>
      <c r="H106" s="9"/>
      <c r="I106" s="9"/>
      <c r="J106" s="9"/>
    </row>
    <row r="107" spans="6:10" ht="11.25">
      <c r="F107" s="9"/>
      <c r="G107" s="9"/>
      <c r="H107" s="9"/>
      <c r="I107" s="9"/>
      <c r="J107" s="9"/>
    </row>
    <row r="108" spans="6:10" ht="11.25">
      <c r="F108" s="9"/>
      <c r="G108" s="9"/>
      <c r="H108" s="9"/>
      <c r="I108" s="9"/>
      <c r="J108" s="9"/>
    </row>
    <row r="109" spans="6:10" ht="11.25">
      <c r="F109" s="9"/>
      <c r="G109" s="9"/>
      <c r="H109" s="9"/>
      <c r="I109" s="9"/>
      <c r="J109" s="9"/>
    </row>
    <row r="110" spans="6:10" ht="11.25">
      <c r="F110" s="9"/>
      <c r="G110" s="9"/>
      <c r="H110" s="9"/>
      <c r="I110" s="9"/>
      <c r="J110" s="9"/>
    </row>
    <row r="111" spans="6:10" ht="11.25">
      <c r="F111" s="9"/>
      <c r="G111" s="9"/>
      <c r="H111" s="9"/>
      <c r="I111" s="9"/>
      <c r="J111" s="9"/>
    </row>
    <row r="112" spans="6:10" ht="11.25">
      <c r="F112" s="9"/>
      <c r="G112" s="9"/>
      <c r="H112" s="9"/>
      <c r="I112" s="9"/>
      <c r="J112" s="9"/>
    </row>
    <row r="113" spans="6:10" ht="11.25">
      <c r="F113" s="9"/>
      <c r="G113" s="9"/>
      <c r="H113" s="9"/>
      <c r="I113" s="9"/>
      <c r="J113" s="9"/>
    </row>
    <row r="114" spans="6:10" ht="11.25">
      <c r="F114" s="9"/>
      <c r="G114" s="9"/>
      <c r="H114" s="9"/>
      <c r="I114" s="9"/>
      <c r="J114" s="9"/>
    </row>
    <row r="115" spans="6:10" ht="11.25">
      <c r="F115" s="9"/>
      <c r="G115" s="9"/>
      <c r="H115" s="9"/>
      <c r="I115" s="9"/>
      <c r="J115" s="9"/>
    </row>
    <row r="116" spans="6:10" ht="11.25">
      <c r="F116" s="9"/>
      <c r="G116" s="9"/>
      <c r="H116" s="9"/>
      <c r="I116" s="9"/>
      <c r="J116" s="9"/>
    </row>
    <row r="117" spans="6:10" ht="11.25">
      <c r="F117" s="9"/>
      <c r="G117" s="9"/>
      <c r="H117" s="9"/>
      <c r="I117" s="9"/>
      <c r="J117" s="9"/>
    </row>
    <row r="118" spans="6:10" ht="11.25">
      <c r="F118" s="9"/>
      <c r="G118" s="9"/>
      <c r="H118" s="9"/>
      <c r="I118" s="9"/>
      <c r="J118" s="9"/>
    </row>
    <row r="119" spans="6:10" ht="11.25">
      <c r="F119" s="9"/>
      <c r="G119" s="9"/>
      <c r="H119" s="9"/>
      <c r="I119" s="9"/>
      <c r="J119" s="9"/>
    </row>
    <row r="120" spans="6:10" ht="11.25">
      <c r="F120" s="9"/>
      <c r="G120" s="9"/>
      <c r="H120" s="9"/>
      <c r="I120" s="9"/>
      <c r="J120" s="9"/>
    </row>
    <row r="121" spans="6:10" ht="11.25">
      <c r="F121" s="9"/>
      <c r="G121" s="9"/>
      <c r="H121" s="9"/>
      <c r="I121" s="9"/>
      <c r="J121" s="9"/>
    </row>
    <row r="122" spans="6:10" ht="11.25">
      <c r="F122" s="9"/>
      <c r="G122" s="9"/>
      <c r="H122" s="9"/>
      <c r="I122" s="9"/>
      <c r="J122" s="9"/>
    </row>
    <row r="123" spans="6:10" ht="11.25">
      <c r="F123" s="9"/>
      <c r="G123" s="9"/>
      <c r="H123" s="9"/>
      <c r="I123" s="9"/>
      <c r="J123" s="9"/>
    </row>
    <row r="124" spans="6:10" ht="11.25">
      <c r="F124" s="9"/>
      <c r="G124" s="9"/>
      <c r="H124" s="9"/>
      <c r="I124" s="9"/>
      <c r="J124" s="9"/>
    </row>
    <row r="125" spans="6:10" ht="11.25">
      <c r="F125" s="9"/>
      <c r="G125" s="9"/>
      <c r="H125" s="9"/>
      <c r="I125" s="9"/>
      <c r="J125" s="9"/>
    </row>
    <row r="126" spans="6:10" ht="11.25">
      <c r="F126" s="9"/>
      <c r="G126" s="9"/>
      <c r="H126" s="9"/>
      <c r="I126" s="9"/>
      <c r="J126" s="9"/>
    </row>
    <row r="127" spans="6:10" ht="11.25">
      <c r="F127" s="9"/>
      <c r="G127" s="9"/>
      <c r="H127" s="9"/>
      <c r="I127" s="9"/>
      <c r="J127" s="9"/>
    </row>
    <row r="128" spans="6:10" ht="11.25">
      <c r="F128" s="9"/>
      <c r="G128" s="9"/>
      <c r="H128" s="9"/>
      <c r="I128" s="9"/>
      <c r="J128" s="9"/>
    </row>
    <row r="129" spans="6:10" ht="11.25">
      <c r="F129" s="9"/>
      <c r="G129" s="9"/>
      <c r="H129" s="9"/>
      <c r="I129" s="9"/>
      <c r="J129" s="9"/>
    </row>
    <row r="130" spans="6:10" ht="11.25">
      <c r="F130" s="9"/>
      <c r="G130" s="9"/>
      <c r="H130" s="9"/>
      <c r="I130" s="9"/>
      <c r="J130" s="9"/>
    </row>
    <row r="131" spans="6:10" ht="11.25">
      <c r="F131" s="9"/>
      <c r="G131" s="9"/>
      <c r="H131" s="9"/>
      <c r="I131" s="9"/>
      <c r="J131" s="9"/>
    </row>
    <row r="132" spans="6:10" ht="11.25">
      <c r="F132" s="9"/>
      <c r="G132" s="9"/>
      <c r="H132" s="9"/>
      <c r="I132" s="9"/>
      <c r="J132" s="9"/>
    </row>
    <row r="133" spans="6:10" ht="11.25">
      <c r="F133" s="9"/>
      <c r="G133" s="9"/>
      <c r="H133" s="9"/>
      <c r="I133" s="9"/>
      <c r="J133" s="9"/>
    </row>
    <row r="134" spans="6:10" ht="11.25">
      <c r="F134" s="9"/>
      <c r="G134" s="9"/>
      <c r="H134" s="9"/>
      <c r="I134" s="9"/>
      <c r="J134" s="9"/>
    </row>
    <row r="135" spans="6:10" ht="11.25">
      <c r="F135" s="9"/>
      <c r="G135" s="9"/>
      <c r="H135" s="9"/>
      <c r="I135" s="9"/>
      <c r="J135" s="9"/>
    </row>
    <row r="136" spans="6:10" ht="11.25">
      <c r="F136" s="9"/>
      <c r="G136" s="9"/>
      <c r="H136" s="9"/>
      <c r="I136" s="9"/>
      <c r="J136" s="9"/>
    </row>
    <row r="137" spans="6:10" ht="11.25">
      <c r="F137" s="9"/>
      <c r="G137" s="9"/>
      <c r="H137" s="9"/>
      <c r="I137" s="9"/>
      <c r="J137" s="9"/>
    </row>
    <row r="138" spans="6:10" ht="11.25">
      <c r="F138" s="9"/>
      <c r="G138" s="9"/>
      <c r="H138" s="9"/>
      <c r="I138" s="9"/>
      <c r="J138" s="9"/>
    </row>
    <row r="139" spans="6:10" ht="11.25">
      <c r="F139" s="9"/>
      <c r="G139" s="9"/>
      <c r="H139" s="9"/>
      <c r="I139" s="9"/>
      <c r="J139" s="9"/>
    </row>
    <row r="140" spans="6:10" ht="11.25">
      <c r="F140" s="9"/>
      <c r="G140" s="9"/>
      <c r="H140" s="9"/>
      <c r="I140" s="9"/>
      <c r="J140" s="9"/>
    </row>
    <row r="141" spans="6:10" ht="11.25">
      <c r="F141" s="9"/>
      <c r="G141" s="9"/>
      <c r="H141" s="9"/>
      <c r="I141" s="9"/>
      <c r="J141" s="9"/>
    </row>
    <row r="142" spans="6:10" ht="11.25">
      <c r="F142" s="9"/>
      <c r="G142" s="9"/>
      <c r="H142" s="9"/>
      <c r="I142" s="9"/>
      <c r="J142" s="9"/>
    </row>
    <row r="143" spans="6:10" ht="11.25">
      <c r="F143" s="9"/>
      <c r="G143" s="9"/>
      <c r="H143" s="9"/>
      <c r="I143" s="9"/>
      <c r="J143" s="9"/>
    </row>
    <row r="144" spans="6:10" ht="11.25">
      <c r="F144" s="9"/>
      <c r="G144" s="9"/>
      <c r="H144" s="9"/>
      <c r="I144" s="9"/>
      <c r="J144" s="9"/>
    </row>
    <row r="145" spans="6:10" ht="11.25">
      <c r="F145" s="9"/>
      <c r="G145" s="9"/>
      <c r="H145" s="9"/>
      <c r="I145" s="9"/>
      <c r="J145" s="9"/>
    </row>
    <row r="146" spans="6:10" ht="11.25">
      <c r="F146" s="9"/>
      <c r="G146" s="9"/>
      <c r="H146" s="9"/>
      <c r="I146" s="9"/>
      <c r="J146" s="9"/>
    </row>
    <row r="147" spans="6:10" ht="11.25">
      <c r="F147" s="9"/>
      <c r="G147" s="9"/>
      <c r="H147" s="9"/>
      <c r="I147" s="9"/>
      <c r="J147" s="9"/>
    </row>
    <row r="148" spans="6:10" ht="11.25">
      <c r="F148" s="9"/>
      <c r="G148" s="9"/>
      <c r="H148" s="9"/>
      <c r="I148" s="9"/>
      <c r="J148" s="9"/>
    </row>
    <row r="149" spans="6:10" ht="11.25">
      <c r="F149" s="9"/>
      <c r="G149" s="9"/>
      <c r="H149" s="9"/>
      <c r="I149" s="9"/>
      <c r="J149" s="9"/>
    </row>
    <row r="150" spans="6:10" ht="11.25">
      <c r="F150" s="9"/>
      <c r="G150" s="9"/>
      <c r="H150" s="9"/>
      <c r="I150" s="9"/>
      <c r="J150" s="9"/>
    </row>
    <row r="151" spans="6:10" ht="11.25">
      <c r="F151" s="9"/>
      <c r="G151" s="9"/>
      <c r="H151" s="9"/>
      <c r="I151" s="9"/>
      <c r="J151" s="9"/>
    </row>
    <row r="152" spans="6:10" ht="11.25">
      <c r="F152" s="9"/>
      <c r="G152" s="9"/>
      <c r="H152" s="9"/>
      <c r="I152" s="9"/>
      <c r="J152" s="9"/>
    </row>
    <row r="153" spans="6:10" ht="11.25">
      <c r="F153" s="9"/>
      <c r="G153" s="9"/>
      <c r="H153" s="9"/>
      <c r="I153" s="9"/>
      <c r="J153" s="9"/>
    </row>
    <row r="154" spans="6:10" ht="11.25">
      <c r="F154" s="9"/>
      <c r="G154" s="9"/>
      <c r="H154" s="9"/>
      <c r="I154" s="9"/>
      <c r="J154" s="9"/>
    </row>
    <row r="155" spans="6:10" ht="11.25">
      <c r="F155" s="9"/>
      <c r="G155" s="9"/>
      <c r="H155" s="9"/>
      <c r="I155" s="9"/>
      <c r="J155" s="9"/>
    </row>
    <row r="156" spans="6:10" ht="11.25">
      <c r="F156" s="9"/>
      <c r="G156" s="9"/>
      <c r="H156" s="9"/>
      <c r="I156" s="9"/>
      <c r="J156" s="9"/>
    </row>
    <row r="157" spans="6:10" ht="11.25">
      <c r="F157" s="9"/>
      <c r="G157" s="9"/>
      <c r="H157" s="9"/>
      <c r="I157" s="9"/>
      <c r="J157" s="9"/>
    </row>
    <row r="158" spans="6:10" ht="11.25">
      <c r="F158" s="9"/>
      <c r="G158" s="9"/>
      <c r="H158" s="9"/>
      <c r="I158" s="9"/>
      <c r="J158" s="9"/>
    </row>
    <row r="159" spans="6:10" ht="11.25">
      <c r="F159" s="9"/>
      <c r="G159" s="9"/>
      <c r="H159" s="9"/>
      <c r="I159" s="9"/>
      <c r="J159" s="9"/>
    </row>
    <row r="160" spans="6:10" ht="11.25">
      <c r="F160" s="9"/>
      <c r="G160" s="9"/>
      <c r="H160" s="9"/>
      <c r="I160" s="9"/>
      <c r="J160" s="9"/>
    </row>
    <row r="161" spans="6:10" ht="11.25">
      <c r="F161" s="9"/>
      <c r="G161" s="9"/>
      <c r="H161" s="9"/>
      <c r="I161" s="9"/>
      <c r="J161" s="9"/>
    </row>
    <row r="162" spans="6:10" ht="11.25">
      <c r="F162" s="9"/>
      <c r="G162" s="9"/>
      <c r="H162" s="9"/>
      <c r="I162" s="9"/>
      <c r="J162" s="9"/>
    </row>
    <row r="163" spans="6:10" ht="11.25">
      <c r="F163" s="9"/>
      <c r="G163" s="9"/>
      <c r="H163" s="9"/>
      <c r="I163" s="9"/>
      <c r="J163" s="9"/>
    </row>
    <row r="164" spans="6:10" ht="11.25">
      <c r="F164" s="9"/>
      <c r="G164" s="9"/>
      <c r="H164" s="9"/>
      <c r="I164" s="9"/>
      <c r="J164" s="9"/>
    </row>
    <row r="165" spans="6:10" ht="11.25">
      <c r="F165" s="9"/>
      <c r="G165" s="9"/>
      <c r="H165" s="9"/>
      <c r="I165" s="9"/>
      <c r="J165" s="9"/>
    </row>
    <row r="166" spans="6:10" ht="11.25">
      <c r="F166" s="9"/>
      <c r="G166" s="9"/>
      <c r="H166" s="9"/>
      <c r="I166" s="9"/>
      <c r="J166" s="9"/>
    </row>
    <row r="167" spans="6:10" ht="11.25">
      <c r="F167" s="9"/>
      <c r="G167" s="9"/>
      <c r="H167" s="9"/>
      <c r="I167" s="9"/>
      <c r="J167" s="9"/>
    </row>
    <row r="168" spans="6:10" ht="11.25">
      <c r="F168" s="9"/>
      <c r="G168" s="9"/>
      <c r="H168" s="9"/>
      <c r="I168" s="9"/>
      <c r="J168" s="9"/>
    </row>
    <row r="169" spans="6:10" ht="11.25">
      <c r="F169" s="9"/>
      <c r="G169" s="9"/>
      <c r="H169" s="9"/>
      <c r="I169" s="9"/>
      <c r="J169" s="9"/>
    </row>
    <row r="170" spans="6:10" ht="11.25">
      <c r="F170" s="9"/>
      <c r="G170" s="9"/>
      <c r="H170" s="9"/>
      <c r="I170" s="9"/>
      <c r="J170" s="9"/>
    </row>
    <row r="171" spans="6:10" ht="11.25">
      <c r="F171" s="9"/>
      <c r="G171" s="9"/>
      <c r="H171" s="9"/>
      <c r="I171" s="9"/>
      <c r="J171" s="9"/>
    </row>
    <row r="172" spans="6:10" ht="11.25">
      <c r="F172" s="9"/>
      <c r="G172" s="9"/>
      <c r="H172" s="9"/>
      <c r="I172" s="9"/>
      <c r="J172" s="9"/>
    </row>
    <row r="173" spans="6:10" ht="11.25">
      <c r="F173" s="9"/>
      <c r="G173" s="9"/>
      <c r="H173" s="9"/>
      <c r="I173" s="9"/>
      <c r="J173" s="9"/>
    </row>
    <row r="174" spans="6:10" ht="11.25">
      <c r="F174" s="9"/>
      <c r="G174" s="9"/>
      <c r="H174" s="9"/>
      <c r="I174" s="9"/>
      <c r="J174" s="9"/>
    </row>
    <row r="175" spans="6:10" ht="11.25">
      <c r="F175" s="9"/>
      <c r="G175" s="9"/>
      <c r="H175" s="9"/>
      <c r="I175" s="9"/>
      <c r="J175" s="9"/>
    </row>
    <row r="176" spans="6:10" ht="11.25">
      <c r="F176" s="9"/>
      <c r="G176" s="9"/>
      <c r="H176" s="9"/>
      <c r="I176" s="9"/>
      <c r="J176" s="9"/>
    </row>
    <row r="177" spans="6:10" ht="11.25">
      <c r="F177" s="9"/>
      <c r="G177" s="9"/>
      <c r="H177" s="9"/>
      <c r="I177" s="9"/>
      <c r="J177" s="9"/>
    </row>
    <row r="178" spans="6:10" ht="11.25">
      <c r="F178" s="9"/>
      <c r="G178" s="9"/>
      <c r="H178" s="9"/>
      <c r="I178" s="9"/>
      <c r="J178" s="9"/>
    </row>
    <row r="179" spans="6:10" ht="11.25">
      <c r="F179" s="9"/>
      <c r="G179" s="9"/>
      <c r="H179" s="9"/>
      <c r="I179" s="9"/>
      <c r="J179" s="9"/>
    </row>
    <row r="180" spans="6:10" ht="11.25">
      <c r="F180" s="9"/>
      <c r="G180" s="9"/>
      <c r="H180" s="9"/>
      <c r="I180" s="9"/>
      <c r="J180" s="9"/>
    </row>
    <row r="181" spans="6:10" ht="11.25">
      <c r="F181" s="9"/>
      <c r="G181" s="9"/>
      <c r="H181" s="9"/>
      <c r="I181" s="9"/>
      <c r="J181" s="9"/>
    </row>
    <row r="182" spans="6:10" ht="11.25">
      <c r="F182" s="9"/>
      <c r="G182" s="9"/>
      <c r="H182" s="9"/>
      <c r="I182" s="9"/>
      <c r="J182" s="9"/>
    </row>
    <row r="183" spans="6:10" ht="11.25">
      <c r="F183" s="9"/>
      <c r="G183" s="9"/>
      <c r="H183" s="9"/>
      <c r="I183" s="9"/>
      <c r="J183" s="9"/>
    </row>
    <row r="184" spans="6:10" ht="11.25">
      <c r="F184" s="9"/>
      <c r="G184" s="9"/>
      <c r="H184" s="9"/>
      <c r="I184" s="9"/>
      <c r="J184" s="9"/>
    </row>
    <row r="185" spans="6:10" ht="11.25">
      <c r="F185" s="9"/>
      <c r="G185" s="9"/>
      <c r="H185" s="9"/>
      <c r="I185" s="9"/>
      <c r="J185" s="9"/>
    </row>
    <row r="186" spans="6:10" ht="11.25">
      <c r="F186" s="9"/>
      <c r="G186" s="9"/>
      <c r="H186" s="9"/>
      <c r="I186" s="9"/>
      <c r="J186" s="9"/>
    </row>
    <row r="187" spans="6:10" ht="11.25">
      <c r="F187" s="9"/>
      <c r="G187" s="9"/>
      <c r="H187" s="9"/>
      <c r="I187" s="9"/>
      <c r="J187" s="9"/>
    </row>
    <row r="188" spans="6:10" ht="11.25">
      <c r="F188" s="9"/>
      <c r="G188" s="9"/>
      <c r="H188" s="9"/>
      <c r="I188" s="9"/>
      <c r="J188" s="9"/>
    </row>
    <row r="189" spans="6:10" ht="11.25">
      <c r="F189" s="9"/>
      <c r="G189" s="9"/>
      <c r="H189" s="9"/>
      <c r="I189" s="9"/>
      <c r="J189" s="9"/>
    </row>
    <row r="190" spans="6:10" ht="11.25">
      <c r="F190" s="9"/>
      <c r="G190" s="9"/>
      <c r="H190" s="9"/>
      <c r="I190" s="9"/>
      <c r="J190" s="9"/>
    </row>
    <row r="191" spans="6:10" ht="11.25">
      <c r="F191" s="9"/>
      <c r="G191" s="9"/>
      <c r="H191" s="9"/>
      <c r="I191" s="9"/>
      <c r="J191" s="9"/>
    </row>
    <row r="192" spans="6:10" ht="11.25">
      <c r="F192" s="9"/>
      <c r="G192" s="9"/>
      <c r="H192" s="9"/>
      <c r="I192" s="9"/>
      <c r="J192" s="9"/>
    </row>
    <row r="193" spans="6:10" ht="11.25">
      <c r="F193" s="9"/>
      <c r="G193" s="9"/>
      <c r="H193" s="9"/>
      <c r="I193" s="9"/>
      <c r="J193" s="9"/>
    </row>
    <row r="194" spans="6:10" ht="11.25">
      <c r="F194" s="9"/>
      <c r="G194" s="9"/>
      <c r="H194" s="9"/>
      <c r="I194" s="9"/>
      <c r="J194" s="9"/>
    </row>
    <row r="195" spans="6:10" ht="11.25">
      <c r="F195" s="9"/>
      <c r="G195" s="9"/>
      <c r="H195" s="9"/>
      <c r="I195" s="9"/>
      <c r="J195" s="9"/>
    </row>
    <row r="196" spans="6:10" ht="11.25">
      <c r="F196" s="9"/>
      <c r="G196" s="9"/>
      <c r="H196" s="9"/>
      <c r="I196" s="9"/>
      <c r="J196" s="9"/>
    </row>
    <row r="197" spans="6:10" ht="11.25">
      <c r="F197" s="9"/>
      <c r="G197" s="9"/>
      <c r="H197" s="9"/>
      <c r="I197" s="9"/>
      <c r="J197" s="9"/>
    </row>
    <row r="198" spans="6:10" ht="11.25">
      <c r="F198" s="9"/>
      <c r="G198" s="9"/>
      <c r="H198" s="9"/>
      <c r="I198" s="9"/>
      <c r="J198" s="9"/>
    </row>
    <row r="199" spans="6:10" ht="11.25">
      <c r="F199" s="9"/>
      <c r="G199" s="9"/>
      <c r="H199" s="9"/>
      <c r="I199" s="9"/>
      <c r="J199" s="9"/>
    </row>
    <row r="200" spans="6:10" ht="11.25">
      <c r="F200" s="9"/>
      <c r="G200" s="9"/>
      <c r="H200" s="9"/>
      <c r="I200" s="9"/>
      <c r="J200" s="9"/>
    </row>
    <row r="201" spans="6:10" ht="11.25">
      <c r="F201" s="9"/>
      <c r="G201" s="9"/>
      <c r="H201" s="9"/>
      <c r="I201" s="9"/>
      <c r="J201" s="9"/>
    </row>
    <row r="202" spans="6:10" ht="11.25">
      <c r="F202" s="9"/>
      <c r="G202" s="9"/>
      <c r="H202" s="9"/>
      <c r="I202" s="9"/>
      <c r="J202" s="9"/>
    </row>
    <row r="203" spans="6:10" ht="11.25">
      <c r="F203" s="9"/>
      <c r="G203" s="9"/>
      <c r="H203" s="9"/>
      <c r="I203" s="9"/>
      <c r="J203" s="9"/>
    </row>
    <row r="204" spans="6:10" ht="11.25">
      <c r="F204" s="9"/>
      <c r="G204" s="9"/>
      <c r="H204" s="9"/>
      <c r="I204" s="9"/>
      <c r="J204" s="9"/>
    </row>
    <row r="205" spans="6:10" ht="11.25">
      <c r="F205" s="9"/>
      <c r="G205" s="9"/>
      <c r="H205" s="9"/>
      <c r="I205" s="9"/>
      <c r="J205" s="9"/>
    </row>
    <row r="206" spans="6:10" ht="11.25">
      <c r="F206" s="9"/>
      <c r="G206" s="9"/>
      <c r="H206" s="9"/>
      <c r="I206" s="9"/>
      <c r="J206" s="9"/>
    </row>
    <row r="207" spans="6:10" ht="11.25">
      <c r="F207" s="9"/>
      <c r="G207" s="9"/>
      <c r="H207" s="9"/>
      <c r="I207" s="9"/>
      <c r="J207" s="9"/>
    </row>
    <row r="208" spans="6:10" ht="11.25">
      <c r="F208" s="9"/>
      <c r="G208" s="9"/>
      <c r="H208" s="9"/>
      <c r="I208" s="9"/>
      <c r="J208" s="9"/>
    </row>
    <row r="209" spans="6:10" ht="11.25">
      <c r="F209" s="9"/>
      <c r="G209" s="9"/>
      <c r="H209" s="9"/>
      <c r="I209" s="9"/>
      <c r="J209" s="9"/>
    </row>
    <row r="210" spans="6:10" ht="11.25">
      <c r="F210" s="9"/>
      <c r="G210" s="9"/>
      <c r="H210" s="9"/>
      <c r="I210" s="9"/>
      <c r="J210" s="9"/>
    </row>
    <row r="211" spans="6:10" ht="11.25">
      <c r="F211" s="9"/>
      <c r="G211" s="9"/>
      <c r="H211" s="9"/>
      <c r="I211" s="9"/>
      <c r="J211" s="9"/>
    </row>
    <row r="212" spans="6:10" ht="11.25">
      <c r="F212" s="9"/>
      <c r="G212" s="9"/>
      <c r="H212" s="9"/>
      <c r="I212" s="9"/>
      <c r="J212" s="9"/>
    </row>
    <row r="213" spans="6:10" ht="11.25">
      <c r="F213" s="9"/>
      <c r="G213" s="9"/>
      <c r="H213" s="9"/>
      <c r="I213" s="9"/>
      <c r="J213" s="9"/>
    </row>
    <row r="214" spans="6:10" ht="11.25">
      <c r="F214" s="9"/>
      <c r="G214" s="9"/>
      <c r="H214" s="9"/>
      <c r="I214" s="9"/>
      <c r="J214" s="9"/>
    </row>
    <row r="215" spans="6:10" ht="11.25">
      <c r="F215" s="9"/>
      <c r="G215" s="9"/>
      <c r="H215" s="9"/>
      <c r="I215" s="9"/>
      <c r="J215" s="9"/>
    </row>
    <row r="216" spans="6:10" ht="11.25">
      <c r="F216" s="9"/>
      <c r="G216" s="9"/>
      <c r="H216" s="9"/>
      <c r="I216" s="9"/>
      <c r="J216" s="9"/>
    </row>
    <row r="217" spans="6:10" ht="11.25">
      <c r="F217" s="9"/>
      <c r="G217" s="9"/>
      <c r="H217" s="9"/>
      <c r="I217" s="9"/>
      <c r="J217" s="9"/>
    </row>
    <row r="218" spans="6:10" ht="11.25">
      <c r="F218" s="9"/>
      <c r="G218" s="9"/>
      <c r="H218" s="9"/>
      <c r="I218" s="9"/>
      <c r="J218" s="9"/>
    </row>
    <row r="219" spans="6:10" ht="11.25">
      <c r="F219" s="9"/>
      <c r="G219" s="9"/>
      <c r="H219" s="9"/>
      <c r="I219" s="9"/>
      <c r="J219" s="9"/>
    </row>
    <row r="220" spans="6:10" ht="11.25">
      <c r="F220" s="9"/>
      <c r="G220" s="9"/>
      <c r="H220" s="9"/>
      <c r="I220" s="9"/>
      <c r="J220" s="9"/>
    </row>
    <row r="221" spans="6:10" ht="11.25">
      <c r="F221" s="9"/>
      <c r="G221" s="9"/>
      <c r="H221" s="9"/>
      <c r="I221" s="9"/>
      <c r="J221" s="9"/>
    </row>
    <row r="222" spans="6:10" ht="11.25">
      <c r="F222" s="9"/>
      <c r="G222" s="9"/>
      <c r="H222" s="9"/>
      <c r="I222" s="9"/>
      <c r="J222" s="9"/>
    </row>
    <row r="223" spans="6:10" ht="11.25">
      <c r="F223" s="9"/>
      <c r="G223" s="9"/>
      <c r="H223" s="9"/>
      <c r="I223" s="9"/>
      <c r="J223" s="9"/>
    </row>
    <row r="224" spans="6:10" ht="11.25">
      <c r="F224" s="9"/>
      <c r="G224" s="9"/>
      <c r="H224" s="9"/>
      <c r="I224" s="9"/>
      <c r="J224" s="9"/>
    </row>
    <row r="225" spans="6:10" ht="11.25">
      <c r="F225" s="9"/>
      <c r="G225" s="9"/>
      <c r="H225" s="9"/>
      <c r="I225" s="9"/>
      <c r="J225" s="9"/>
    </row>
    <row r="226" spans="6:10" ht="11.25">
      <c r="F226" s="9"/>
      <c r="G226" s="9"/>
      <c r="H226" s="9"/>
      <c r="I226" s="9"/>
      <c r="J226" s="9"/>
    </row>
    <row r="227" spans="6:10" ht="11.25">
      <c r="F227" s="9"/>
      <c r="G227" s="9"/>
      <c r="H227" s="9"/>
      <c r="I227" s="9"/>
      <c r="J227" s="9"/>
    </row>
    <row r="228" spans="6:10" ht="11.25">
      <c r="F228" s="9"/>
      <c r="G228" s="9"/>
      <c r="H228" s="9"/>
      <c r="I228" s="9"/>
      <c r="J228" s="9"/>
    </row>
    <row r="229" spans="6:10" ht="11.25">
      <c r="F229" s="9"/>
      <c r="G229" s="9"/>
      <c r="H229" s="9"/>
      <c r="I229" s="9"/>
      <c r="J229" s="9"/>
    </row>
    <row r="230" spans="6:10" ht="11.25">
      <c r="F230" s="9"/>
      <c r="G230" s="9"/>
      <c r="H230" s="9"/>
      <c r="I230" s="9"/>
      <c r="J230" s="9"/>
    </row>
    <row r="231" spans="6:10" ht="11.25">
      <c r="F231" s="9"/>
      <c r="G231" s="9"/>
      <c r="H231" s="9"/>
      <c r="I231" s="9"/>
      <c r="J231" s="9"/>
    </row>
    <row r="232" spans="6:10" ht="11.25">
      <c r="F232" s="9"/>
      <c r="G232" s="9"/>
      <c r="H232" s="9"/>
      <c r="I232" s="9"/>
      <c r="J232" s="9"/>
    </row>
    <row r="233" spans="6:10" ht="11.25">
      <c r="F233" s="9"/>
      <c r="G233" s="9"/>
      <c r="H233" s="9"/>
      <c r="I233" s="9"/>
      <c r="J233" s="9"/>
    </row>
    <row r="234" spans="6:10" ht="11.25">
      <c r="F234" s="9"/>
      <c r="G234" s="9"/>
      <c r="H234" s="9"/>
      <c r="I234" s="9"/>
      <c r="J234" s="9"/>
    </row>
    <row r="235" spans="6:10" ht="11.25">
      <c r="F235" s="9"/>
      <c r="G235" s="9"/>
      <c r="H235" s="9"/>
      <c r="I235" s="9"/>
      <c r="J235" s="9"/>
    </row>
    <row r="236" spans="6:10" ht="11.25">
      <c r="F236" s="9"/>
      <c r="G236" s="9"/>
      <c r="H236" s="9"/>
      <c r="I236" s="9"/>
      <c r="J236" s="9"/>
    </row>
    <row r="237" spans="6:10" ht="11.25">
      <c r="F237" s="9"/>
      <c r="G237" s="9"/>
      <c r="H237" s="9"/>
      <c r="I237" s="9"/>
      <c r="J237" s="9"/>
    </row>
    <row r="238" spans="6:10" ht="11.25">
      <c r="F238" s="9"/>
      <c r="G238" s="9"/>
      <c r="H238" s="9"/>
      <c r="I238" s="9"/>
      <c r="J238" s="9"/>
    </row>
    <row r="239" spans="6:10" ht="11.25">
      <c r="F239" s="9"/>
      <c r="G239" s="9"/>
      <c r="H239" s="9"/>
      <c r="I239" s="9"/>
      <c r="J239" s="9"/>
    </row>
    <row r="240" spans="6:10" ht="11.25">
      <c r="F240" s="9"/>
      <c r="G240" s="9"/>
      <c r="H240" s="9"/>
      <c r="I240" s="9"/>
      <c r="J240" s="9"/>
    </row>
    <row r="241" spans="6:10" ht="11.25">
      <c r="F241" s="9"/>
      <c r="G241" s="9"/>
      <c r="H241" s="9"/>
      <c r="I241" s="9"/>
      <c r="J241" s="9"/>
    </row>
    <row r="242" spans="6:10" ht="11.25">
      <c r="F242" s="9"/>
      <c r="G242" s="9"/>
      <c r="H242" s="9"/>
      <c r="I242" s="9"/>
      <c r="J242" s="9"/>
    </row>
    <row r="243" spans="6:10" ht="11.25">
      <c r="F243" s="9"/>
      <c r="G243" s="9"/>
      <c r="H243" s="9"/>
      <c r="I243" s="9"/>
      <c r="J243" s="9"/>
    </row>
    <row r="244" spans="6:10" ht="11.25">
      <c r="F244" s="9"/>
      <c r="G244" s="9"/>
      <c r="H244" s="9"/>
      <c r="I244" s="9"/>
      <c r="J244" s="9"/>
    </row>
    <row r="245" spans="6:10" ht="11.25">
      <c r="F245" s="9"/>
      <c r="G245" s="9"/>
      <c r="H245" s="9"/>
      <c r="I245" s="9"/>
      <c r="J245" s="9"/>
    </row>
    <row r="246" spans="6:10" ht="11.25">
      <c r="F246" s="9"/>
      <c r="G246" s="9"/>
      <c r="H246" s="9"/>
      <c r="I246" s="9"/>
      <c r="J246" s="9"/>
    </row>
    <row r="247" spans="6:10" ht="11.25">
      <c r="F247" s="9"/>
      <c r="G247" s="9"/>
      <c r="H247" s="9"/>
      <c r="I247" s="9"/>
      <c r="J247" s="9"/>
    </row>
    <row r="248" spans="6:10" ht="11.25">
      <c r="F248" s="9"/>
      <c r="G248" s="9"/>
      <c r="H248" s="9"/>
      <c r="I248" s="9"/>
      <c r="J248" s="9"/>
    </row>
    <row r="249" spans="6:10" ht="11.25">
      <c r="F249" s="9"/>
      <c r="G249" s="9"/>
      <c r="H249" s="9"/>
      <c r="I249" s="9"/>
      <c r="J249" s="9"/>
    </row>
    <row r="250" spans="6:10" ht="11.25">
      <c r="F250" s="9"/>
      <c r="G250" s="9"/>
      <c r="H250" s="9"/>
      <c r="I250" s="9"/>
      <c r="J250" s="9"/>
    </row>
    <row r="251" spans="6:10" ht="11.25">
      <c r="F251" s="9"/>
      <c r="G251" s="9"/>
      <c r="H251" s="9"/>
      <c r="I251" s="9"/>
      <c r="J251" s="9"/>
    </row>
    <row r="252" spans="6:10" ht="11.25">
      <c r="F252" s="9"/>
      <c r="G252" s="9"/>
      <c r="H252" s="9"/>
      <c r="I252" s="9"/>
      <c r="J252" s="9"/>
    </row>
    <row r="253" spans="6:10" ht="11.25">
      <c r="F253" s="9"/>
      <c r="G253" s="9"/>
      <c r="H253" s="9"/>
      <c r="I253" s="9"/>
      <c r="J253" s="9"/>
    </row>
    <row r="254" spans="6:10" ht="11.25">
      <c r="F254" s="9"/>
      <c r="G254" s="9"/>
      <c r="H254" s="9"/>
      <c r="I254" s="9"/>
      <c r="J254" s="9"/>
    </row>
    <row r="255" spans="6:10" ht="11.25">
      <c r="F255" s="9"/>
      <c r="G255" s="9"/>
      <c r="H255" s="9"/>
      <c r="I255" s="9"/>
      <c r="J255" s="9"/>
    </row>
    <row r="256" spans="6:10" ht="11.25">
      <c r="F256" s="9"/>
      <c r="G256" s="9"/>
      <c r="H256" s="9"/>
      <c r="I256" s="9"/>
      <c r="J256" s="9"/>
    </row>
    <row r="257" spans="6:10" ht="11.25">
      <c r="F257" s="9"/>
      <c r="G257" s="9"/>
      <c r="H257" s="9"/>
      <c r="I257" s="9"/>
      <c r="J257" s="9"/>
    </row>
    <row r="258" spans="6:10" ht="11.25">
      <c r="F258" s="9"/>
      <c r="G258" s="9"/>
      <c r="H258" s="9"/>
      <c r="I258" s="9"/>
      <c r="J258" s="9"/>
    </row>
    <row r="259" spans="6:10" ht="11.25">
      <c r="F259" s="9"/>
      <c r="G259" s="9"/>
      <c r="H259" s="9"/>
      <c r="I259" s="9"/>
      <c r="J259" s="9"/>
    </row>
    <row r="260" spans="6:10" ht="11.25">
      <c r="F260" s="9"/>
      <c r="G260" s="9"/>
      <c r="H260" s="9"/>
      <c r="I260" s="9"/>
      <c r="J260" s="9"/>
    </row>
    <row r="261" spans="6:10" ht="11.25">
      <c r="F261" s="9"/>
      <c r="G261" s="9"/>
      <c r="H261" s="9"/>
      <c r="I261" s="9"/>
      <c r="J261" s="9"/>
    </row>
    <row r="262" spans="6:10" ht="11.25">
      <c r="F262" s="9"/>
      <c r="G262" s="9"/>
      <c r="H262" s="9"/>
      <c r="I262" s="9"/>
      <c r="J262" s="9"/>
    </row>
    <row r="263" spans="6:10" ht="11.25">
      <c r="F263" s="9"/>
      <c r="G263" s="9"/>
      <c r="H263" s="9"/>
      <c r="I263" s="9"/>
      <c r="J263" s="9"/>
    </row>
    <row r="264" spans="6:10" ht="11.25">
      <c r="F264" s="9"/>
      <c r="G264" s="9"/>
      <c r="H264" s="9"/>
      <c r="I264" s="9"/>
      <c r="J264" s="9"/>
    </row>
    <row r="265" spans="6:10" ht="11.25">
      <c r="F265" s="9"/>
      <c r="G265" s="9"/>
      <c r="H265" s="9"/>
      <c r="I265" s="9"/>
      <c r="J265" s="9"/>
    </row>
    <row r="266" spans="6:10" ht="11.25">
      <c r="F266" s="9"/>
      <c r="G266" s="9"/>
      <c r="H266" s="9"/>
      <c r="I266" s="9"/>
      <c r="J266" s="9"/>
    </row>
    <row r="267" spans="6:10" ht="11.25">
      <c r="F267" s="9"/>
      <c r="G267" s="9"/>
      <c r="H267" s="9"/>
      <c r="I267" s="9"/>
      <c r="J267" s="9"/>
    </row>
    <row r="268" spans="6:10" ht="11.25">
      <c r="F268" s="9"/>
      <c r="G268" s="9"/>
      <c r="H268" s="9"/>
      <c r="I268" s="9"/>
      <c r="J268" s="9"/>
    </row>
    <row r="269" spans="6:10" ht="11.25">
      <c r="F269" s="9"/>
      <c r="G269" s="9"/>
      <c r="H269" s="9"/>
      <c r="I269" s="9"/>
      <c r="J269" s="9"/>
    </row>
    <row r="270" spans="6:10" ht="11.25">
      <c r="F270" s="9"/>
      <c r="G270" s="9"/>
      <c r="H270" s="9"/>
      <c r="I270" s="9"/>
      <c r="J270" s="9"/>
    </row>
    <row r="271" spans="6:10" ht="11.25">
      <c r="F271" s="9"/>
      <c r="G271" s="9"/>
      <c r="H271" s="9"/>
      <c r="I271" s="9"/>
      <c r="J271" s="9"/>
    </row>
    <row r="272" spans="6:10" ht="11.25">
      <c r="F272" s="9"/>
      <c r="G272" s="9"/>
      <c r="H272" s="9"/>
      <c r="I272" s="9"/>
      <c r="J272" s="9"/>
    </row>
    <row r="273" spans="6:10" ht="11.25">
      <c r="F273" s="9"/>
      <c r="G273" s="9"/>
      <c r="H273" s="9"/>
      <c r="I273" s="9"/>
      <c r="J273" s="9"/>
    </row>
    <row r="274" spans="6:10" ht="11.25">
      <c r="F274" s="9"/>
      <c r="G274" s="9"/>
      <c r="H274" s="9"/>
      <c r="I274" s="9"/>
      <c r="J274" s="9"/>
    </row>
    <row r="275" spans="6:10" ht="11.25">
      <c r="F275" s="9"/>
      <c r="G275" s="9"/>
      <c r="H275" s="9"/>
      <c r="I275" s="9"/>
      <c r="J275" s="9"/>
    </row>
    <row r="276" spans="6:10" ht="11.25">
      <c r="F276" s="9"/>
      <c r="G276" s="9"/>
      <c r="H276" s="9"/>
      <c r="I276" s="9"/>
      <c r="J276" s="9"/>
    </row>
    <row r="277" spans="6:10" ht="11.25">
      <c r="F277" s="9"/>
      <c r="G277" s="9"/>
      <c r="H277" s="9"/>
      <c r="I277" s="9"/>
      <c r="J277" s="9"/>
    </row>
    <row r="278" spans="6:10" ht="11.25">
      <c r="F278" s="9"/>
      <c r="G278" s="9"/>
      <c r="H278" s="9"/>
      <c r="I278" s="9"/>
      <c r="J278" s="9"/>
    </row>
    <row r="279" spans="6:10" ht="11.25">
      <c r="F279" s="9"/>
      <c r="G279" s="9"/>
      <c r="H279" s="9"/>
      <c r="I279" s="9"/>
      <c r="J279" s="9"/>
    </row>
    <row r="280" spans="6:10" ht="11.25">
      <c r="F280" s="9"/>
      <c r="G280" s="9"/>
      <c r="H280" s="9"/>
      <c r="I280" s="9"/>
      <c r="J280" s="9"/>
    </row>
    <row r="281" spans="6:10" ht="11.25">
      <c r="F281" s="9"/>
      <c r="G281" s="9"/>
      <c r="H281" s="9"/>
      <c r="I281" s="9"/>
      <c r="J281" s="9"/>
    </row>
    <row r="282" spans="6:10" ht="11.25">
      <c r="F282" s="9"/>
      <c r="G282" s="9"/>
      <c r="H282" s="9"/>
      <c r="I282" s="9"/>
      <c r="J282" s="9"/>
    </row>
    <row r="283" spans="6:10" ht="11.25">
      <c r="F283" s="9"/>
      <c r="G283" s="9"/>
      <c r="H283" s="9"/>
      <c r="I283" s="9"/>
      <c r="J283" s="9"/>
    </row>
    <row r="284" spans="6:10" ht="11.25">
      <c r="F284" s="9"/>
      <c r="G284" s="9"/>
      <c r="H284" s="9"/>
      <c r="I284" s="9"/>
      <c r="J284" s="9"/>
    </row>
    <row r="285" spans="6:10" ht="11.25">
      <c r="F285" s="9"/>
      <c r="G285" s="9"/>
      <c r="H285" s="9"/>
      <c r="I285" s="9"/>
      <c r="J285" s="9"/>
    </row>
    <row r="286" spans="6:10" ht="11.25">
      <c r="F286" s="9"/>
      <c r="G286" s="9"/>
      <c r="H286" s="9"/>
      <c r="I286" s="9"/>
      <c r="J286" s="9"/>
    </row>
    <row r="287" spans="6:10" ht="11.25">
      <c r="F287" s="9"/>
      <c r="G287" s="9"/>
      <c r="H287" s="9"/>
      <c r="I287" s="9"/>
      <c r="J287" s="9"/>
    </row>
    <row r="288" spans="6:10" ht="11.25">
      <c r="F288" s="9"/>
      <c r="G288" s="9"/>
      <c r="H288" s="9"/>
      <c r="I288" s="9"/>
      <c r="J288" s="9"/>
    </row>
    <row r="289" spans="6:10" ht="11.25">
      <c r="F289" s="9"/>
      <c r="G289" s="9"/>
      <c r="H289" s="9"/>
      <c r="I289" s="9"/>
      <c r="J289" s="9"/>
    </row>
    <row r="290" spans="6:10" ht="11.25">
      <c r="F290" s="9"/>
      <c r="G290" s="9"/>
      <c r="H290" s="9"/>
      <c r="I290" s="9"/>
      <c r="J290" s="9"/>
    </row>
    <row r="291" spans="6:10" ht="11.25">
      <c r="F291" s="9"/>
      <c r="G291" s="9"/>
      <c r="H291" s="9"/>
      <c r="I291" s="9"/>
      <c r="J291" s="9"/>
    </row>
    <row r="292" spans="6:10" ht="11.25">
      <c r="F292" s="9"/>
      <c r="G292" s="9"/>
      <c r="H292" s="9"/>
      <c r="I292" s="9"/>
      <c r="J292" s="9"/>
    </row>
    <row r="293" spans="6:10" ht="11.25">
      <c r="F293" s="9"/>
      <c r="G293" s="9"/>
      <c r="H293" s="9"/>
      <c r="I293" s="9"/>
      <c r="J293" s="9"/>
    </row>
    <row r="294" spans="6:10" ht="11.25">
      <c r="F294" s="9"/>
      <c r="G294" s="9"/>
      <c r="H294" s="9"/>
      <c r="I294" s="9"/>
      <c r="J294" s="9"/>
    </row>
    <row r="295" spans="6:10" ht="11.25">
      <c r="F295" s="9"/>
      <c r="G295" s="9"/>
      <c r="H295" s="9"/>
      <c r="I295" s="9"/>
      <c r="J295" s="9"/>
    </row>
    <row r="296" spans="6:10" ht="11.25">
      <c r="F296" s="9"/>
      <c r="G296" s="9"/>
      <c r="H296" s="9"/>
      <c r="I296" s="9"/>
      <c r="J296" s="9"/>
    </row>
    <row r="297" spans="6:10" ht="11.25">
      <c r="F297" s="9"/>
      <c r="G297" s="9"/>
      <c r="H297" s="9"/>
      <c r="I297" s="9"/>
      <c r="J297" s="9"/>
    </row>
    <row r="298" spans="6:10" ht="11.25">
      <c r="F298" s="9"/>
      <c r="G298" s="9"/>
      <c r="H298" s="9"/>
      <c r="I298" s="9"/>
      <c r="J298" s="9"/>
    </row>
    <row r="299" spans="6:10" ht="11.25">
      <c r="F299" s="9"/>
      <c r="G299" s="9"/>
      <c r="H299" s="9"/>
      <c r="I299" s="9"/>
      <c r="J299" s="9"/>
    </row>
    <row r="300" spans="6:10" ht="11.25">
      <c r="F300" s="9"/>
      <c r="G300" s="9"/>
      <c r="H300" s="9"/>
      <c r="I300" s="9"/>
      <c r="J300" s="9"/>
    </row>
    <row r="301" spans="6:10" ht="11.25">
      <c r="F301" s="9"/>
      <c r="G301" s="9"/>
      <c r="H301" s="9"/>
      <c r="I301" s="9"/>
      <c r="J301" s="9"/>
    </row>
    <row r="302" spans="6:10" ht="11.25">
      <c r="F302" s="9"/>
      <c r="G302" s="9"/>
      <c r="H302" s="9"/>
      <c r="I302" s="9"/>
      <c r="J302" s="9"/>
    </row>
    <row r="303" spans="6:10" ht="11.25">
      <c r="F303" s="9"/>
      <c r="G303" s="9"/>
      <c r="H303" s="9"/>
      <c r="I303" s="9"/>
      <c r="J303" s="9"/>
    </row>
    <row r="304" spans="6:10" ht="11.25">
      <c r="F304" s="9"/>
      <c r="G304" s="9"/>
      <c r="H304" s="9"/>
      <c r="I304" s="9"/>
      <c r="J304" s="9"/>
    </row>
    <row r="305" spans="6:10" ht="11.25">
      <c r="F305" s="9"/>
      <c r="G305" s="9"/>
      <c r="H305" s="9"/>
      <c r="I305" s="9"/>
      <c r="J305" s="9"/>
    </row>
    <row r="306" spans="6:10" ht="11.25">
      <c r="F306" s="9"/>
      <c r="G306" s="9"/>
      <c r="H306" s="9"/>
      <c r="I306" s="9"/>
      <c r="J306" s="9"/>
    </row>
    <row r="307" spans="6:10" ht="11.25">
      <c r="F307" s="9"/>
      <c r="G307" s="9"/>
      <c r="H307" s="9"/>
      <c r="I307" s="9"/>
      <c r="J307" s="9"/>
    </row>
    <row r="308" spans="6:10" ht="11.25">
      <c r="F308" s="9"/>
      <c r="G308" s="9"/>
      <c r="H308" s="9"/>
      <c r="I308" s="9"/>
      <c r="J308" s="9"/>
    </row>
    <row r="309" spans="6:10" ht="11.25">
      <c r="F309" s="9"/>
      <c r="G309" s="9"/>
      <c r="H309" s="9"/>
      <c r="I309" s="9"/>
      <c r="J309" s="9"/>
    </row>
    <row r="310" spans="6:10" ht="11.25">
      <c r="F310" s="9"/>
      <c r="G310" s="9"/>
      <c r="H310" s="9"/>
      <c r="I310" s="9"/>
      <c r="J310" s="9"/>
    </row>
    <row r="311" spans="6:10" ht="11.25">
      <c r="F311" s="9"/>
      <c r="G311" s="9"/>
      <c r="H311" s="9"/>
      <c r="I311" s="9"/>
      <c r="J311" s="9"/>
    </row>
    <row r="312" spans="6:10" ht="11.25">
      <c r="F312" s="9"/>
      <c r="G312" s="9"/>
      <c r="H312" s="9"/>
      <c r="I312" s="9"/>
      <c r="J312" s="9"/>
    </row>
    <row r="313" spans="6:10" ht="11.25">
      <c r="F313" s="9"/>
      <c r="G313" s="9"/>
      <c r="H313" s="9"/>
      <c r="I313" s="9"/>
      <c r="J313" s="9"/>
    </row>
    <row r="314" spans="6:10" ht="11.25">
      <c r="F314" s="9"/>
      <c r="G314" s="9"/>
      <c r="H314" s="9"/>
      <c r="I314" s="9"/>
      <c r="J314" s="9"/>
    </row>
    <row r="315" spans="6:10" ht="11.25">
      <c r="F315" s="9"/>
      <c r="G315" s="9"/>
      <c r="H315" s="9"/>
      <c r="I315" s="9"/>
      <c r="J315" s="9"/>
    </row>
    <row r="316" spans="6:10" ht="11.25">
      <c r="F316" s="9"/>
      <c r="G316" s="9"/>
      <c r="H316" s="9"/>
      <c r="I316" s="9"/>
      <c r="J316" s="9"/>
    </row>
    <row r="317" spans="6:10" ht="11.25">
      <c r="F317" s="9"/>
      <c r="G317" s="9"/>
      <c r="H317" s="9"/>
      <c r="I317" s="9"/>
      <c r="J317" s="9"/>
    </row>
    <row r="318" spans="6:10" ht="11.25">
      <c r="F318" s="9"/>
      <c r="G318" s="9"/>
      <c r="H318" s="9"/>
      <c r="I318" s="9"/>
      <c r="J318" s="9"/>
    </row>
    <row r="319" spans="6:10" ht="11.25">
      <c r="F319" s="9"/>
      <c r="G319" s="9"/>
      <c r="H319" s="9"/>
      <c r="I319" s="9"/>
      <c r="J319" s="9"/>
    </row>
    <row r="320" spans="6:10" ht="11.25">
      <c r="F320" s="9"/>
      <c r="G320" s="9"/>
      <c r="H320" s="9"/>
      <c r="I320" s="9"/>
      <c r="J320" s="9"/>
    </row>
    <row r="321" spans="6:10" ht="11.25">
      <c r="F321" s="9"/>
      <c r="G321" s="9"/>
      <c r="H321" s="9"/>
      <c r="I321" s="9"/>
      <c r="J321" s="9"/>
    </row>
    <row r="322" spans="6:10" ht="11.25">
      <c r="F322" s="9"/>
      <c r="G322" s="9"/>
      <c r="H322" s="9"/>
      <c r="I322" s="9"/>
      <c r="J322" s="9"/>
    </row>
    <row r="323" spans="6:10" ht="11.25">
      <c r="F323" s="9"/>
      <c r="G323" s="9"/>
      <c r="H323" s="9"/>
      <c r="I323" s="9"/>
      <c r="J323" s="9"/>
    </row>
    <row r="324" spans="6:10" ht="11.25">
      <c r="F324" s="9"/>
      <c r="G324" s="9"/>
      <c r="H324" s="9"/>
      <c r="I324" s="9"/>
      <c r="J324" s="9"/>
    </row>
    <row r="325" spans="6:10" ht="11.25">
      <c r="F325" s="9"/>
      <c r="G325" s="9"/>
      <c r="H325" s="9"/>
      <c r="I325" s="9"/>
      <c r="J325" s="9"/>
    </row>
    <row r="326" spans="6:10" ht="11.25">
      <c r="F326" s="9"/>
      <c r="G326" s="9"/>
      <c r="H326" s="9"/>
      <c r="I326" s="9"/>
      <c r="J326" s="9"/>
    </row>
    <row r="327" spans="6:10" ht="11.25">
      <c r="F327" s="9"/>
      <c r="G327" s="9"/>
      <c r="H327" s="9"/>
      <c r="I327" s="9"/>
      <c r="J327" s="9"/>
    </row>
    <row r="328" spans="6:10" ht="11.25">
      <c r="F328" s="9"/>
      <c r="G328" s="9"/>
      <c r="H328" s="9"/>
      <c r="I328" s="9"/>
      <c r="J328" s="9"/>
    </row>
    <row r="329" spans="6:10" ht="11.25">
      <c r="F329" s="9"/>
      <c r="G329" s="9"/>
      <c r="H329" s="9"/>
      <c r="I329" s="9"/>
      <c r="J329" s="9"/>
    </row>
    <row r="330" spans="6:10" ht="11.25">
      <c r="F330" s="9"/>
      <c r="G330" s="9"/>
      <c r="H330" s="9"/>
      <c r="I330" s="9"/>
      <c r="J330" s="9"/>
    </row>
    <row r="331" spans="6:10" ht="11.25">
      <c r="F331" s="9"/>
      <c r="G331" s="9"/>
      <c r="H331" s="9"/>
      <c r="I331" s="9"/>
      <c r="J331" s="9"/>
    </row>
    <row r="332" spans="6:10" ht="11.25">
      <c r="F332" s="9"/>
      <c r="G332" s="9"/>
      <c r="H332" s="9"/>
      <c r="I332" s="9"/>
      <c r="J332" s="9"/>
    </row>
    <row r="333" spans="6:10" ht="11.25">
      <c r="F333" s="9"/>
      <c r="G333" s="9"/>
      <c r="H333" s="9"/>
      <c r="I333" s="9"/>
      <c r="J333" s="9"/>
    </row>
    <row r="334" spans="6:10" ht="11.25">
      <c r="F334" s="9"/>
      <c r="G334" s="9"/>
      <c r="H334" s="9"/>
      <c r="I334" s="9"/>
      <c r="J334" s="9"/>
    </row>
    <row r="335" spans="6:10" ht="11.25">
      <c r="F335" s="9"/>
      <c r="G335" s="9"/>
      <c r="H335" s="9"/>
      <c r="I335" s="9"/>
      <c r="J335" s="9"/>
    </row>
    <row r="336" spans="6:10" ht="11.25">
      <c r="F336" s="9"/>
      <c r="G336" s="9"/>
      <c r="H336" s="9"/>
      <c r="I336" s="9"/>
      <c r="J336" s="9"/>
    </row>
    <row r="337" spans="6:10" ht="11.25">
      <c r="F337" s="9"/>
      <c r="G337" s="9"/>
      <c r="H337" s="9"/>
      <c r="I337" s="9"/>
      <c r="J337" s="9"/>
    </row>
    <row r="338" spans="6:10" ht="11.25">
      <c r="F338" s="9"/>
      <c r="G338" s="9"/>
      <c r="H338" s="9"/>
      <c r="I338" s="9"/>
      <c r="J338" s="9"/>
    </row>
    <row r="339" spans="6:10" ht="11.25">
      <c r="F339" s="9"/>
      <c r="G339" s="9"/>
      <c r="H339" s="9"/>
      <c r="I339" s="9"/>
      <c r="J339" s="9"/>
    </row>
    <row r="340" spans="6:10" ht="11.25">
      <c r="F340" s="9"/>
      <c r="G340" s="9"/>
      <c r="H340" s="9"/>
      <c r="I340" s="9"/>
      <c r="J340" s="9"/>
    </row>
    <row r="341" spans="6:10" ht="11.25">
      <c r="F341" s="9"/>
      <c r="G341" s="9"/>
      <c r="H341" s="9"/>
      <c r="I341" s="9"/>
      <c r="J341" s="9"/>
    </row>
    <row r="342" spans="6:10" ht="11.25">
      <c r="F342" s="9"/>
      <c r="G342" s="9"/>
      <c r="H342" s="9"/>
      <c r="I342" s="9"/>
      <c r="J342" s="9"/>
    </row>
    <row r="343" spans="6:10" ht="11.25">
      <c r="F343" s="9"/>
      <c r="G343" s="9"/>
      <c r="H343" s="9"/>
      <c r="I343" s="9"/>
      <c r="J343" s="9"/>
    </row>
    <row r="344" spans="6:10" ht="11.25">
      <c r="F344" s="9"/>
      <c r="G344" s="9"/>
      <c r="H344" s="9"/>
      <c r="I344" s="9"/>
      <c r="J344" s="9"/>
    </row>
    <row r="345" spans="6:10" ht="11.25">
      <c r="F345" s="9"/>
      <c r="G345" s="9"/>
      <c r="H345" s="9"/>
      <c r="I345" s="9"/>
      <c r="J345" s="9"/>
    </row>
    <row r="346" spans="6:10" ht="11.25">
      <c r="F346" s="9"/>
      <c r="G346" s="9"/>
      <c r="H346" s="9"/>
      <c r="I346" s="9"/>
      <c r="J346" s="9"/>
    </row>
    <row r="347" spans="6:10" ht="11.25">
      <c r="F347" s="9"/>
      <c r="G347" s="9"/>
      <c r="H347" s="9"/>
      <c r="I347" s="9"/>
      <c r="J347" s="9"/>
    </row>
    <row r="348" spans="6:10" ht="11.25">
      <c r="F348" s="9"/>
      <c r="G348" s="9"/>
      <c r="H348" s="9"/>
      <c r="I348" s="9"/>
      <c r="J348" s="9"/>
    </row>
    <row r="349" spans="6:10" ht="11.25">
      <c r="F349" s="9"/>
      <c r="G349" s="9"/>
      <c r="H349" s="9"/>
      <c r="I349" s="9"/>
      <c r="J349" s="9"/>
    </row>
    <row r="350" spans="6:10" ht="11.25">
      <c r="F350" s="9"/>
      <c r="G350" s="9"/>
      <c r="H350" s="9"/>
      <c r="I350" s="9"/>
      <c r="J350" s="9"/>
    </row>
    <row r="351" spans="6:10" ht="11.25">
      <c r="F351" s="9"/>
      <c r="G351" s="9"/>
      <c r="H351" s="9"/>
      <c r="I351" s="9"/>
      <c r="J351" s="9"/>
    </row>
    <row r="352" spans="6:10" ht="11.25">
      <c r="F352" s="9"/>
      <c r="G352" s="9"/>
      <c r="H352" s="9"/>
      <c r="I352" s="9"/>
      <c r="J352" s="9"/>
    </row>
    <row r="353" spans="6:10" ht="11.25">
      <c r="F353" s="9"/>
      <c r="G353" s="9"/>
      <c r="H353" s="9"/>
      <c r="I353" s="9"/>
      <c r="J353" s="9"/>
    </row>
    <row r="354" spans="6:10" ht="11.25">
      <c r="F354" s="9"/>
      <c r="G354" s="9"/>
      <c r="H354" s="9"/>
      <c r="I354" s="9"/>
      <c r="J354" s="9"/>
    </row>
    <row r="355" spans="6:10" ht="11.25">
      <c r="F355" s="9"/>
      <c r="G355" s="9"/>
      <c r="H355" s="9"/>
      <c r="I355" s="9"/>
      <c r="J355" s="9"/>
    </row>
    <row r="356" spans="6:10" ht="11.25">
      <c r="F356" s="9"/>
      <c r="G356" s="9"/>
      <c r="H356" s="9"/>
      <c r="I356" s="9"/>
      <c r="J356" s="9"/>
    </row>
    <row r="357" spans="6:10" ht="11.25">
      <c r="F357" s="9"/>
      <c r="G357" s="9"/>
      <c r="H357" s="9"/>
      <c r="I357" s="9"/>
      <c r="J357" s="9"/>
    </row>
    <row r="358" spans="6:10" ht="11.25">
      <c r="F358" s="9"/>
      <c r="G358" s="9"/>
      <c r="H358" s="9"/>
      <c r="I358" s="9"/>
      <c r="J358" s="9"/>
    </row>
    <row r="359" spans="6:10" ht="11.25">
      <c r="F359" s="9"/>
      <c r="G359" s="9"/>
      <c r="H359" s="9"/>
      <c r="I359" s="9"/>
      <c r="J359" s="9"/>
    </row>
    <row r="360" spans="6:10" ht="11.25">
      <c r="F360" s="9"/>
      <c r="G360" s="9"/>
      <c r="H360" s="9"/>
      <c r="I360" s="9"/>
      <c r="J360" s="9"/>
    </row>
    <row r="361" spans="6:10" ht="11.25">
      <c r="F361" s="9"/>
      <c r="G361" s="9"/>
      <c r="H361" s="9"/>
      <c r="I361" s="9"/>
      <c r="J361" s="9"/>
    </row>
    <row r="362" spans="6:10" ht="11.25">
      <c r="F362" s="9"/>
      <c r="G362" s="9"/>
      <c r="H362" s="9"/>
      <c r="I362" s="9"/>
      <c r="J362" s="9"/>
    </row>
    <row r="363" spans="6:10" ht="11.25">
      <c r="F363" s="9"/>
      <c r="G363" s="9"/>
      <c r="H363" s="9"/>
      <c r="I363" s="9"/>
      <c r="J363" s="9"/>
    </row>
    <row r="364" spans="6:10" ht="11.25">
      <c r="F364" s="9"/>
      <c r="G364" s="9"/>
      <c r="H364" s="9"/>
      <c r="I364" s="9"/>
      <c r="J364" s="9"/>
    </row>
    <row r="365" spans="6:10" ht="11.25">
      <c r="F365" s="9"/>
      <c r="G365" s="9"/>
      <c r="H365" s="9"/>
      <c r="I365" s="9"/>
      <c r="J365" s="9"/>
    </row>
    <row r="366" spans="6:10" ht="11.25">
      <c r="F366" s="9"/>
      <c r="G366" s="9"/>
      <c r="H366" s="9"/>
      <c r="I366" s="9"/>
      <c r="J366" s="9"/>
    </row>
    <row r="367" spans="6:10" ht="11.25">
      <c r="F367" s="9"/>
      <c r="G367" s="9"/>
      <c r="H367" s="9"/>
      <c r="I367" s="9"/>
      <c r="J367" s="9"/>
    </row>
    <row r="368" spans="6:10" ht="11.25">
      <c r="F368" s="9"/>
      <c r="G368" s="9"/>
      <c r="H368" s="9"/>
      <c r="I368" s="9"/>
      <c r="J368" s="9"/>
    </row>
    <row r="369" spans="6:10" ht="11.25">
      <c r="F369" s="9"/>
      <c r="G369" s="9"/>
      <c r="H369" s="9"/>
      <c r="I369" s="9"/>
      <c r="J369" s="9"/>
    </row>
    <row r="370" spans="6:10" ht="11.25">
      <c r="F370" s="9"/>
      <c r="G370" s="9"/>
      <c r="H370" s="9"/>
      <c r="I370" s="9"/>
      <c r="J370" s="9"/>
    </row>
    <row r="371" spans="6:10" ht="11.25">
      <c r="F371" s="9"/>
      <c r="G371" s="9"/>
      <c r="H371" s="9"/>
      <c r="I371" s="9"/>
      <c r="J371" s="9"/>
    </row>
    <row r="372" spans="6:10" ht="11.25">
      <c r="F372" s="9"/>
      <c r="G372" s="9"/>
      <c r="H372" s="9"/>
      <c r="I372" s="9"/>
      <c r="J372" s="9"/>
    </row>
    <row r="373" spans="6:10" ht="11.25">
      <c r="F373" s="9"/>
      <c r="G373" s="9"/>
      <c r="H373" s="9"/>
      <c r="I373" s="9"/>
      <c r="J373" s="9"/>
    </row>
    <row r="374" spans="6:10" ht="11.25">
      <c r="F374" s="9"/>
      <c r="G374" s="9"/>
      <c r="H374" s="9"/>
      <c r="I374" s="9"/>
      <c r="J374" s="9"/>
    </row>
    <row r="375" spans="6:10" ht="11.25">
      <c r="F375" s="9"/>
      <c r="G375" s="9"/>
      <c r="H375" s="9"/>
      <c r="I375" s="9"/>
      <c r="J375" s="9"/>
    </row>
    <row r="376" spans="6:10" ht="11.25">
      <c r="F376" s="9"/>
      <c r="G376" s="9"/>
      <c r="H376" s="9"/>
      <c r="I376" s="9"/>
      <c r="J376" s="9"/>
    </row>
    <row r="377" spans="6:10" ht="11.25">
      <c r="F377" s="9"/>
      <c r="G377" s="9"/>
      <c r="H377" s="9"/>
      <c r="I377" s="9"/>
      <c r="J377" s="9"/>
    </row>
    <row r="378" spans="6:10" ht="11.25">
      <c r="F378" s="9"/>
      <c r="G378" s="9"/>
      <c r="H378" s="9"/>
      <c r="I378" s="9"/>
      <c r="J378" s="9"/>
    </row>
    <row r="379" spans="6:10" ht="11.25">
      <c r="F379" s="9"/>
      <c r="G379" s="9"/>
      <c r="H379" s="9"/>
      <c r="I379" s="9"/>
      <c r="J379" s="9"/>
    </row>
    <row r="380" spans="6:10" ht="11.25">
      <c r="F380" s="9"/>
      <c r="G380" s="9"/>
      <c r="H380" s="9"/>
      <c r="I380" s="9"/>
      <c r="J380" s="9"/>
    </row>
    <row r="381" spans="6:10" ht="11.25">
      <c r="F381" s="9"/>
      <c r="G381" s="9"/>
      <c r="H381" s="9"/>
      <c r="I381" s="9"/>
      <c r="J381" s="9"/>
    </row>
    <row r="382" spans="6:10" ht="11.25">
      <c r="F382" s="9"/>
      <c r="G382" s="9"/>
      <c r="H382" s="9"/>
      <c r="I382" s="9"/>
      <c r="J382" s="9"/>
    </row>
    <row r="383" spans="6:10" ht="11.25">
      <c r="F383" s="9"/>
      <c r="G383" s="9"/>
      <c r="H383" s="9"/>
      <c r="I383" s="9"/>
      <c r="J383" s="9"/>
    </row>
    <row r="384" spans="6:10" ht="11.25">
      <c r="F384" s="9"/>
      <c r="G384" s="9"/>
      <c r="H384" s="9"/>
      <c r="I384" s="9"/>
      <c r="J384" s="9"/>
    </row>
    <row r="385" spans="6:10" ht="11.25">
      <c r="F385" s="9"/>
      <c r="G385" s="9"/>
      <c r="H385" s="9"/>
      <c r="I385" s="9"/>
      <c r="J385" s="9"/>
    </row>
    <row r="386" spans="6:10" ht="11.25">
      <c r="F386" s="9"/>
      <c r="G386" s="9"/>
      <c r="H386" s="9"/>
      <c r="I386" s="9"/>
      <c r="J386" s="9"/>
    </row>
    <row r="387" spans="6:10" ht="11.25">
      <c r="F387" s="9"/>
      <c r="G387" s="9"/>
      <c r="H387" s="9"/>
      <c r="I387" s="9"/>
      <c r="J387" s="9"/>
    </row>
    <row r="388" spans="6:10" ht="11.25">
      <c r="F388" s="9"/>
      <c r="G388" s="9"/>
      <c r="H388" s="9"/>
      <c r="I388" s="9"/>
      <c r="J388" s="9"/>
    </row>
    <row r="389" spans="6:10" ht="11.25">
      <c r="F389" s="9"/>
      <c r="G389" s="9"/>
      <c r="H389" s="9"/>
      <c r="I389" s="9"/>
      <c r="J389" s="9"/>
    </row>
    <row r="390" spans="6:10" ht="11.25">
      <c r="F390" s="9"/>
      <c r="G390" s="9"/>
      <c r="H390" s="9"/>
      <c r="I390" s="9"/>
      <c r="J390" s="9"/>
    </row>
    <row r="391" spans="6:10" ht="11.25">
      <c r="F391" s="9"/>
      <c r="G391" s="9"/>
      <c r="H391" s="9"/>
      <c r="I391" s="9"/>
      <c r="J391" s="9"/>
    </row>
    <row r="392" spans="6:10" ht="11.25">
      <c r="F392" s="9"/>
      <c r="G392" s="9"/>
      <c r="H392" s="9"/>
      <c r="I392" s="9"/>
      <c r="J392" s="9"/>
    </row>
    <row r="393" spans="6:10" ht="11.25">
      <c r="F393" s="9"/>
      <c r="G393" s="9"/>
      <c r="H393" s="9"/>
      <c r="I393" s="9"/>
      <c r="J393" s="9"/>
    </row>
    <row r="394" spans="6:10" ht="11.25">
      <c r="F394" s="9"/>
      <c r="G394" s="9"/>
      <c r="H394" s="9"/>
      <c r="I394" s="9"/>
      <c r="J394" s="9"/>
    </row>
    <row r="395" spans="6:10" ht="11.25">
      <c r="F395" s="9"/>
      <c r="G395" s="9"/>
      <c r="H395" s="9"/>
      <c r="I395" s="9"/>
      <c r="J395" s="9"/>
    </row>
    <row r="396" spans="6:10" ht="11.25">
      <c r="F396" s="9"/>
      <c r="G396" s="9"/>
      <c r="H396" s="9"/>
      <c r="I396" s="9"/>
      <c r="J396" s="9"/>
    </row>
    <row r="397" spans="6:10" ht="11.25">
      <c r="F397" s="9"/>
      <c r="G397" s="9"/>
      <c r="H397" s="9"/>
      <c r="I397" s="9"/>
      <c r="J397" s="9"/>
    </row>
    <row r="398" spans="6:10" ht="11.25">
      <c r="F398" s="9"/>
      <c r="G398" s="9"/>
      <c r="H398" s="9"/>
      <c r="I398" s="9"/>
      <c r="J398" s="9"/>
    </row>
    <row r="399" spans="6:10" ht="11.25">
      <c r="F399" s="9"/>
      <c r="G399" s="9"/>
      <c r="H399" s="9"/>
      <c r="I399" s="9"/>
      <c r="J399" s="9"/>
    </row>
    <row r="400" spans="6:10" ht="11.25">
      <c r="F400" s="9"/>
      <c r="G400" s="9"/>
      <c r="H400" s="9"/>
      <c r="I400" s="9"/>
      <c r="J400" s="9"/>
    </row>
    <row r="401" spans="6:10" ht="11.25">
      <c r="F401" s="9"/>
      <c r="G401" s="9"/>
      <c r="H401" s="9"/>
      <c r="I401" s="9"/>
      <c r="J401" s="9"/>
    </row>
    <row r="402" spans="6:10" ht="11.25">
      <c r="F402" s="9"/>
      <c r="G402" s="9"/>
      <c r="H402" s="9"/>
      <c r="I402" s="9"/>
      <c r="J402" s="9"/>
    </row>
    <row r="403" spans="6:10" ht="11.25">
      <c r="F403" s="9"/>
      <c r="G403" s="9"/>
      <c r="H403" s="9"/>
      <c r="I403" s="9"/>
      <c r="J403" s="9"/>
    </row>
    <row r="404" spans="6:10" ht="11.25">
      <c r="F404" s="9"/>
      <c r="G404" s="9"/>
      <c r="H404" s="9"/>
      <c r="I404" s="9"/>
      <c r="J404" s="9"/>
    </row>
    <row r="405" spans="6:10" ht="11.25">
      <c r="F405" s="9"/>
      <c r="G405" s="9"/>
      <c r="H405" s="9"/>
      <c r="I405" s="9"/>
      <c r="J405" s="9"/>
    </row>
    <row r="406" spans="6:10" ht="11.25">
      <c r="F406" s="9"/>
      <c r="G406" s="9"/>
      <c r="H406" s="9"/>
      <c r="I406" s="9"/>
      <c r="J406" s="9"/>
    </row>
    <row r="407" spans="6:10" ht="11.25">
      <c r="F407" s="9"/>
      <c r="G407" s="9"/>
      <c r="H407" s="9"/>
      <c r="I407" s="9"/>
      <c r="J407" s="9"/>
    </row>
    <row r="408" spans="6:10" ht="11.25">
      <c r="F408" s="9"/>
      <c r="G408" s="9"/>
      <c r="H408" s="9"/>
      <c r="I408" s="9"/>
      <c r="J408" s="9"/>
    </row>
    <row r="409" spans="6:10" ht="11.25">
      <c r="F409" s="9"/>
      <c r="G409" s="9"/>
      <c r="H409" s="9"/>
      <c r="I409" s="9"/>
      <c r="J409" s="9"/>
    </row>
    <row r="410" spans="6:10" ht="11.25">
      <c r="F410" s="9"/>
      <c r="G410" s="9"/>
      <c r="H410" s="9"/>
      <c r="I410" s="9"/>
      <c r="J410" s="9"/>
    </row>
    <row r="411" spans="6:10" ht="11.25">
      <c r="F411" s="9"/>
      <c r="G411" s="9"/>
      <c r="H411" s="9"/>
      <c r="I411" s="9"/>
      <c r="J411" s="9"/>
    </row>
    <row r="412" spans="6:10" ht="11.25">
      <c r="F412" s="9"/>
      <c r="G412" s="9"/>
      <c r="H412" s="9"/>
      <c r="I412" s="9"/>
      <c r="J412" s="9"/>
    </row>
    <row r="413" spans="6:10" ht="11.25">
      <c r="F413" s="9"/>
      <c r="G413" s="9"/>
      <c r="H413" s="9"/>
      <c r="I413" s="9"/>
      <c r="J413" s="9"/>
    </row>
    <row r="414" spans="6:10" ht="11.25">
      <c r="F414" s="9"/>
      <c r="G414" s="9"/>
      <c r="H414" s="9"/>
      <c r="I414" s="9"/>
      <c r="J414" s="9"/>
    </row>
    <row r="415" spans="6:10" ht="11.25">
      <c r="F415" s="9"/>
      <c r="G415" s="9"/>
      <c r="H415" s="9"/>
      <c r="I415" s="9"/>
      <c r="J415" s="9"/>
    </row>
    <row r="416" spans="6:10" ht="11.25">
      <c r="F416" s="9"/>
      <c r="G416" s="9"/>
      <c r="H416" s="9"/>
      <c r="I416" s="9"/>
      <c r="J416" s="9"/>
    </row>
    <row r="417" spans="6:10" ht="11.25">
      <c r="F417" s="9"/>
      <c r="G417" s="9"/>
      <c r="H417" s="9"/>
      <c r="I417" s="9"/>
      <c r="J417" s="9"/>
    </row>
    <row r="418" spans="6:10" ht="11.25">
      <c r="F418" s="9"/>
      <c r="G418" s="9"/>
      <c r="H418" s="9"/>
      <c r="I418" s="9"/>
      <c r="J418" s="9"/>
    </row>
    <row r="419" spans="6:10" ht="11.25">
      <c r="F419" s="9"/>
      <c r="G419" s="9"/>
      <c r="H419" s="9"/>
      <c r="I419" s="9"/>
      <c r="J419" s="9"/>
    </row>
    <row r="420" spans="6:10" ht="11.25">
      <c r="F420" s="9"/>
      <c r="G420" s="9"/>
      <c r="H420" s="9"/>
      <c r="I420" s="9"/>
      <c r="J420" s="9"/>
    </row>
    <row r="421" spans="6:10" ht="11.25">
      <c r="F421" s="9"/>
      <c r="G421" s="9"/>
      <c r="H421" s="9"/>
      <c r="I421" s="9"/>
      <c r="J421" s="9"/>
    </row>
    <row r="422" spans="6:10" ht="11.25">
      <c r="F422" s="9"/>
      <c r="G422" s="9"/>
      <c r="H422" s="9"/>
      <c r="I422" s="9"/>
      <c r="J422" s="9"/>
    </row>
    <row r="423" spans="6:10" ht="11.25">
      <c r="F423" s="9"/>
      <c r="G423" s="9"/>
      <c r="H423" s="9"/>
      <c r="I423" s="9"/>
      <c r="J423" s="9"/>
    </row>
    <row r="424" spans="6:10" ht="11.25">
      <c r="F424" s="9"/>
      <c r="G424" s="9"/>
      <c r="H424" s="9"/>
      <c r="I424" s="9"/>
      <c r="J424" s="9"/>
    </row>
    <row r="425" spans="6:10" ht="11.25">
      <c r="F425" s="9"/>
      <c r="G425" s="9"/>
      <c r="H425" s="9"/>
      <c r="I425" s="9"/>
      <c r="J425" s="9"/>
    </row>
    <row r="426" spans="6:10" ht="11.25">
      <c r="F426" s="9"/>
      <c r="G426" s="9"/>
      <c r="H426" s="9"/>
      <c r="I426" s="9"/>
      <c r="J426" s="9"/>
    </row>
    <row r="427" spans="6:10" ht="11.25">
      <c r="F427" s="9"/>
      <c r="G427" s="9"/>
      <c r="H427" s="9"/>
      <c r="I427" s="9"/>
      <c r="J427" s="9"/>
    </row>
    <row r="428" spans="6:10" ht="11.25">
      <c r="F428" s="9"/>
      <c r="G428" s="9"/>
      <c r="H428" s="9"/>
      <c r="I428" s="9"/>
      <c r="J428" s="9"/>
    </row>
    <row r="429" spans="6:10" ht="11.25">
      <c r="F429" s="9"/>
      <c r="G429" s="9"/>
      <c r="H429" s="9"/>
      <c r="I429" s="9"/>
      <c r="J429" s="9"/>
    </row>
    <row r="430" spans="6:10" ht="11.25">
      <c r="F430" s="9"/>
      <c r="G430" s="9"/>
      <c r="H430" s="9"/>
      <c r="I430" s="9"/>
      <c r="J430" s="9"/>
    </row>
    <row r="431" spans="6:10" ht="11.25">
      <c r="F431" s="9"/>
      <c r="G431" s="9"/>
      <c r="H431" s="9"/>
      <c r="I431" s="9"/>
      <c r="J431" s="9"/>
    </row>
  </sheetData>
  <sheetProtection/>
  <mergeCells count="32">
    <mergeCell ref="C12:D12"/>
    <mergeCell ref="G3:J3"/>
    <mergeCell ref="A3:B9"/>
    <mergeCell ref="I5:I8"/>
    <mergeCell ref="J5:J8"/>
    <mergeCell ref="C3:E9"/>
    <mergeCell ref="F3:F8"/>
    <mergeCell ref="A1:J1"/>
    <mergeCell ref="F9:J9"/>
    <mergeCell ref="G4:H4"/>
    <mergeCell ref="I4:J4"/>
    <mergeCell ref="G5:G8"/>
    <mergeCell ref="H5:H8"/>
    <mergeCell ref="C61:D61"/>
    <mergeCell ref="C41:D41"/>
    <mergeCell ref="C46:D46"/>
    <mergeCell ref="C39:D39"/>
    <mergeCell ref="C15:D15"/>
    <mergeCell ref="C20:D20"/>
    <mergeCell ref="C33:D33"/>
    <mergeCell ref="C17:D17"/>
    <mergeCell ref="C31:D31"/>
    <mergeCell ref="A76:J78"/>
    <mergeCell ref="C24:D24"/>
    <mergeCell ref="C35:D35"/>
    <mergeCell ref="C37:D37"/>
    <mergeCell ref="C51:D51"/>
    <mergeCell ref="C63:D63"/>
    <mergeCell ref="C54:D54"/>
    <mergeCell ref="C29:D29"/>
    <mergeCell ref="C68:D68"/>
    <mergeCell ref="C66:D66"/>
  </mergeCells>
  <printOptions/>
  <pageMargins left="0.7874015748031497" right="0.7874015748031497" top="0.8267716535433072" bottom="0.6692913385826772" header="0.5905511811023623" footer="0.7874015748031497"/>
  <pageSetup horizontalDpi="600" verticalDpi="600" orientation="portrait" paperSize="9" scale="85" r:id="rId1"/>
  <headerFooter alignWithMargins="0">
    <oddHeader>&amp;L&amp;"Arial,Kursiv"&amp;9 &amp;U1 Abfallentsorgung&amp;R&amp;"Arial,Kursiv"&amp;9 &amp;UAbfallwirtschaft in Bayern 2013</oddHeader>
    <oddFooter xml:space="preserve">&amp;C&amp;11 &amp;12 &amp;11 26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91"/>
  <sheetViews>
    <sheetView zoomScale="120" zoomScaleNormal="120" zoomScaleSheetLayoutView="100" workbookViewId="0" topLeftCell="A1">
      <selection activeCell="N77" sqref="N77"/>
    </sheetView>
  </sheetViews>
  <sheetFormatPr defaultColWidth="11.421875" defaultRowHeight="12.75"/>
  <cols>
    <col min="1" max="1" width="4.8515625" style="2" customWidth="1"/>
    <col min="2" max="2" width="4.7109375" style="2" customWidth="1"/>
    <col min="3" max="3" width="40.8515625" style="2" customWidth="1"/>
    <col min="4" max="4" width="0.85546875" style="2" customWidth="1"/>
    <col min="5" max="5" width="7.8515625" style="2" customWidth="1"/>
    <col min="6" max="11" width="9.7109375" style="2" customWidth="1"/>
    <col min="12" max="16384" width="11.421875" style="2" customWidth="1"/>
  </cols>
  <sheetData>
    <row r="1" spans="1:11" s="15" customFormat="1" ht="12.75">
      <c r="A1" s="906" t="s">
        <v>419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</row>
    <row r="2" ht="4.5" customHeight="1"/>
    <row r="3" spans="1:12" ht="11.25" customHeight="1">
      <c r="A3" s="917" t="s">
        <v>420</v>
      </c>
      <c r="B3" s="926" t="s">
        <v>38</v>
      </c>
      <c r="C3" s="927"/>
      <c r="D3" s="928"/>
      <c r="E3" s="903" t="s">
        <v>421</v>
      </c>
      <c r="F3" s="903" t="s">
        <v>422</v>
      </c>
      <c r="G3" s="903" t="s">
        <v>423</v>
      </c>
      <c r="H3" s="942" t="s">
        <v>370</v>
      </c>
      <c r="I3" s="943"/>
      <c r="J3" s="943"/>
      <c r="K3" s="943"/>
      <c r="L3" s="9"/>
    </row>
    <row r="4" spans="1:12" ht="11.25" customHeight="1">
      <c r="A4" s="919"/>
      <c r="B4" s="929"/>
      <c r="C4" s="930"/>
      <c r="D4" s="931"/>
      <c r="E4" s="904"/>
      <c r="F4" s="904"/>
      <c r="G4" s="904"/>
      <c r="H4" s="913" t="s">
        <v>424</v>
      </c>
      <c r="I4" s="945" t="s">
        <v>249</v>
      </c>
      <c r="J4" s="946"/>
      <c r="K4" s="946"/>
      <c r="L4" s="16"/>
    </row>
    <row r="5" spans="1:13" ht="11.25" customHeight="1">
      <c r="A5" s="919"/>
      <c r="B5" s="929"/>
      <c r="C5" s="930"/>
      <c r="D5" s="931"/>
      <c r="E5" s="904"/>
      <c r="F5" s="904"/>
      <c r="G5" s="904"/>
      <c r="H5" s="925"/>
      <c r="I5" s="903" t="s">
        <v>16</v>
      </c>
      <c r="J5" s="903" t="s">
        <v>17</v>
      </c>
      <c r="K5" s="913" t="s">
        <v>18</v>
      </c>
      <c r="L5" s="16"/>
      <c r="M5" s="9"/>
    </row>
    <row r="6" spans="1:13" ht="11.25" customHeight="1">
      <c r="A6" s="919"/>
      <c r="B6" s="929"/>
      <c r="C6" s="930"/>
      <c r="D6" s="931"/>
      <c r="E6" s="904"/>
      <c r="F6" s="904"/>
      <c r="G6" s="904"/>
      <c r="H6" s="925"/>
      <c r="I6" s="904"/>
      <c r="J6" s="904"/>
      <c r="K6" s="925"/>
      <c r="L6" s="16"/>
      <c r="M6" s="9"/>
    </row>
    <row r="7" spans="1:13" ht="11.25" customHeight="1">
      <c r="A7" s="919"/>
      <c r="B7" s="929"/>
      <c r="C7" s="930"/>
      <c r="D7" s="931"/>
      <c r="E7" s="904"/>
      <c r="F7" s="904"/>
      <c r="G7" s="904"/>
      <c r="H7" s="925"/>
      <c r="I7" s="904"/>
      <c r="J7" s="904"/>
      <c r="K7" s="925"/>
      <c r="L7" s="16"/>
      <c r="M7" s="9"/>
    </row>
    <row r="8" spans="1:13" ht="11.25" customHeight="1">
      <c r="A8" s="919"/>
      <c r="B8" s="929"/>
      <c r="C8" s="930"/>
      <c r="D8" s="931"/>
      <c r="E8" s="904"/>
      <c r="F8" s="904"/>
      <c r="G8" s="904"/>
      <c r="H8" s="925"/>
      <c r="I8" s="904"/>
      <c r="J8" s="904"/>
      <c r="K8" s="925"/>
      <c r="L8" s="16"/>
      <c r="M8" s="9"/>
    </row>
    <row r="9" spans="1:13" ht="11.25" customHeight="1">
      <c r="A9" s="919"/>
      <c r="B9" s="929"/>
      <c r="C9" s="930"/>
      <c r="D9" s="931"/>
      <c r="E9" s="904"/>
      <c r="F9" s="904"/>
      <c r="G9" s="904"/>
      <c r="H9" s="925"/>
      <c r="I9" s="904"/>
      <c r="J9" s="904"/>
      <c r="K9" s="914"/>
      <c r="L9" s="16"/>
      <c r="M9" s="9"/>
    </row>
    <row r="10" spans="1:11" ht="12" customHeight="1">
      <c r="A10" s="921"/>
      <c r="B10" s="932"/>
      <c r="C10" s="933"/>
      <c r="D10" s="934"/>
      <c r="E10" s="119" t="s">
        <v>425</v>
      </c>
      <c r="F10" s="901" t="s">
        <v>3</v>
      </c>
      <c r="G10" s="902"/>
      <c r="H10" s="902"/>
      <c r="I10" s="902"/>
      <c r="J10" s="902"/>
      <c r="K10" s="902"/>
    </row>
    <row r="11" spans="1:11" ht="9" customHeight="1">
      <c r="A11" s="87"/>
      <c r="B11" s="53"/>
      <c r="C11" s="53"/>
      <c r="D11" s="90"/>
      <c r="E11" s="120"/>
      <c r="F11" s="16"/>
      <c r="G11" s="16"/>
      <c r="H11" s="16"/>
      <c r="I11" s="16"/>
      <c r="J11" s="16"/>
      <c r="K11" s="16"/>
    </row>
    <row r="12" spans="1:12" s="123" customFormat="1" ht="12" customHeight="1">
      <c r="A12" s="121" t="s">
        <v>59</v>
      </c>
      <c r="B12" s="14" t="s">
        <v>166</v>
      </c>
      <c r="C12" s="14"/>
      <c r="D12" s="21"/>
      <c r="E12" s="17"/>
      <c r="F12" s="17"/>
      <c r="G12" s="17"/>
      <c r="H12" s="17"/>
      <c r="I12" s="17"/>
      <c r="J12" s="17"/>
      <c r="K12" s="17"/>
      <c r="L12" s="122"/>
    </row>
    <row r="13" spans="1:14" s="123" customFormat="1" ht="12" customHeight="1">
      <c r="A13" s="121"/>
      <c r="B13" s="14" t="s">
        <v>300</v>
      </c>
      <c r="C13" s="2"/>
      <c r="D13" s="21"/>
      <c r="E13" s="17"/>
      <c r="I13" s="17"/>
      <c r="J13" s="17"/>
      <c r="K13" s="17"/>
      <c r="L13" s="124"/>
      <c r="N13" s="125"/>
    </row>
    <row r="14" spans="1:14" s="123" customFormat="1" ht="12" customHeight="1">
      <c r="A14" s="121"/>
      <c r="B14" s="923" t="s">
        <v>301</v>
      </c>
      <c r="C14" s="924"/>
      <c r="D14" s="21"/>
      <c r="E14" s="17">
        <v>31</v>
      </c>
      <c r="F14" s="8">
        <v>54356</v>
      </c>
      <c r="G14" s="8">
        <v>61552</v>
      </c>
      <c r="H14" s="17">
        <v>47971</v>
      </c>
      <c r="I14" s="17">
        <v>13554</v>
      </c>
      <c r="J14" s="17">
        <v>28</v>
      </c>
      <c r="K14" s="17" t="s">
        <v>8</v>
      </c>
      <c r="L14" s="8"/>
      <c r="M14" s="47"/>
      <c r="N14" s="125"/>
    </row>
    <row r="15" spans="1:14" s="123" customFormat="1" ht="4.5" customHeight="1">
      <c r="A15" s="121"/>
      <c r="B15" s="29"/>
      <c r="C15" s="29"/>
      <c r="D15" s="21"/>
      <c r="E15" s="126"/>
      <c r="F15" s="47"/>
      <c r="G15" s="8"/>
      <c r="H15" s="17"/>
      <c r="I15" s="17"/>
      <c r="J15" s="17"/>
      <c r="K15" s="17"/>
      <c r="L15" s="8"/>
      <c r="M15" s="47"/>
      <c r="N15" s="125"/>
    </row>
    <row r="16" spans="1:14" s="123" customFormat="1" ht="12" customHeight="1">
      <c r="A16" s="121" t="s">
        <v>25</v>
      </c>
      <c r="B16" s="28" t="s">
        <v>167</v>
      </c>
      <c r="C16" s="28"/>
      <c r="D16" s="34"/>
      <c r="E16" s="17"/>
      <c r="F16" s="8"/>
      <c r="G16" s="8"/>
      <c r="H16" s="17"/>
      <c r="I16" s="17"/>
      <c r="J16" s="17"/>
      <c r="K16" s="17"/>
      <c r="L16" s="8"/>
      <c r="M16" s="47"/>
      <c r="N16" s="125"/>
    </row>
    <row r="17" spans="1:14" s="123" customFormat="1" ht="12" customHeight="1">
      <c r="A17" s="121"/>
      <c r="B17" s="28" t="s">
        <v>263</v>
      </c>
      <c r="C17" s="28"/>
      <c r="D17" s="34"/>
      <c r="E17" s="17"/>
      <c r="F17" s="8"/>
      <c r="G17" s="8"/>
      <c r="H17" s="17"/>
      <c r="I17" s="17"/>
      <c r="J17" s="17"/>
      <c r="K17" s="17"/>
      <c r="L17" s="8"/>
      <c r="M17" s="47"/>
      <c r="N17" s="125"/>
    </row>
    <row r="18" spans="1:16" s="123" customFormat="1" ht="12" customHeight="1">
      <c r="A18" s="121"/>
      <c r="B18" s="923" t="s">
        <v>264</v>
      </c>
      <c r="C18" s="924"/>
      <c r="D18" s="36"/>
      <c r="E18" s="17">
        <v>138</v>
      </c>
      <c r="F18" s="8">
        <v>2654865</v>
      </c>
      <c r="G18" s="8">
        <v>1491499</v>
      </c>
      <c r="H18" s="17">
        <v>826978</v>
      </c>
      <c r="I18" s="17">
        <v>530441</v>
      </c>
      <c r="J18" s="17">
        <v>107804</v>
      </c>
      <c r="K18" s="17">
        <v>26276</v>
      </c>
      <c r="L18" s="8"/>
      <c r="M18" s="47"/>
      <c r="N18" s="125"/>
      <c r="P18" s="123" t="s">
        <v>355</v>
      </c>
    </row>
    <row r="19" spans="1:14" s="123" customFormat="1" ht="4.5" customHeight="1">
      <c r="A19" s="121"/>
      <c r="B19" s="28"/>
      <c r="C19" s="28"/>
      <c r="D19" s="34"/>
      <c r="E19" s="17"/>
      <c r="F19" s="8"/>
      <c r="G19" s="8"/>
      <c r="H19" s="17"/>
      <c r="I19" s="17"/>
      <c r="J19" s="17"/>
      <c r="K19" s="17"/>
      <c r="L19" s="8"/>
      <c r="M19" s="47"/>
      <c r="N19" s="125"/>
    </row>
    <row r="20" spans="1:14" s="123" customFormat="1" ht="12" customHeight="1">
      <c r="A20" s="121" t="s">
        <v>26</v>
      </c>
      <c r="B20" s="28" t="s">
        <v>170</v>
      </c>
      <c r="C20" s="28"/>
      <c r="D20" s="34"/>
      <c r="E20" s="17"/>
      <c r="F20" s="8"/>
      <c r="G20" s="8"/>
      <c r="H20" s="17"/>
      <c r="I20" s="17"/>
      <c r="J20" s="17"/>
      <c r="K20" s="17"/>
      <c r="L20" s="8"/>
      <c r="M20" s="47"/>
      <c r="N20" s="125"/>
    </row>
    <row r="21" spans="1:13" s="123" customFormat="1" ht="12" customHeight="1">
      <c r="A21" s="121"/>
      <c r="B21" s="923" t="s">
        <v>265</v>
      </c>
      <c r="C21" s="924"/>
      <c r="D21" s="36"/>
      <c r="E21" s="17">
        <v>206</v>
      </c>
      <c r="F21" s="8">
        <v>3202283</v>
      </c>
      <c r="G21" s="8">
        <v>3533062</v>
      </c>
      <c r="H21" s="17">
        <v>2822984</v>
      </c>
      <c r="I21" s="17">
        <v>600568</v>
      </c>
      <c r="J21" s="17">
        <v>104190</v>
      </c>
      <c r="K21" s="17">
        <v>5320</v>
      </c>
      <c r="L21" s="8"/>
      <c r="M21" s="47"/>
    </row>
    <row r="22" spans="1:15" s="123" customFormat="1" ht="4.5" customHeight="1">
      <c r="A22" s="121"/>
      <c r="B22" s="28"/>
      <c r="C22" s="27"/>
      <c r="D22" s="127"/>
      <c r="E22" s="17"/>
      <c r="F22" s="8"/>
      <c r="G22" s="8"/>
      <c r="H22" s="17"/>
      <c r="I22" s="17"/>
      <c r="J22" s="17"/>
      <c r="K22" s="17"/>
      <c r="L22" s="8"/>
      <c r="M22" s="47"/>
      <c r="N22" s="17"/>
      <c r="O22" s="17"/>
    </row>
    <row r="23" spans="1:13" s="123" customFormat="1" ht="12" customHeight="1">
      <c r="A23" s="121" t="s">
        <v>27</v>
      </c>
      <c r="B23" s="923" t="s">
        <v>171</v>
      </c>
      <c r="C23" s="924"/>
      <c r="D23" s="36"/>
      <c r="E23" s="17">
        <v>20</v>
      </c>
      <c r="F23" s="8">
        <v>34221</v>
      </c>
      <c r="G23" s="8">
        <v>34248</v>
      </c>
      <c r="H23" s="17">
        <v>2250</v>
      </c>
      <c r="I23" s="17">
        <v>18747</v>
      </c>
      <c r="J23" s="17">
        <v>4618</v>
      </c>
      <c r="K23" s="17">
        <v>8633</v>
      </c>
      <c r="M23" s="47"/>
    </row>
    <row r="24" spans="1:13" s="123" customFormat="1" ht="4.5" customHeight="1">
      <c r="A24" s="121"/>
      <c r="B24" s="28"/>
      <c r="C24" s="28"/>
      <c r="D24" s="34"/>
      <c r="E24" s="17"/>
      <c r="F24" s="8"/>
      <c r="G24" s="8"/>
      <c r="H24" s="17"/>
      <c r="I24" s="17"/>
      <c r="J24" s="17"/>
      <c r="K24" s="17"/>
      <c r="L24" s="8"/>
      <c r="M24" s="47"/>
    </row>
    <row r="25" spans="1:13" s="123" customFormat="1" ht="12" customHeight="1">
      <c r="A25" s="121" t="s">
        <v>28</v>
      </c>
      <c r="B25" s="28" t="s">
        <v>172</v>
      </c>
      <c r="C25" s="30"/>
      <c r="D25" s="128"/>
      <c r="E25" s="17"/>
      <c r="F25" s="8"/>
      <c r="G25" s="8"/>
      <c r="H25" s="17"/>
      <c r="I25" s="17"/>
      <c r="J25" s="17"/>
      <c r="K25" s="17"/>
      <c r="L25" s="8"/>
      <c r="M25" s="47"/>
    </row>
    <row r="26" spans="1:13" s="123" customFormat="1" ht="12" customHeight="1">
      <c r="A26" s="121"/>
      <c r="B26" s="923" t="s">
        <v>266</v>
      </c>
      <c r="C26" s="924"/>
      <c r="D26" s="36"/>
      <c r="E26" s="17">
        <v>6</v>
      </c>
      <c r="F26" s="8">
        <v>4524</v>
      </c>
      <c r="G26" s="8">
        <v>3499</v>
      </c>
      <c r="H26" s="17">
        <v>3</v>
      </c>
      <c r="I26" s="17">
        <v>2656</v>
      </c>
      <c r="J26" s="17" t="s">
        <v>8</v>
      </c>
      <c r="K26" s="17">
        <v>840</v>
      </c>
      <c r="L26" s="8"/>
      <c r="M26" s="47"/>
    </row>
    <row r="27" spans="1:13" s="123" customFormat="1" ht="4.5" customHeight="1">
      <c r="A27" s="121"/>
      <c r="B27" s="28"/>
      <c r="C27" s="28"/>
      <c r="D27" s="34"/>
      <c r="E27" s="17"/>
      <c r="F27" s="8"/>
      <c r="G27" s="8"/>
      <c r="H27" s="17"/>
      <c r="I27" s="17"/>
      <c r="J27" s="17"/>
      <c r="K27" s="17"/>
      <c r="L27" s="8"/>
      <c r="M27" s="47"/>
    </row>
    <row r="28" spans="1:13" s="123" customFormat="1" ht="12" customHeight="1">
      <c r="A28" s="121" t="s">
        <v>29</v>
      </c>
      <c r="B28" s="924" t="s">
        <v>30</v>
      </c>
      <c r="C28" s="924"/>
      <c r="D28" s="36"/>
      <c r="E28" s="17">
        <v>31</v>
      </c>
      <c r="F28" s="8">
        <v>58885</v>
      </c>
      <c r="G28" s="8">
        <v>61857</v>
      </c>
      <c r="H28" s="17">
        <v>52275</v>
      </c>
      <c r="I28" s="17">
        <v>2665</v>
      </c>
      <c r="J28" s="17">
        <v>6917</v>
      </c>
      <c r="K28" s="17">
        <v>1</v>
      </c>
      <c r="L28" s="8"/>
      <c r="M28" s="47"/>
    </row>
    <row r="29" spans="1:13" s="123" customFormat="1" ht="4.5" customHeight="1">
      <c r="A29" s="121"/>
      <c r="B29" s="28"/>
      <c r="C29" s="28"/>
      <c r="D29" s="34"/>
      <c r="E29" s="17"/>
      <c r="F29" s="8"/>
      <c r="G29" s="8"/>
      <c r="H29" s="17"/>
      <c r="I29" s="17"/>
      <c r="J29" s="17"/>
      <c r="K29" s="17"/>
      <c r="L29" s="8"/>
      <c r="M29" s="47"/>
    </row>
    <row r="30" spans="1:13" s="123" customFormat="1" ht="12" customHeight="1">
      <c r="A30" s="121" t="s">
        <v>31</v>
      </c>
      <c r="B30" s="924" t="s">
        <v>32</v>
      </c>
      <c r="C30" s="924"/>
      <c r="D30" s="36"/>
      <c r="E30" s="17">
        <v>60</v>
      </c>
      <c r="F30" s="8">
        <v>363913</v>
      </c>
      <c r="G30" s="8">
        <v>326218</v>
      </c>
      <c r="H30" s="17">
        <v>245626</v>
      </c>
      <c r="I30" s="17">
        <v>56143</v>
      </c>
      <c r="J30" s="17">
        <v>17936</v>
      </c>
      <c r="K30" s="17">
        <v>6513</v>
      </c>
      <c r="L30" s="8"/>
      <c r="M30" s="47"/>
    </row>
    <row r="31" spans="1:13" s="123" customFormat="1" ht="4.5" customHeight="1">
      <c r="A31" s="121"/>
      <c r="B31" s="30"/>
      <c r="C31" s="30"/>
      <c r="D31" s="128"/>
      <c r="E31" s="17"/>
      <c r="F31" s="8"/>
      <c r="G31" s="8"/>
      <c r="H31" s="17"/>
      <c r="I31" s="17"/>
      <c r="J31" s="17"/>
      <c r="K31" s="17"/>
      <c r="L31" s="8"/>
      <c r="M31" s="47"/>
    </row>
    <row r="32" spans="1:13" s="123" customFormat="1" ht="12" customHeight="1">
      <c r="A32" s="121" t="s">
        <v>33</v>
      </c>
      <c r="B32" s="28" t="s">
        <v>173</v>
      </c>
      <c r="C32" s="28"/>
      <c r="D32" s="128"/>
      <c r="E32" s="17"/>
      <c r="F32" s="8"/>
      <c r="H32" s="17"/>
      <c r="I32" s="17"/>
      <c r="J32" s="17"/>
      <c r="K32" s="17"/>
      <c r="L32" s="8"/>
      <c r="M32" s="47"/>
    </row>
    <row r="33" spans="1:13" s="123" customFormat="1" ht="12" customHeight="1">
      <c r="A33" s="121"/>
      <c r="B33" s="28" t="s">
        <v>302</v>
      </c>
      <c r="C33" s="28"/>
      <c r="D33" s="128"/>
      <c r="E33" s="17"/>
      <c r="F33" s="8"/>
      <c r="G33" s="8"/>
      <c r="H33" s="17"/>
      <c r="I33" s="17"/>
      <c r="J33" s="17"/>
      <c r="K33" s="17"/>
      <c r="L33" s="8"/>
      <c r="M33" s="47"/>
    </row>
    <row r="34" spans="1:13" s="123" customFormat="1" ht="12" customHeight="1">
      <c r="A34" s="121"/>
      <c r="B34" s="923" t="s">
        <v>287</v>
      </c>
      <c r="C34" s="924"/>
      <c r="D34" s="36"/>
      <c r="E34" s="17">
        <v>31</v>
      </c>
      <c r="F34" s="8">
        <v>38818</v>
      </c>
      <c r="G34" s="8">
        <v>39664</v>
      </c>
      <c r="H34" s="17">
        <v>18074</v>
      </c>
      <c r="I34" s="17">
        <v>18021</v>
      </c>
      <c r="J34" s="17">
        <v>3557</v>
      </c>
      <c r="K34" s="17">
        <v>12</v>
      </c>
      <c r="L34" s="8"/>
      <c r="M34" s="47"/>
    </row>
    <row r="35" spans="1:13" s="123" customFormat="1" ht="4.5" customHeight="1">
      <c r="A35" s="121"/>
      <c r="B35" s="28"/>
      <c r="C35" s="28"/>
      <c r="D35" s="34"/>
      <c r="E35" s="17"/>
      <c r="F35" s="8"/>
      <c r="G35" s="8"/>
      <c r="H35" s="17"/>
      <c r="I35" s="17"/>
      <c r="J35" s="17"/>
      <c r="K35" s="17"/>
      <c r="L35" s="8"/>
      <c r="M35" s="47"/>
    </row>
    <row r="36" spans="1:13" s="123" customFormat="1" ht="12" customHeight="1">
      <c r="A36" s="121" t="s">
        <v>34</v>
      </c>
      <c r="B36" s="924" t="s">
        <v>311</v>
      </c>
      <c r="C36" s="924"/>
      <c r="D36" s="36"/>
      <c r="E36" s="17">
        <v>9</v>
      </c>
      <c r="F36" s="8">
        <v>5350</v>
      </c>
      <c r="G36" s="8">
        <v>6231</v>
      </c>
      <c r="H36" s="17">
        <v>8</v>
      </c>
      <c r="I36" s="17">
        <v>4252</v>
      </c>
      <c r="J36" s="17">
        <v>1971</v>
      </c>
      <c r="K36" s="17" t="s">
        <v>8</v>
      </c>
      <c r="L36" s="8"/>
      <c r="M36" s="47"/>
    </row>
    <row r="37" spans="1:13" s="123" customFormat="1" ht="4.5" customHeight="1">
      <c r="A37" s="121"/>
      <c r="B37" s="28"/>
      <c r="C37" s="30"/>
      <c r="D37" s="128"/>
      <c r="E37" s="17"/>
      <c r="F37" s="8"/>
      <c r="G37" s="8"/>
      <c r="H37" s="17"/>
      <c r="I37" s="17"/>
      <c r="J37" s="17"/>
      <c r="K37" s="17"/>
      <c r="L37" s="8"/>
      <c r="M37" s="47"/>
    </row>
    <row r="38" spans="1:13" s="129" customFormat="1" ht="12" customHeight="1">
      <c r="A38" s="121" t="s">
        <v>35</v>
      </c>
      <c r="B38" s="924" t="s">
        <v>174</v>
      </c>
      <c r="C38" s="924"/>
      <c r="D38" s="36"/>
      <c r="E38" s="100">
        <v>74</v>
      </c>
      <c r="F38" s="8">
        <v>853397</v>
      </c>
      <c r="G38" s="22">
        <v>755977</v>
      </c>
      <c r="H38" s="17">
        <v>329047</v>
      </c>
      <c r="I38" s="17">
        <v>141246</v>
      </c>
      <c r="J38" s="17">
        <v>37383</v>
      </c>
      <c r="K38" s="17">
        <v>133274</v>
      </c>
      <c r="L38" s="8"/>
      <c r="M38" s="47"/>
    </row>
    <row r="39" spans="1:13" s="123" customFormat="1" ht="4.5" customHeight="1">
      <c r="A39" s="121"/>
      <c r="B39" s="28"/>
      <c r="C39" s="28"/>
      <c r="D39" s="34"/>
      <c r="E39" s="126"/>
      <c r="F39" s="8"/>
      <c r="G39" s="8"/>
      <c r="H39" s="17"/>
      <c r="I39" s="17"/>
      <c r="J39" s="17"/>
      <c r="K39" s="17"/>
      <c r="L39" s="8"/>
      <c r="M39" s="47"/>
    </row>
    <row r="40" spans="1:13" s="123" customFormat="1" ht="12" customHeight="1">
      <c r="A40" s="121" t="s">
        <v>36</v>
      </c>
      <c r="B40" s="28" t="s">
        <v>175</v>
      </c>
      <c r="C40" s="28"/>
      <c r="D40" s="34"/>
      <c r="E40" s="17"/>
      <c r="F40" s="8"/>
      <c r="G40" s="8"/>
      <c r="H40" s="17"/>
      <c r="I40" s="17"/>
      <c r="J40" s="17"/>
      <c r="K40" s="17"/>
      <c r="L40" s="8"/>
      <c r="M40" s="47"/>
    </row>
    <row r="41" spans="1:13" s="123" customFormat="1" ht="12" customHeight="1">
      <c r="A41" s="121"/>
      <c r="B41" s="28" t="s">
        <v>268</v>
      </c>
      <c r="C41" s="30"/>
      <c r="D41" s="128"/>
      <c r="E41" s="17"/>
      <c r="F41" s="8"/>
      <c r="G41" s="8"/>
      <c r="H41" s="17"/>
      <c r="I41" s="17"/>
      <c r="J41" s="17"/>
      <c r="K41" s="17"/>
      <c r="L41" s="8"/>
      <c r="M41" s="47"/>
    </row>
    <row r="42" spans="1:13" s="123" customFormat="1" ht="12" customHeight="1">
      <c r="A42" s="121"/>
      <c r="B42" s="923" t="s">
        <v>269</v>
      </c>
      <c r="C42" s="924"/>
      <c r="D42" s="36"/>
      <c r="E42" s="17">
        <v>111</v>
      </c>
      <c r="F42" s="8">
        <v>825332</v>
      </c>
      <c r="G42" s="8">
        <v>816436</v>
      </c>
      <c r="H42" s="17">
        <v>805702</v>
      </c>
      <c r="I42" s="17">
        <v>10198</v>
      </c>
      <c r="J42" s="17">
        <v>425</v>
      </c>
      <c r="K42" s="17">
        <v>111</v>
      </c>
      <c r="L42" s="8"/>
      <c r="M42" s="47"/>
    </row>
    <row r="43" spans="1:13" s="123" customFormat="1" ht="4.5" customHeight="1">
      <c r="A43" s="121"/>
      <c r="B43" s="30"/>
      <c r="C43" s="30"/>
      <c r="D43" s="128"/>
      <c r="E43" s="17"/>
      <c r="F43" s="8"/>
      <c r="G43" s="8"/>
      <c r="H43" s="17"/>
      <c r="I43" s="17"/>
      <c r="J43" s="17"/>
      <c r="K43" s="17"/>
      <c r="L43" s="8"/>
      <c r="M43" s="47"/>
    </row>
    <row r="44" spans="1:13" s="123" customFormat="1" ht="12" customHeight="1">
      <c r="A44" s="121" t="s">
        <v>37</v>
      </c>
      <c r="B44" s="28" t="s">
        <v>73</v>
      </c>
      <c r="C44" s="28"/>
      <c r="D44" s="34"/>
      <c r="E44" s="130"/>
      <c r="F44" s="8"/>
      <c r="G44" s="8"/>
      <c r="H44" s="17"/>
      <c r="I44" s="17"/>
      <c r="J44" s="17"/>
      <c r="K44" s="17"/>
      <c r="L44" s="8"/>
      <c r="M44" s="47"/>
    </row>
    <row r="45" spans="1:13" s="123" customFormat="1" ht="12" customHeight="1">
      <c r="A45" s="131"/>
      <c r="B45" s="28" t="s">
        <v>270</v>
      </c>
      <c r="C45" s="28"/>
      <c r="D45" s="34"/>
      <c r="E45" s="130"/>
      <c r="F45" s="8"/>
      <c r="G45" s="8"/>
      <c r="H45" s="17"/>
      <c r="I45" s="17"/>
      <c r="J45" s="17"/>
      <c r="K45" s="17"/>
      <c r="L45" s="8" t="s">
        <v>258</v>
      </c>
      <c r="M45" s="47"/>
    </row>
    <row r="46" spans="1:13" s="123" customFormat="1" ht="12" customHeight="1">
      <c r="A46" s="131"/>
      <c r="B46" s="923" t="s">
        <v>179</v>
      </c>
      <c r="C46" s="924"/>
      <c r="D46" s="36"/>
      <c r="E46" s="17">
        <v>103</v>
      </c>
      <c r="F46" s="8">
        <v>250157</v>
      </c>
      <c r="G46" s="8">
        <v>252410</v>
      </c>
      <c r="H46" s="17">
        <v>65846</v>
      </c>
      <c r="I46" s="17">
        <v>163188</v>
      </c>
      <c r="J46" s="17">
        <v>18822</v>
      </c>
      <c r="K46" s="17">
        <v>4542</v>
      </c>
      <c r="L46" s="8"/>
      <c r="M46" s="47"/>
    </row>
    <row r="47" spans="1:13" s="123" customFormat="1" ht="4.5" customHeight="1">
      <c r="A47" s="131"/>
      <c r="B47" s="28"/>
      <c r="C47" s="28"/>
      <c r="D47" s="36"/>
      <c r="E47" s="17"/>
      <c r="F47" s="8"/>
      <c r="G47" s="8"/>
      <c r="H47" s="17"/>
      <c r="I47" s="17"/>
      <c r="J47" s="17"/>
      <c r="K47" s="17"/>
      <c r="L47" s="8"/>
      <c r="M47" s="47"/>
    </row>
    <row r="48" spans="1:13" s="123" customFormat="1" ht="12" customHeight="1">
      <c r="A48" s="131">
        <v>13</v>
      </c>
      <c r="B48" s="924" t="s">
        <v>231</v>
      </c>
      <c r="C48" s="924"/>
      <c r="D48" s="36"/>
      <c r="E48" s="17">
        <v>37</v>
      </c>
      <c r="F48" s="8">
        <v>126730</v>
      </c>
      <c r="G48" s="8">
        <v>134378</v>
      </c>
      <c r="H48" s="17">
        <v>20964</v>
      </c>
      <c r="I48" s="17">
        <v>100589</v>
      </c>
      <c r="J48" s="17">
        <v>12825</v>
      </c>
      <c r="K48" s="17" t="s">
        <v>8</v>
      </c>
      <c r="L48" s="8"/>
      <c r="M48" s="47"/>
    </row>
    <row r="49" spans="1:13" s="123" customFormat="1" ht="4.5" customHeight="1">
      <c r="A49" s="131"/>
      <c r="B49" s="29"/>
      <c r="C49" s="29"/>
      <c r="D49" s="36"/>
      <c r="E49" s="17"/>
      <c r="F49" s="8"/>
      <c r="G49" s="8"/>
      <c r="H49" s="17"/>
      <c r="I49" s="17"/>
      <c r="J49" s="17"/>
      <c r="K49" s="17"/>
      <c r="L49" s="8"/>
      <c r="M49" s="47"/>
    </row>
    <row r="50" spans="1:13" s="123" customFormat="1" ht="12" customHeight="1">
      <c r="A50" s="131">
        <v>14</v>
      </c>
      <c r="B50" s="28" t="s">
        <v>233</v>
      </c>
      <c r="C50" s="29"/>
      <c r="D50" s="36"/>
      <c r="E50" s="17">
        <v>21</v>
      </c>
      <c r="F50" s="8">
        <v>55981</v>
      </c>
      <c r="G50" s="8">
        <v>52097</v>
      </c>
      <c r="H50" s="17">
        <v>3426</v>
      </c>
      <c r="I50" s="17">
        <v>41719</v>
      </c>
      <c r="J50" s="17">
        <v>5141</v>
      </c>
      <c r="K50" s="17">
        <v>1812</v>
      </c>
      <c r="L50" s="8"/>
      <c r="M50" s="47"/>
    </row>
    <row r="51" spans="1:13" s="123" customFormat="1" ht="12" customHeight="1">
      <c r="A51" s="131"/>
      <c r="B51" s="923" t="s">
        <v>288</v>
      </c>
      <c r="C51" s="924"/>
      <c r="D51" s="36"/>
      <c r="E51" s="17"/>
      <c r="F51" s="8"/>
      <c r="G51" s="8"/>
      <c r="H51" s="17"/>
      <c r="I51" s="17"/>
      <c r="J51" s="17"/>
      <c r="K51" s="17"/>
      <c r="L51" s="8"/>
      <c r="M51" s="47"/>
    </row>
    <row r="52" spans="1:13" s="123" customFormat="1" ht="4.5" customHeight="1">
      <c r="A52" s="121"/>
      <c r="B52" s="28"/>
      <c r="C52" s="28"/>
      <c r="D52" s="132"/>
      <c r="E52" s="17"/>
      <c r="F52" s="8"/>
      <c r="G52" s="8"/>
      <c r="H52" s="17"/>
      <c r="I52" s="17"/>
      <c r="J52" s="17"/>
      <c r="K52" s="17"/>
      <c r="L52" s="8"/>
      <c r="M52" s="47"/>
    </row>
    <row r="53" spans="1:13" s="123" customFormat="1" ht="12" customHeight="1">
      <c r="A53" s="121" t="s">
        <v>39</v>
      </c>
      <c r="B53" s="28" t="s">
        <v>180</v>
      </c>
      <c r="C53" s="28"/>
      <c r="D53" s="132"/>
      <c r="E53" s="17"/>
      <c r="F53" s="8"/>
      <c r="G53" s="8"/>
      <c r="H53" s="17"/>
      <c r="I53" s="17"/>
      <c r="J53" s="17"/>
      <c r="K53" s="17"/>
      <c r="L53" s="8"/>
      <c r="M53" s="47"/>
    </row>
    <row r="54" spans="1:13" s="123" customFormat="1" ht="12" customHeight="1">
      <c r="A54" s="121"/>
      <c r="B54" s="939" t="s">
        <v>296</v>
      </c>
      <c r="C54" s="940"/>
      <c r="D54" s="132"/>
      <c r="E54" s="17">
        <v>181</v>
      </c>
      <c r="F54" s="8">
        <v>1680219</v>
      </c>
      <c r="G54" s="8">
        <v>1728477</v>
      </c>
      <c r="H54" s="17">
        <v>6088</v>
      </c>
      <c r="I54" s="17">
        <v>1322357</v>
      </c>
      <c r="J54" s="17">
        <v>366977</v>
      </c>
      <c r="K54" s="17">
        <v>33055</v>
      </c>
      <c r="L54" s="8"/>
      <c r="M54" s="47"/>
    </row>
    <row r="55" spans="1:13" s="123" customFormat="1" ht="4.5" customHeight="1">
      <c r="A55" s="121"/>
      <c r="B55" s="28"/>
      <c r="C55" s="28"/>
      <c r="D55" s="132"/>
      <c r="E55" s="17"/>
      <c r="F55" s="8"/>
      <c r="G55" s="8"/>
      <c r="H55" s="17"/>
      <c r="I55" s="17"/>
      <c r="J55" s="17"/>
      <c r="K55" s="17"/>
      <c r="L55" s="8"/>
      <c r="M55" s="47"/>
    </row>
    <row r="56" spans="1:13" s="123" customFormat="1" ht="12" customHeight="1">
      <c r="A56" s="121" t="s">
        <v>40</v>
      </c>
      <c r="B56" s="939" t="s">
        <v>189</v>
      </c>
      <c r="C56" s="940"/>
      <c r="D56" s="132"/>
      <c r="E56" s="17">
        <v>347</v>
      </c>
      <c r="F56" s="8">
        <v>617420</v>
      </c>
      <c r="G56" s="8">
        <v>651503</v>
      </c>
      <c r="H56" s="17">
        <v>9143</v>
      </c>
      <c r="I56" s="17">
        <v>492089</v>
      </c>
      <c r="J56" s="17">
        <v>98746</v>
      </c>
      <c r="K56" s="17">
        <v>51525</v>
      </c>
      <c r="L56" s="8"/>
      <c r="M56" s="47"/>
    </row>
    <row r="57" spans="1:13" s="123" customFormat="1" ht="4.5" customHeight="1">
      <c r="A57" s="121"/>
      <c r="B57" s="28"/>
      <c r="C57" s="27"/>
      <c r="D57" s="132"/>
      <c r="E57" s="17"/>
      <c r="F57" s="8"/>
      <c r="G57" s="8"/>
      <c r="H57" s="17"/>
      <c r="I57" s="17"/>
      <c r="J57" s="17"/>
      <c r="K57" s="17"/>
      <c r="L57" s="8"/>
      <c r="M57" s="47"/>
    </row>
    <row r="58" spans="1:13" s="123" customFormat="1" ht="12" customHeight="1">
      <c r="A58" s="121" t="s">
        <v>41</v>
      </c>
      <c r="B58" s="28" t="s">
        <v>182</v>
      </c>
      <c r="C58" s="28"/>
      <c r="D58" s="132"/>
      <c r="E58" s="17"/>
      <c r="F58" s="8"/>
      <c r="G58" s="8"/>
      <c r="H58" s="17"/>
      <c r="I58" s="17"/>
      <c r="J58" s="17"/>
      <c r="K58" s="17"/>
      <c r="L58" s="8"/>
      <c r="M58" s="47"/>
    </row>
    <row r="59" spans="2:13" s="123" customFormat="1" ht="12" customHeight="1">
      <c r="B59" s="939" t="s">
        <v>274</v>
      </c>
      <c r="C59" s="940"/>
      <c r="D59" s="132"/>
      <c r="E59" s="17">
        <v>545</v>
      </c>
      <c r="F59" s="8">
        <v>8364691</v>
      </c>
      <c r="G59" s="8">
        <v>8708877</v>
      </c>
      <c r="H59" s="17">
        <v>150418</v>
      </c>
      <c r="I59" s="17">
        <v>7562087</v>
      </c>
      <c r="J59" s="17">
        <v>190701</v>
      </c>
      <c r="K59" s="17">
        <v>97297</v>
      </c>
      <c r="L59" s="8"/>
      <c r="M59" s="47"/>
    </row>
    <row r="60" spans="1:13" s="123" customFormat="1" ht="4.5" customHeight="1">
      <c r="A60" s="121"/>
      <c r="B60" s="28"/>
      <c r="C60" s="28"/>
      <c r="D60" s="132"/>
      <c r="E60" s="17"/>
      <c r="F60" s="8"/>
      <c r="G60" s="8"/>
      <c r="H60" s="17"/>
      <c r="I60" s="17"/>
      <c r="J60" s="17"/>
      <c r="K60" s="17"/>
      <c r="L60" s="8"/>
      <c r="M60" s="47"/>
    </row>
    <row r="61" spans="1:13" s="123" customFormat="1" ht="12" customHeight="1">
      <c r="A61" s="121" t="s">
        <v>45</v>
      </c>
      <c r="B61" s="28" t="s">
        <v>46</v>
      </c>
      <c r="C61" s="28"/>
      <c r="D61" s="132"/>
      <c r="E61" s="17"/>
      <c r="F61" s="8"/>
      <c r="G61" s="8"/>
      <c r="H61" s="17"/>
      <c r="I61" s="17"/>
      <c r="J61" s="17"/>
      <c r="K61" s="17"/>
      <c r="L61" s="8"/>
      <c r="M61" s="47"/>
    </row>
    <row r="62" spans="1:13" s="123" customFormat="1" ht="12" customHeight="1">
      <c r="A62" s="121"/>
      <c r="B62" s="28" t="s">
        <v>289</v>
      </c>
      <c r="C62" s="27"/>
      <c r="D62" s="132"/>
      <c r="E62" s="17"/>
      <c r="F62" s="8"/>
      <c r="G62" s="8"/>
      <c r="H62" s="17"/>
      <c r="I62" s="17"/>
      <c r="J62" s="17"/>
      <c r="K62" s="17"/>
      <c r="L62" s="8"/>
      <c r="M62" s="47"/>
    </row>
    <row r="63" spans="1:13" s="123" customFormat="1" ht="12" customHeight="1">
      <c r="A63" s="121"/>
      <c r="B63" s="28" t="s">
        <v>290</v>
      </c>
      <c r="C63" s="27"/>
      <c r="D63" s="132"/>
      <c r="E63" s="17"/>
      <c r="F63" s="8"/>
      <c r="G63" s="8"/>
      <c r="H63" s="17"/>
      <c r="I63" s="17"/>
      <c r="J63" s="17"/>
      <c r="K63" s="17"/>
      <c r="L63" s="8"/>
      <c r="M63" s="47"/>
    </row>
    <row r="64" spans="1:13" s="123" customFormat="1" ht="12" customHeight="1">
      <c r="A64" s="121"/>
      <c r="B64" s="940" t="s">
        <v>291</v>
      </c>
      <c r="C64" s="940"/>
      <c r="D64" s="132"/>
      <c r="E64" s="17">
        <v>16</v>
      </c>
      <c r="F64" s="8">
        <v>13416</v>
      </c>
      <c r="G64" s="8">
        <v>13853</v>
      </c>
      <c r="H64" s="17">
        <v>66</v>
      </c>
      <c r="I64" s="17">
        <v>13268</v>
      </c>
      <c r="J64" s="17">
        <v>504</v>
      </c>
      <c r="K64" s="17">
        <v>16</v>
      </c>
      <c r="L64" s="8"/>
      <c r="M64" s="47"/>
    </row>
    <row r="65" spans="1:13" s="123" customFormat="1" ht="4.5" customHeight="1">
      <c r="A65" s="121"/>
      <c r="B65" s="28"/>
      <c r="C65" s="28"/>
      <c r="D65" s="132"/>
      <c r="E65" s="17"/>
      <c r="F65" s="8"/>
      <c r="G65" s="8"/>
      <c r="H65" s="17"/>
      <c r="I65" s="17"/>
      <c r="J65" s="17"/>
      <c r="K65" s="17"/>
      <c r="L65" s="8"/>
      <c r="M65" s="47"/>
    </row>
    <row r="66" spans="1:13" s="123" customFormat="1" ht="12" customHeight="1">
      <c r="A66" s="121" t="s">
        <v>47</v>
      </c>
      <c r="B66" s="28" t="s">
        <v>48</v>
      </c>
      <c r="C66" s="28"/>
      <c r="D66" s="132"/>
      <c r="E66" s="17"/>
      <c r="F66" s="8"/>
      <c r="G66" s="8"/>
      <c r="H66" s="17"/>
      <c r="I66" s="17"/>
      <c r="J66" s="17"/>
      <c r="K66" s="17"/>
      <c r="L66" s="8"/>
      <c r="M66" s="47"/>
    </row>
    <row r="67" spans="1:13" s="123" customFormat="1" ht="12" customHeight="1">
      <c r="A67" s="121"/>
      <c r="B67" s="28" t="s">
        <v>278</v>
      </c>
      <c r="C67" s="28"/>
      <c r="D67" s="132"/>
      <c r="E67" s="17"/>
      <c r="F67" s="8"/>
      <c r="G67" s="8"/>
      <c r="H67" s="17"/>
      <c r="I67" s="17"/>
      <c r="J67" s="17"/>
      <c r="K67" s="17"/>
      <c r="L67" s="8"/>
      <c r="M67" s="47"/>
    </row>
    <row r="68" spans="1:13" s="123" customFormat="1" ht="12" customHeight="1">
      <c r="A68" s="121"/>
      <c r="B68" s="28" t="s">
        <v>279</v>
      </c>
      <c r="C68" s="28"/>
      <c r="D68" s="132"/>
      <c r="E68" s="17"/>
      <c r="F68" s="8"/>
      <c r="G68" s="8"/>
      <c r="H68" s="17"/>
      <c r="I68" s="17"/>
      <c r="J68" s="17"/>
      <c r="K68" s="17"/>
      <c r="L68" s="8"/>
      <c r="M68" s="47"/>
    </row>
    <row r="69" spans="1:13" s="123" customFormat="1" ht="12" customHeight="1">
      <c r="A69" s="121"/>
      <c r="B69" s="939" t="s">
        <v>280</v>
      </c>
      <c r="C69" s="940"/>
      <c r="D69" s="132"/>
      <c r="E69" s="17">
        <v>192</v>
      </c>
      <c r="F69" s="8">
        <v>3033052</v>
      </c>
      <c r="G69" s="8">
        <v>2965230</v>
      </c>
      <c r="H69" s="17">
        <v>514401</v>
      </c>
      <c r="I69" s="17">
        <v>1824079</v>
      </c>
      <c r="J69" s="17">
        <v>460594</v>
      </c>
      <c r="K69" s="17">
        <v>86192</v>
      </c>
      <c r="L69" s="8"/>
      <c r="M69" s="47"/>
    </row>
    <row r="70" spans="1:13" s="123" customFormat="1" ht="4.5" customHeight="1">
      <c r="A70" s="121"/>
      <c r="B70" s="28"/>
      <c r="C70" s="27"/>
      <c r="D70" s="132"/>
      <c r="E70" s="17"/>
      <c r="F70" s="8"/>
      <c r="G70" s="8"/>
      <c r="H70" s="17"/>
      <c r="I70" s="17"/>
      <c r="J70" s="17"/>
      <c r="K70" s="17"/>
      <c r="L70" s="8"/>
      <c r="M70" s="47"/>
    </row>
    <row r="71" spans="1:13" s="123" customFormat="1" ht="12" customHeight="1">
      <c r="A71" s="121" t="s">
        <v>50</v>
      </c>
      <c r="B71" s="28" t="s">
        <v>187</v>
      </c>
      <c r="C71" s="28"/>
      <c r="D71" s="132"/>
      <c r="E71" s="17"/>
      <c r="F71" s="8"/>
      <c r="G71" s="8"/>
      <c r="H71" s="17"/>
      <c r="I71" s="17"/>
      <c r="J71" s="17"/>
      <c r="K71" s="17"/>
      <c r="L71" s="8"/>
      <c r="M71" s="47"/>
    </row>
    <row r="72" spans="1:13" s="123" customFormat="1" ht="12" customHeight="1">
      <c r="A72" s="121"/>
      <c r="B72" s="28" t="s">
        <v>310</v>
      </c>
      <c r="C72" s="28"/>
      <c r="D72" s="132"/>
      <c r="E72" s="17"/>
      <c r="F72" s="8"/>
      <c r="G72" s="8"/>
      <c r="H72" s="17"/>
      <c r="I72" s="17"/>
      <c r="J72" s="17"/>
      <c r="K72" s="17"/>
      <c r="L72" s="8"/>
      <c r="M72" s="47"/>
    </row>
    <row r="73" spans="1:13" s="123" customFormat="1" ht="12" customHeight="1">
      <c r="A73" s="121"/>
      <c r="B73" s="28" t="s">
        <v>281</v>
      </c>
      <c r="C73" s="28"/>
      <c r="D73" s="132"/>
      <c r="E73" s="17"/>
      <c r="F73" s="8"/>
      <c r="G73" s="8"/>
      <c r="H73" s="17"/>
      <c r="I73" s="17"/>
      <c r="J73" s="17"/>
      <c r="K73" s="17"/>
      <c r="L73" s="8"/>
      <c r="M73" s="47"/>
    </row>
    <row r="74" spans="1:13" s="123" customFormat="1" ht="12" customHeight="1">
      <c r="A74" s="131"/>
      <c r="B74" s="939" t="s">
        <v>282</v>
      </c>
      <c r="C74" s="940"/>
      <c r="D74" s="132"/>
      <c r="E74" s="17">
        <v>549</v>
      </c>
      <c r="F74" s="8">
        <v>7049398</v>
      </c>
      <c r="G74" s="22">
        <v>7148201</v>
      </c>
      <c r="H74" s="17">
        <v>137031</v>
      </c>
      <c r="I74" s="17">
        <v>6630532</v>
      </c>
      <c r="J74" s="17">
        <v>335137</v>
      </c>
      <c r="K74" s="17">
        <v>40415</v>
      </c>
      <c r="L74" s="8"/>
      <c r="M74" s="47"/>
    </row>
    <row r="75" spans="1:13" s="123" customFormat="1" ht="9" customHeight="1">
      <c r="A75" s="133"/>
      <c r="B75" s="27"/>
      <c r="C75" s="27"/>
      <c r="D75" s="132"/>
      <c r="E75" s="17"/>
      <c r="F75" s="8"/>
      <c r="G75" s="8"/>
      <c r="H75" s="17"/>
      <c r="I75" s="17"/>
      <c r="J75" s="17"/>
      <c r="K75" s="17"/>
      <c r="L75" s="8"/>
      <c r="M75" s="47"/>
    </row>
    <row r="76" spans="1:13" s="123" customFormat="1" ht="12" customHeight="1">
      <c r="A76" s="133"/>
      <c r="B76" s="27"/>
      <c r="C76" s="111" t="s">
        <v>283</v>
      </c>
      <c r="D76" s="132"/>
      <c r="E76" s="17">
        <v>1305</v>
      </c>
      <c r="F76" s="8">
        <v>27798004</v>
      </c>
      <c r="G76" s="8">
        <v>28075070</v>
      </c>
      <c r="H76" s="17">
        <v>631798</v>
      </c>
      <c r="I76" s="17">
        <v>27017009</v>
      </c>
      <c r="J76" s="17">
        <v>397700</v>
      </c>
      <c r="K76" s="17">
        <v>28563</v>
      </c>
      <c r="L76" s="8"/>
      <c r="M76" s="47"/>
    </row>
    <row r="77" spans="1:13" s="123" customFormat="1" ht="7.5" customHeight="1">
      <c r="A77" s="133"/>
      <c r="B77" s="27"/>
      <c r="C77" s="27"/>
      <c r="D77" s="132"/>
      <c r="E77" s="17"/>
      <c r="F77" s="8"/>
      <c r="G77" s="8"/>
      <c r="H77" s="17"/>
      <c r="I77" s="17"/>
      <c r="J77" s="17"/>
      <c r="K77" s="17"/>
      <c r="L77" s="8"/>
      <c r="M77" s="47"/>
    </row>
    <row r="78" spans="1:17" ht="13.5" customHeight="1">
      <c r="A78" s="134"/>
      <c r="B78" s="19"/>
      <c r="C78" s="114" t="s">
        <v>417</v>
      </c>
      <c r="D78" s="7"/>
      <c r="E78" s="100">
        <v>3065</v>
      </c>
      <c r="F78" s="24">
        <v>29287007</v>
      </c>
      <c r="G78" s="22">
        <v>28785267</v>
      </c>
      <c r="H78" s="100">
        <v>6058298</v>
      </c>
      <c r="I78" s="100">
        <v>19548398</v>
      </c>
      <c r="J78" s="100">
        <v>1774274</v>
      </c>
      <c r="K78" s="100">
        <v>495834</v>
      </c>
      <c r="L78" s="8"/>
      <c r="M78" s="47"/>
      <c r="N78" s="8"/>
      <c r="O78" s="8"/>
      <c r="P78" s="8"/>
      <c r="Q78" s="8"/>
    </row>
    <row r="79" spans="1:17" ht="3.75" customHeight="1">
      <c r="A79" s="134"/>
      <c r="B79" s="19"/>
      <c r="C79" s="114"/>
      <c r="D79" s="9"/>
      <c r="E79" s="17"/>
      <c r="F79" s="8"/>
      <c r="G79" s="8"/>
      <c r="H79" s="17"/>
      <c r="I79" s="17"/>
      <c r="J79" s="17"/>
      <c r="K79" s="17"/>
      <c r="L79" s="8"/>
      <c r="M79" s="47"/>
      <c r="N79" s="8"/>
      <c r="O79" s="8"/>
      <c r="P79" s="8"/>
      <c r="Q79" s="8"/>
    </row>
    <row r="80" spans="1:17" ht="11.25">
      <c r="A80" s="134"/>
      <c r="B80" s="19"/>
      <c r="C80" s="135" t="s">
        <v>297</v>
      </c>
      <c r="D80" s="9"/>
      <c r="E80" s="17">
        <v>556</v>
      </c>
      <c r="F80" s="8">
        <v>2693885</v>
      </c>
      <c r="G80" s="8">
        <v>2668767</v>
      </c>
      <c r="H80" s="17">
        <v>1143245</v>
      </c>
      <c r="I80" s="17">
        <v>1145639</v>
      </c>
      <c r="J80" s="17">
        <v>145573</v>
      </c>
      <c r="K80" s="17">
        <v>123739</v>
      </c>
      <c r="L80" s="8"/>
      <c r="M80" s="47"/>
      <c r="N80" s="8"/>
      <c r="O80" s="8"/>
      <c r="P80" s="8"/>
      <c r="Q80" s="8"/>
    </row>
    <row r="81" spans="1:12" ht="11.25" customHeight="1">
      <c r="A81" s="2" t="s">
        <v>7</v>
      </c>
      <c r="F81" s="8"/>
      <c r="G81" s="8"/>
      <c r="H81" s="8"/>
      <c r="I81" s="8"/>
      <c r="J81" s="8"/>
      <c r="K81" s="8"/>
      <c r="L81" s="95"/>
    </row>
    <row r="82" spans="1:11" ht="23.25" customHeight="1">
      <c r="A82" s="944" t="s">
        <v>426</v>
      </c>
      <c r="B82" s="944"/>
      <c r="C82" s="944"/>
      <c r="D82" s="944"/>
      <c r="E82" s="944"/>
      <c r="F82" s="944"/>
      <c r="G82" s="944"/>
      <c r="H82" s="944"/>
      <c r="I82" s="944"/>
      <c r="J82" s="944"/>
      <c r="K82" s="944"/>
    </row>
    <row r="83" spans="1:11" ht="12" customHeight="1">
      <c r="A83" s="944"/>
      <c r="B83" s="944"/>
      <c r="C83" s="944"/>
      <c r="D83" s="944"/>
      <c r="E83" s="944"/>
      <c r="F83" s="944"/>
      <c r="G83" s="944"/>
      <c r="H83" s="944"/>
      <c r="I83" s="944"/>
      <c r="J83" s="944"/>
      <c r="K83" s="944"/>
    </row>
    <row r="84" spans="6:11" ht="11.25">
      <c r="F84" s="8"/>
      <c r="G84" s="8"/>
      <c r="H84" s="8"/>
      <c r="I84" s="8"/>
      <c r="J84" s="8"/>
      <c r="K84" s="8"/>
    </row>
    <row r="85" spans="5:11" ht="11.25">
      <c r="E85" s="8"/>
      <c r="F85" s="8"/>
      <c r="G85" s="8"/>
      <c r="H85" s="8"/>
      <c r="I85" s="8"/>
      <c r="J85" s="8"/>
      <c r="K85" s="8"/>
    </row>
    <row r="86" spans="3:12" ht="11.25">
      <c r="C86" s="136"/>
      <c r="E86" s="8"/>
      <c r="G86" s="22"/>
      <c r="H86" s="19"/>
      <c r="I86" s="14"/>
      <c r="J86" s="14"/>
      <c r="K86" s="14"/>
      <c r="L86" s="14"/>
    </row>
    <row r="88" ht="11.25">
      <c r="G88" s="8"/>
    </row>
    <row r="90" ht="11.25">
      <c r="G90" s="8"/>
    </row>
    <row r="91" ht="11.25">
      <c r="G91" s="8"/>
    </row>
  </sheetData>
  <sheetProtection/>
  <mergeCells count="34">
    <mergeCell ref="G3:G9"/>
    <mergeCell ref="B48:C48"/>
    <mergeCell ref="A1:K1"/>
    <mergeCell ref="F10:K10"/>
    <mergeCell ref="K5:K9"/>
    <mergeCell ref="E3:E9"/>
    <mergeCell ref="I4:K4"/>
    <mergeCell ref="B14:C14"/>
    <mergeCell ref="J5:J9"/>
    <mergeCell ref="I5:I9"/>
    <mergeCell ref="F3:F9"/>
    <mergeCell ref="H3:K3"/>
    <mergeCell ref="H4:H9"/>
    <mergeCell ref="A82:K83"/>
    <mergeCell ref="B30:C30"/>
    <mergeCell ref="B74:C74"/>
    <mergeCell ref="B64:C64"/>
    <mergeCell ref="B69:C69"/>
    <mergeCell ref="B42:C42"/>
    <mergeCell ref="B54:C54"/>
    <mergeCell ref="B59:C59"/>
    <mergeCell ref="B36:C36"/>
    <mergeCell ref="B46:C46"/>
    <mergeCell ref="B51:C51"/>
    <mergeCell ref="B38:C38"/>
    <mergeCell ref="B56:C56"/>
    <mergeCell ref="A3:A10"/>
    <mergeCell ref="B3:D10"/>
    <mergeCell ref="B21:C21"/>
    <mergeCell ref="B23:C23"/>
    <mergeCell ref="B18:C18"/>
    <mergeCell ref="B34:C34"/>
    <mergeCell ref="B26:C26"/>
    <mergeCell ref="B28:C28"/>
  </mergeCells>
  <printOptions/>
  <pageMargins left="0.2755905511811024" right="0.4724409448818898" top="0.8267716535433072" bottom="0.7874015748031497" header="0.5905511811023623" footer="0.7874015748031497"/>
  <pageSetup horizontalDpi="600" verticalDpi="600" orientation="portrait" paperSize="9" scale="82" r:id="rId1"/>
  <headerFooter alignWithMargins="0">
    <oddHeader>&amp;L&amp;"Arial,Kursiv" &amp;U1 Abfallentsorgung&amp;R&amp;"Arial,Kursiv"&amp;UAbfallwirtschaft in Bayern 2013</oddHeader>
    <oddFooter xml:space="preserve">&amp;C&amp;12 &amp;11 27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K63" sqref="K63"/>
    </sheetView>
  </sheetViews>
  <sheetFormatPr defaultColWidth="11.421875" defaultRowHeight="12.75"/>
  <cols>
    <col min="1" max="1" width="4.8515625" style="2" customWidth="1"/>
    <col min="2" max="2" width="0.9921875" style="2" customWidth="1"/>
    <col min="3" max="3" width="37.57421875" style="2" customWidth="1"/>
    <col min="4" max="4" width="0.85546875" style="2" customWidth="1"/>
    <col min="5" max="5" width="6.28125" style="2" customWidth="1"/>
    <col min="6" max="6" width="9.7109375" style="2" customWidth="1"/>
    <col min="7" max="7" width="8.7109375" style="2" customWidth="1"/>
    <col min="8" max="8" width="8.8515625" style="2" customWidth="1"/>
    <col min="9" max="10" width="9.140625" style="2" customWidth="1"/>
    <col min="11" max="11" width="11.8515625" style="2" customWidth="1"/>
    <col min="12" max="16384" width="11.421875" style="2" customWidth="1"/>
  </cols>
  <sheetData>
    <row r="1" spans="1:11" s="15" customFormat="1" ht="12.75">
      <c r="A1" s="906" t="s">
        <v>427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</row>
    <row r="2" ht="11.25" customHeight="1"/>
    <row r="3" spans="1:11" ht="11.25" customHeight="1">
      <c r="A3" s="918" t="s">
        <v>428</v>
      </c>
      <c r="B3" s="926" t="s">
        <v>38</v>
      </c>
      <c r="C3" s="927"/>
      <c r="D3" s="928"/>
      <c r="E3" s="903" t="s">
        <v>429</v>
      </c>
      <c r="F3" s="903" t="s">
        <v>391</v>
      </c>
      <c r="G3" s="901" t="s">
        <v>1</v>
      </c>
      <c r="H3" s="902"/>
      <c r="I3" s="902"/>
      <c r="J3" s="902"/>
      <c r="K3" s="902"/>
    </row>
    <row r="4" spans="1:11" ht="12.75" customHeight="1">
      <c r="A4" s="920"/>
      <c r="B4" s="929"/>
      <c r="C4" s="930"/>
      <c r="D4" s="931"/>
      <c r="E4" s="904"/>
      <c r="F4" s="904"/>
      <c r="G4" s="945" t="s">
        <v>228</v>
      </c>
      <c r="H4" s="947"/>
      <c r="I4" s="945" t="s">
        <v>430</v>
      </c>
      <c r="J4" s="946"/>
      <c r="K4" s="913" t="s">
        <v>390</v>
      </c>
    </row>
    <row r="5" spans="1:11" ht="11.25" customHeight="1">
      <c r="A5" s="920"/>
      <c r="B5" s="929"/>
      <c r="C5" s="930"/>
      <c r="D5" s="931"/>
      <c r="E5" s="904"/>
      <c r="F5" s="904"/>
      <c r="G5" s="903" t="s">
        <v>235</v>
      </c>
      <c r="H5" s="903" t="s">
        <v>236</v>
      </c>
      <c r="I5" s="903" t="s">
        <v>235</v>
      </c>
      <c r="J5" s="903" t="s">
        <v>236</v>
      </c>
      <c r="K5" s="925"/>
    </row>
    <row r="6" spans="1:11" ht="39.75" customHeight="1">
      <c r="A6" s="920"/>
      <c r="B6" s="929"/>
      <c r="C6" s="930"/>
      <c r="D6" s="931"/>
      <c r="E6" s="904"/>
      <c r="F6" s="904"/>
      <c r="G6" s="904"/>
      <c r="H6" s="904"/>
      <c r="I6" s="904"/>
      <c r="J6" s="904"/>
      <c r="K6" s="925"/>
    </row>
    <row r="7" spans="1:11" ht="14.25" customHeight="1">
      <c r="A7" s="920"/>
      <c r="B7" s="929"/>
      <c r="C7" s="930"/>
      <c r="D7" s="931"/>
      <c r="E7" s="905"/>
      <c r="F7" s="905"/>
      <c r="G7" s="905"/>
      <c r="H7" s="905"/>
      <c r="I7" s="905"/>
      <c r="J7" s="905"/>
      <c r="K7" s="914"/>
    </row>
    <row r="8" spans="1:11" ht="12" customHeight="1">
      <c r="A8" s="922"/>
      <c r="B8" s="932"/>
      <c r="C8" s="933"/>
      <c r="D8" s="934"/>
      <c r="E8" s="92" t="s">
        <v>431</v>
      </c>
      <c r="F8" s="901" t="s">
        <v>3</v>
      </c>
      <c r="G8" s="902"/>
      <c r="H8" s="902"/>
      <c r="I8" s="902"/>
      <c r="J8" s="902"/>
      <c r="K8" s="902"/>
    </row>
    <row r="9" spans="1:10" ht="10.5" customHeight="1">
      <c r="A9" s="87"/>
      <c r="B9" s="53"/>
      <c r="C9" s="53"/>
      <c r="D9" s="90"/>
      <c r="E9" s="120"/>
      <c r="F9" s="16"/>
      <c r="G9" s="16"/>
      <c r="H9" s="16"/>
      <c r="I9" s="16"/>
      <c r="J9" s="16"/>
    </row>
    <row r="10" spans="1:12" ht="12.75" customHeight="1">
      <c r="A10" s="121" t="s">
        <v>59</v>
      </c>
      <c r="B10" s="14" t="s">
        <v>166</v>
      </c>
      <c r="C10" s="14"/>
      <c r="D10" s="21"/>
      <c r="E10" s="17"/>
      <c r="F10" s="17"/>
      <c r="G10" s="17"/>
      <c r="H10" s="40"/>
      <c r="I10" s="17"/>
      <c r="J10" s="40"/>
      <c r="K10" s="40"/>
      <c r="L10" s="137"/>
    </row>
    <row r="11" spans="1:12" ht="11.25" customHeight="1">
      <c r="A11" s="121"/>
      <c r="B11" s="14" t="s">
        <v>300</v>
      </c>
      <c r="D11" s="21"/>
      <c r="E11" s="17"/>
      <c r="F11" s="17"/>
      <c r="G11" s="17"/>
      <c r="H11" s="17"/>
      <c r="I11" s="17"/>
      <c r="J11" s="17"/>
      <c r="K11" s="138"/>
      <c r="L11" s="139"/>
    </row>
    <row r="12" spans="1:12" ht="12.75" customHeight="1">
      <c r="A12" s="121"/>
      <c r="B12" s="923" t="s">
        <v>301</v>
      </c>
      <c r="C12" s="924"/>
      <c r="D12" s="21"/>
      <c r="E12" s="17">
        <v>1</v>
      </c>
      <c r="F12" s="104" t="s">
        <v>414</v>
      </c>
      <c r="G12" s="17" t="s">
        <v>8</v>
      </c>
      <c r="H12" s="17" t="s">
        <v>8</v>
      </c>
      <c r="I12" s="104" t="s">
        <v>414</v>
      </c>
      <c r="J12" s="17" t="s">
        <v>8</v>
      </c>
      <c r="K12" s="17" t="s">
        <v>8</v>
      </c>
      <c r="L12" s="8"/>
    </row>
    <row r="13" spans="1:12" ht="8.25" customHeight="1">
      <c r="A13" s="121"/>
      <c r="B13" s="29"/>
      <c r="C13" s="29"/>
      <c r="D13" s="21"/>
      <c r="E13" s="126"/>
      <c r="F13" s="17"/>
      <c r="G13" s="126"/>
      <c r="H13" s="126"/>
      <c r="I13" s="126"/>
      <c r="J13" s="126"/>
      <c r="K13" s="17"/>
      <c r="L13" s="8"/>
    </row>
    <row r="14" spans="1:12" ht="12.75" customHeight="1">
      <c r="A14" s="121" t="s">
        <v>25</v>
      </c>
      <c r="B14" s="28" t="s">
        <v>167</v>
      </c>
      <c r="C14" s="28"/>
      <c r="D14" s="34"/>
      <c r="E14" s="17"/>
      <c r="F14" s="17"/>
      <c r="G14" s="17"/>
      <c r="H14" s="17"/>
      <c r="I14" s="17"/>
      <c r="J14" s="17"/>
      <c r="K14" s="17"/>
      <c r="L14" s="8"/>
    </row>
    <row r="15" spans="1:12" ht="12.75" customHeight="1">
      <c r="A15" s="121"/>
      <c r="B15" s="28" t="s">
        <v>263</v>
      </c>
      <c r="C15" s="28"/>
      <c r="D15" s="34"/>
      <c r="E15" s="17"/>
      <c r="F15" s="17"/>
      <c r="G15" s="17"/>
      <c r="H15" s="17"/>
      <c r="I15" s="17"/>
      <c r="J15" s="17"/>
      <c r="K15" s="17"/>
      <c r="L15" s="8"/>
    </row>
    <row r="16" spans="1:12" ht="12.75" customHeight="1">
      <c r="A16" s="121"/>
      <c r="B16" s="923" t="s">
        <v>264</v>
      </c>
      <c r="C16" s="924"/>
      <c r="D16" s="36"/>
      <c r="E16" s="17">
        <v>11</v>
      </c>
      <c r="F16" s="17">
        <v>243441</v>
      </c>
      <c r="G16" s="17">
        <v>22182</v>
      </c>
      <c r="H16" s="17">
        <v>2873</v>
      </c>
      <c r="I16" s="17">
        <v>95412</v>
      </c>
      <c r="J16" s="17" t="s">
        <v>8</v>
      </c>
      <c r="K16" s="17">
        <v>122974</v>
      </c>
      <c r="L16" s="8"/>
    </row>
    <row r="17" spans="1:12" ht="8.25" customHeight="1">
      <c r="A17" s="121"/>
      <c r="B17" s="28"/>
      <c r="C17" s="28"/>
      <c r="D17" s="34"/>
      <c r="E17" s="17"/>
      <c r="F17" s="17"/>
      <c r="G17" s="17"/>
      <c r="H17" s="17"/>
      <c r="I17" s="17"/>
      <c r="J17" s="17"/>
      <c r="K17" s="17"/>
      <c r="L17" s="8"/>
    </row>
    <row r="18" spans="1:12" ht="12.75" customHeight="1">
      <c r="A18" s="121" t="s">
        <v>26</v>
      </c>
      <c r="B18" s="28" t="s">
        <v>170</v>
      </c>
      <c r="C18" s="28"/>
      <c r="D18" s="34"/>
      <c r="E18" s="17"/>
      <c r="F18" s="17"/>
      <c r="G18" s="17"/>
      <c r="H18" s="17"/>
      <c r="I18" s="17"/>
      <c r="J18" s="17"/>
      <c r="K18" s="17"/>
      <c r="L18" s="8"/>
    </row>
    <row r="19" spans="1:12" ht="12.75" customHeight="1">
      <c r="A19" s="121"/>
      <c r="B19" s="923" t="s">
        <v>265</v>
      </c>
      <c r="C19" s="924"/>
      <c r="D19" s="36"/>
      <c r="E19" s="17">
        <v>8</v>
      </c>
      <c r="F19" s="100">
        <v>275319</v>
      </c>
      <c r="G19" s="100">
        <v>224734</v>
      </c>
      <c r="H19" s="100" t="s">
        <v>8</v>
      </c>
      <c r="I19" s="100">
        <v>2561</v>
      </c>
      <c r="J19" s="100" t="s">
        <v>8</v>
      </c>
      <c r="K19" s="100">
        <v>48024</v>
      </c>
      <c r="L19" s="8"/>
    </row>
    <row r="20" spans="1:12" ht="8.25" customHeight="1">
      <c r="A20" s="121"/>
      <c r="B20" s="28"/>
      <c r="C20" s="27"/>
      <c r="D20" s="127"/>
      <c r="E20" s="17"/>
      <c r="F20" s="100"/>
      <c r="G20" s="100"/>
      <c r="H20" s="100"/>
      <c r="I20" s="100"/>
      <c r="J20" s="100"/>
      <c r="K20" s="100"/>
      <c r="L20" s="8"/>
    </row>
    <row r="21" spans="1:12" ht="11.25" customHeight="1">
      <c r="A21" s="121" t="s">
        <v>27</v>
      </c>
      <c r="B21" s="923" t="s">
        <v>171</v>
      </c>
      <c r="C21" s="924"/>
      <c r="D21" s="36"/>
      <c r="E21" s="17">
        <v>5</v>
      </c>
      <c r="F21" s="100">
        <v>2262</v>
      </c>
      <c r="G21" s="100" t="s">
        <v>8</v>
      </c>
      <c r="H21" s="100" t="s">
        <v>8</v>
      </c>
      <c r="I21" s="100">
        <v>1974</v>
      </c>
      <c r="J21" s="100">
        <v>288</v>
      </c>
      <c r="K21" s="100" t="s">
        <v>8</v>
      </c>
      <c r="L21" s="8"/>
    </row>
    <row r="22" spans="1:12" ht="8.25" customHeight="1">
      <c r="A22" s="121"/>
      <c r="B22" s="28"/>
      <c r="C22" s="28"/>
      <c r="D22" s="34"/>
      <c r="E22" s="17"/>
      <c r="F22" s="100"/>
      <c r="G22" s="100"/>
      <c r="H22" s="100"/>
      <c r="I22" s="100"/>
      <c r="J22" s="100"/>
      <c r="K22" s="100"/>
      <c r="L22" s="8"/>
    </row>
    <row r="23" spans="1:12" ht="12.75" customHeight="1">
      <c r="A23" s="121" t="s">
        <v>29</v>
      </c>
      <c r="B23" s="924" t="s">
        <v>30</v>
      </c>
      <c r="C23" s="924"/>
      <c r="D23" s="36"/>
      <c r="E23" s="17">
        <v>11</v>
      </c>
      <c r="F23" s="100">
        <v>3158</v>
      </c>
      <c r="G23" s="100">
        <v>167</v>
      </c>
      <c r="H23" s="100">
        <v>20</v>
      </c>
      <c r="I23" s="100">
        <v>660</v>
      </c>
      <c r="J23" s="100" t="s">
        <v>8</v>
      </c>
      <c r="K23" s="100">
        <v>2311</v>
      </c>
      <c r="L23" s="8"/>
    </row>
    <row r="24" spans="1:12" ht="8.25" customHeight="1">
      <c r="A24" s="121"/>
      <c r="B24" s="28"/>
      <c r="C24" s="28"/>
      <c r="D24" s="34"/>
      <c r="E24" s="17"/>
      <c r="F24" s="100"/>
      <c r="G24" s="100"/>
      <c r="H24" s="100"/>
      <c r="I24" s="100"/>
      <c r="J24" s="100"/>
      <c r="K24" s="100"/>
      <c r="L24" s="8"/>
    </row>
    <row r="25" spans="1:14" ht="12.75" customHeight="1">
      <c r="A25" s="121" t="s">
        <v>31</v>
      </c>
      <c r="B25" s="924" t="s">
        <v>32</v>
      </c>
      <c r="C25" s="924"/>
      <c r="D25" s="36"/>
      <c r="E25" s="17">
        <v>16</v>
      </c>
      <c r="F25" s="100">
        <v>7278</v>
      </c>
      <c r="G25" s="100">
        <v>4674</v>
      </c>
      <c r="H25" s="100" t="s">
        <v>8</v>
      </c>
      <c r="I25" s="100">
        <v>2545</v>
      </c>
      <c r="J25" s="100" t="s">
        <v>8</v>
      </c>
      <c r="K25" s="100">
        <v>59</v>
      </c>
      <c r="L25" s="8"/>
      <c r="N25" s="2" t="s">
        <v>356</v>
      </c>
    </row>
    <row r="26" spans="1:12" ht="8.25" customHeight="1">
      <c r="A26" s="121"/>
      <c r="B26" s="30"/>
      <c r="C26" s="30"/>
      <c r="D26" s="128"/>
      <c r="E26" s="17"/>
      <c r="F26" s="100"/>
      <c r="G26" s="100"/>
      <c r="H26" s="100"/>
      <c r="I26" s="100"/>
      <c r="J26" s="100"/>
      <c r="K26" s="100"/>
      <c r="L26" s="8"/>
    </row>
    <row r="27" spans="1:12" ht="12.75" customHeight="1">
      <c r="A27" s="121" t="s">
        <v>33</v>
      </c>
      <c r="B27" s="28" t="s">
        <v>173</v>
      </c>
      <c r="C27" s="28"/>
      <c r="D27" s="128"/>
      <c r="E27" s="17"/>
      <c r="F27" s="100"/>
      <c r="G27" s="100"/>
      <c r="H27" s="100"/>
      <c r="I27" s="100"/>
      <c r="J27" s="100"/>
      <c r="K27" s="100"/>
      <c r="L27" s="8"/>
    </row>
    <row r="28" spans="1:12" ht="12.75" customHeight="1">
      <c r="A28" s="121"/>
      <c r="B28" s="28" t="s">
        <v>302</v>
      </c>
      <c r="C28" s="28"/>
      <c r="D28" s="128"/>
      <c r="E28" s="17"/>
      <c r="F28" s="100"/>
      <c r="G28" s="100"/>
      <c r="H28" s="100"/>
      <c r="I28" s="100"/>
      <c r="J28" s="100"/>
      <c r="K28" s="100"/>
      <c r="L28" s="8"/>
    </row>
    <row r="29" spans="1:12" ht="12.75" customHeight="1">
      <c r="A29" s="121"/>
      <c r="B29" s="923" t="s">
        <v>287</v>
      </c>
      <c r="C29" s="924"/>
      <c r="D29" s="36"/>
      <c r="E29" s="17">
        <v>11</v>
      </c>
      <c r="F29" s="100">
        <v>809</v>
      </c>
      <c r="G29" s="100">
        <v>360</v>
      </c>
      <c r="H29" s="100" t="s">
        <v>8</v>
      </c>
      <c r="I29" s="100">
        <v>448</v>
      </c>
      <c r="J29" s="100" t="s">
        <v>8</v>
      </c>
      <c r="K29" s="100" t="s">
        <v>8</v>
      </c>
      <c r="L29" s="8"/>
    </row>
    <row r="30" spans="1:12" ht="8.25" customHeight="1">
      <c r="A30" s="121"/>
      <c r="B30" s="28"/>
      <c r="C30" s="28"/>
      <c r="D30" s="34"/>
      <c r="E30" s="17"/>
      <c r="F30" s="100"/>
      <c r="G30" s="100"/>
      <c r="H30" s="100"/>
      <c r="I30" s="100"/>
      <c r="J30" s="100"/>
      <c r="K30" s="100"/>
      <c r="L30" s="8"/>
    </row>
    <row r="31" spans="1:12" ht="12.75" customHeight="1">
      <c r="A31" s="121" t="s">
        <v>34</v>
      </c>
      <c r="B31" s="924" t="s">
        <v>311</v>
      </c>
      <c r="C31" s="924"/>
      <c r="D31" s="36"/>
      <c r="E31" s="17">
        <v>7</v>
      </c>
      <c r="F31" s="100">
        <v>3388</v>
      </c>
      <c r="G31" s="100">
        <v>1803</v>
      </c>
      <c r="H31" s="100" t="s">
        <v>8</v>
      </c>
      <c r="I31" s="100">
        <v>1585</v>
      </c>
      <c r="J31" s="100" t="s">
        <v>8</v>
      </c>
      <c r="K31" s="100" t="s">
        <v>8</v>
      </c>
      <c r="L31" s="8"/>
    </row>
    <row r="32" spans="1:12" ht="8.25" customHeight="1">
      <c r="A32" s="121"/>
      <c r="B32" s="28"/>
      <c r="C32" s="30"/>
      <c r="D32" s="128"/>
      <c r="E32" s="17"/>
      <c r="F32" s="100"/>
      <c r="G32" s="100"/>
      <c r="H32" s="100"/>
      <c r="I32" s="100"/>
      <c r="J32" s="100"/>
      <c r="K32" s="100"/>
      <c r="L32" s="8"/>
    </row>
    <row r="33" spans="1:12" ht="12.75" customHeight="1">
      <c r="A33" s="121" t="s">
        <v>35</v>
      </c>
      <c r="B33" s="924" t="s">
        <v>174</v>
      </c>
      <c r="C33" s="924"/>
      <c r="D33" s="36"/>
      <c r="E33" s="17">
        <v>181</v>
      </c>
      <c r="F33" s="100">
        <v>390972</v>
      </c>
      <c r="G33" s="100">
        <v>21184</v>
      </c>
      <c r="H33" s="100" t="s">
        <v>8</v>
      </c>
      <c r="I33" s="100">
        <v>62539</v>
      </c>
      <c r="J33" s="100">
        <v>3417</v>
      </c>
      <c r="K33" s="100">
        <v>303833</v>
      </c>
      <c r="L33" s="8"/>
    </row>
    <row r="34" spans="1:12" ht="8.25" customHeight="1">
      <c r="A34" s="121"/>
      <c r="B34" s="28"/>
      <c r="C34" s="28"/>
      <c r="D34" s="34"/>
      <c r="E34" s="17"/>
      <c r="F34" s="100"/>
      <c r="G34" s="100"/>
      <c r="H34" s="100"/>
      <c r="I34" s="100"/>
      <c r="J34" s="100"/>
      <c r="K34" s="100"/>
      <c r="L34" s="8"/>
    </row>
    <row r="35" spans="1:12" ht="12.75" customHeight="1">
      <c r="A35" s="121" t="s">
        <v>36</v>
      </c>
      <c r="B35" s="28" t="s">
        <v>175</v>
      </c>
      <c r="C35" s="28"/>
      <c r="D35" s="34"/>
      <c r="E35" s="17"/>
      <c r="F35" s="100"/>
      <c r="G35" s="100"/>
      <c r="H35" s="100"/>
      <c r="I35" s="100"/>
      <c r="J35" s="100"/>
      <c r="K35" s="100"/>
      <c r="L35" s="8"/>
    </row>
    <row r="36" spans="1:12" ht="11.25" customHeight="1">
      <c r="A36" s="121"/>
      <c r="B36" s="28" t="s">
        <v>268</v>
      </c>
      <c r="C36" s="30"/>
      <c r="D36" s="128"/>
      <c r="E36" s="17"/>
      <c r="F36" s="100"/>
      <c r="G36" s="100"/>
      <c r="H36" s="100"/>
      <c r="I36" s="100"/>
      <c r="J36" s="100"/>
      <c r="K36" s="100"/>
      <c r="L36" s="8"/>
    </row>
    <row r="37" spans="1:12" ht="12.75" customHeight="1">
      <c r="A37" s="121"/>
      <c r="B37" s="923" t="s">
        <v>269</v>
      </c>
      <c r="C37" s="924"/>
      <c r="D37" s="36"/>
      <c r="E37" s="17">
        <v>38</v>
      </c>
      <c r="F37" s="100">
        <v>17514</v>
      </c>
      <c r="G37" s="100">
        <v>15173</v>
      </c>
      <c r="H37" s="100">
        <v>42</v>
      </c>
      <c r="I37" s="100">
        <v>2246</v>
      </c>
      <c r="J37" s="100">
        <v>53</v>
      </c>
      <c r="K37" s="100" t="s">
        <v>8</v>
      </c>
      <c r="L37" s="8"/>
    </row>
    <row r="38" spans="1:12" ht="8.25" customHeight="1">
      <c r="A38" s="121"/>
      <c r="B38" s="30"/>
      <c r="C38" s="30"/>
      <c r="D38" s="128"/>
      <c r="E38" s="17"/>
      <c r="F38" s="100"/>
      <c r="G38" s="100"/>
      <c r="H38" s="100"/>
      <c r="I38" s="100"/>
      <c r="J38" s="100"/>
      <c r="K38" s="100"/>
      <c r="L38" s="8"/>
    </row>
    <row r="39" spans="1:12" ht="11.25" customHeight="1">
      <c r="A39" s="121" t="s">
        <v>37</v>
      </c>
      <c r="B39" s="28" t="s">
        <v>73</v>
      </c>
      <c r="C39" s="28"/>
      <c r="D39" s="34"/>
      <c r="E39" s="17"/>
      <c r="F39" s="100"/>
      <c r="G39" s="100"/>
      <c r="H39" s="100"/>
      <c r="I39" s="100"/>
      <c r="J39" s="100"/>
      <c r="K39" s="100"/>
      <c r="L39" s="8"/>
    </row>
    <row r="40" spans="1:12" ht="12.75" customHeight="1">
      <c r="A40" s="131"/>
      <c r="B40" s="28" t="s">
        <v>270</v>
      </c>
      <c r="C40" s="28"/>
      <c r="D40" s="34"/>
      <c r="E40" s="17"/>
      <c r="F40" s="100"/>
      <c r="G40" s="100"/>
      <c r="H40" s="100"/>
      <c r="I40" s="100"/>
      <c r="J40" s="100"/>
      <c r="K40" s="100"/>
      <c r="L40" s="8"/>
    </row>
    <row r="41" spans="1:12" ht="12.75" customHeight="1">
      <c r="A41" s="131"/>
      <c r="B41" s="28" t="s">
        <v>179</v>
      </c>
      <c r="C41" s="28"/>
      <c r="D41" s="36"/>
      <c r="E41" s="17">
        <v>39</v>
      </c>
      <c r="F41" s="100">
        <v>48473</v>
      </c>
      <c r="G41" s="100">
        <v>6926</v>
      </c>
      <c r="H41" s="100">
        <v>600</v>
      </c>
      <c r="I41" s="100">
        <v>36320</v>
      </c>
      <c r="J41" s="100">
        <v>2683</v>
      </c>
      <c r="K41" s="100">
        <v>1945</v>
      </c>
      <c r="L41" s="8"/>
    </row>
    <row r="42" spans="1:12" ht="8.25" customHeight="1">
      <c r="A42" s="131"/>
      <c r="B42" s="28"/>
      <c r="C42" s="28"/>
      <c r="D42" s="36"/>
      <c r="E42" s="17"/>
      <c r="F42" s="100"/>
      <c r="G42" s="100"/>
      <c r="H42" s="100"/>
      <c r="I42" s="100"/>
      <c r="J42" s="100"/>
      <c r="K42" s="100"/>
      <c r="L42" s="8"/>
    </row>
    <row r="43" spans="1:12" ht="12.75" customHeight="1">
      <c r="A43" s="131">
        <v>13</v>
      </c>
      <c r="B43" s="923" t="s">
        <v>231</v>
      </c>
      <c r="C43" s="924"/>
      <c r="D43" s="36"/>
      <c r="E43" s="17">
        <v>193</v>
      </c>
      <c r="F43" s="100">
        <v>34379</v>
      </c>
      <c r="G43" s="100">
        <v>4421</v>
      </c>
      <c r="H43" s="100" t="s">
        <v>8</v>
      </c>
      <c r="I43" s="100">
        <v>29808</v>
      </c>
      <c r="J43" s="100">
        <v>3</v>
      </c>
      <c r="K43" s="100">
        <v>147</v>
      </c>
      <c r="L43" s="8"/>
    </row>
    <row r="44" spans="1:12" ht="8.25" customHeight="1">
      <c r="A44" s="131"/>
      <c r="B44" s="28"/>
      <c r="C44" s="28"/>
      <c r="D44" s="36"/>
      <c r="E44" s="17"/>
      <c r="F44" s="100"/>
      <c r="G44" s="100"/>
      <c r="H44" s="100"/>
      <c r="I44" s="100"/>
      <c r="J44" s="100"/>
      <c r="K44" s="100"/>
      <c r="L44" s="8"/>
    </row>
    <row r="45" spans="1:12" ht="12.75" customHeight="1">
      <c r="A45" s="131">
        <v>14</v>
      </c>
      <c r="B45" s="28" t="s">
        <v>232</v>
      </c>
      <c r="C45" s="28"/>
      <c r="D45" s="36"/>
      <c r="E45" s="17"/>
      <c r="F45" s="100"/>
      <c r="G45" s="100"/>
      <c r="H45" s="100"/>
      <c r="I45" s="100"/>
      <c r="J45" s="100"/>
      <c r="K45" s="100"/>
      <c r="L45" s="8"/>
    </row>
    <row r="46" spans="1:12" ht="12" customHeight="1">
      <c r="A46" s="131"/>
      <c r="B46" s="939" t="s">
        <v>272</v>
      </c>
      <c r="C46" s="940"/>
      <c r="D46" s="34"/>
      <c r="E46" s="17">
        <v>31</v>
      </c>
      <c r="F46" s="100">
        <v>11412</v>
      </c>
      <c r="G46" s="100">
        <v>1318</v>
      </c>
      <c r="H46" s="100" t="s">
        <v>8</v>
      </c>
      <c r="I46" s="100">
        <v>10093</v>
      </c>
      <c r="J46" s="100" t="s">
        <v>8</v>
      </c>
      <c r="K46" s="100">
        <v>1</v>
      </c>
      <c r="L46" s="8"/>
    </row>
    <row r="47" spans="1:12" ht="8.25" customHeight="1">
      <c r="A47" s="131"/>
      <c r="B47" s="27"/>
      <c r="C47" s="27"/>
      <c r="D47" s="34"/>
      <c r="E47" s="17"/>
      <c r="F47" s="100"/>
      <c r="G47" s="100"/>
      <c r="H47" s="100"/>
      <c r="I47" s="100"/>
      <c r="J47" s="100"/>
      <c r="K47" s="100"/>
      <c r="L47" s="8"/>
    </row>
    <row r="48" spans="1:12" ht="12.75" customHeight="1">
      <c r="A48" s="121" t="s">
        <v>39</v>
      </c>
      <c r="B48" s="28" t="s">
        <v>180</v>
      </c>
      <c r="C48" s="28"/>
      <c r="D48" s="132"/>
      <c r="E48" s="17"/>
      <c r="F48" s="100"/>
      <c r="G48" s="100"/>
      <c r="H48" s="100"/>
      <c r="I48" s="100"/>
      <c r="J48" s="100"/>
      <c r="K48" s="100"/>
      <c r="L48" s="8"/>
    </row>
    <row r="49" spans="1:12" ht="11.25" customHeight="1">
      <c r="A49" s="121"/>
      <c r="B49" s="939" t="s">
        <v>296</v>
      </c>
      <c r="C49" s="940"/>
      <c r="D49" s="132"/>
      <c r="E49" s="17">
        <v>59</v>
      </c>
      <c r="F49" s="100">
        <v>65911</v>
      </c>
      <c r="G49" s="100">
        <v>104</v>
      </c>
      <c r="H49" s="100" t="s">
        <v>8</v>
      </c>
      <c r="I49" s="100">
        <v>65203</v>
      </c>
      <c r="J49" s="100">
        <v>438</v>
      </c>
      <c r="K49" s="100">
        <v>167</v>
      </c>
      <c r="L49" s="8"/>
    </row>
    <row r="50" spans="1:12" ht="8.25" customHeight="1">
      <c r="A50" s="121"/>
      <c r="B50" s="28"/>
      <c r="C50" s="28"/>
      <c r="D50" s="132"/>
      <c r="E50" s="17"/>
      <c r="F50" s="100"/>
      <c r="G50" s="100"/>
      <c r="H50" s="100"/>
      <c r="I50" s="100"/>
      <c r="J50" s="100"/>
      <c r="K50" s="100"/>
      <c r="L50" s="8"/>
    </row>
    <row r="51" spans="1:12" ht="11.25">
      <c r="A51" s="121" t="s">
        <v>40</v>
      </c>
      <c r="B51" s="28" t="s">
        <v>181</v>
      </c>
      <c r="C51" s="28"/>
      <c r="D51" s="132"/>
      <c r="E51" s="17"/>
      <c r="F51" s="100"/>
      <c r="G51" s="100"/>
      <c r="H51" s="100"/>
      <c r="I51" s="100"/>
      <c r="J51" s="100"/>
      <c r="K51" s="100"/>
      <c r="L51" s="8"/>
    </row>
    <row r="52" spans="1:12" ht="11.25">
      <c r="A52" s="121"/>
      <c r="B52" s="940" t="s">
        <v>273</v>
      </c>
      <c r="C52" s="940"/>
      <c r="D52" s="132"/>
      <c r="E52" s="17">
        <v>267</v>
      </c>
      <c r="F52" s="100">
        <v>169320</v>
      </c>
      <c r="G52" s="100">
        <v>3305</v>
      </c>
      <c r="H52" s="100">
        <v>100</v>
      </c>
      <c r="I52" s="100">
        <v>142028</v>
      </c>
      <c r="J52" s="100">
        <v>12506</v>
      </c>
      <c r="K52" s="100">
        <v>11381</v>
      </c>
      <c r="L52" s="8"/>
    </row>
    <row r="53" spans="1:12" ht="8.25" customHeight="1">
      <c r="A53" s="121"/>
      <c r="B53" s="28"/>
      <c r="C53" s="27"/>
      <c r="D53" s="132"/>
      <c r="E53" s="17"/>
      <c r="F53" s="100"/>
      <c r="G53" s="100"/>
      <c r="H53" s="100"/>
      <c r="I53" s="100"/>
      <c r="J53" s="100"/>
      <c r="K53" s="100"/>
      <c r="L53" s="8"/>
    </row>
    <row r="54" spans="1:12" ht="11.25">
      <c r="A54" s="121" t="s">
        <v>41</v>
      </c>
      <c r="B54" s="28" t="s">
        <v>182</v>
      </c>
      <c r="C54" s="28"/>
      <c r="D54" s="132"/>
      <c r="E54" s="17"/>
      <c r="F54" s="100"/>
      <c r="G54" s="100"/>
      <c r="H54" s="100"/>
      <c r="I54" s="100"/>
      <c r="J54" s="100"/>
      <c r="K54" s="100"/>
      <c r="L54" s="8"/>
    </row>
    <row r="55" spans="1:12" ht="11.25">
      <c r="A55" s="121"/>
      <c r="B55" s="939" t="s">
        <v>274</v>
      </c>
      <c r="C55" s="940"/>
      <c r="D55" s="132"/>
      <c r="E55" s="17">
        <v>79</v>
      </c>
      <c r="F55" s="100">
        <v>555441</v>
      </c>
      <c r="G55" s="100">
        <v>8799</v>
      </c>
      <c r="H55" s="100" t="s">
        <v>8</v>
      </c>
      <c r="I55" s="100">
        <v>462289</v>
      </c>
      <c r="J55" s="100">
        <v>5992</v>
      </c>
      <c r="K55" s="100">
        <v>78361</v>
      </c>
      <c r="L55" s="8"/>
    </row>
    <row r="56" spans="1:12" ht="8.25" customHeight="1">
      <c r="A56" s="121"/>
      <c r="B56" s="28"/>
      <c r="C56" s="28"/>
      <c r="D56" s="132"/>
      <c r="E56" s="17"/>
      <c r="F56" s="100"/>
      <c r="G56" s="100"/>
      <c r="H56" s="100"/>
      <c r="I56" s="100"/>
      <c r="J56" s="100"/>
      <c r="K56" s="100"/>
      <c r="L56" s="8"/>
    </row>
    <row r="57" spans="1:12" ht="11.25">
      <c r="A57" s="121" t="s">
        <v>45</v>
      </c>
      <c r="B57" s="28" t="s">
        <v>46</v>
      </c>
      <c r="C57" s="28"/>
      <c r="D57" s="132"/>
      <c r="E57" s="17"/>
      <c r="F57" s="100"/>
      <c r="G57" s="100"/>
      <c r="H57" s="100"/>
      <c r="I57" s="100"/>
      <c r="J57" s="100"/>
      <c r="K57" s="100"/>
      <c r="L57" s="8"/>
    </row>
    <row r="58" spans="1:12" ht="11.25">
      <c r="A58" s="121"/>
      <c r="B58" s="28" t="s">
        <v>289</v>
      </c>
      <c r="C58" s="27"/>
      <c r="D58" s="132"/>
      <c r="E58" s="17"/>
      <c r="F58" s="100"/>
      <c r="G58" s="100"/>
      <c r="H58" s="100"/>
      <c r="I58" s="100"/>
      <c r="J58" s="100"/>
      <c r="K58" s="100"/>
      <c r="L58" s="8"/>
    </row>
    <row r="59" spans="1:12" ht="11.25">
      <c r="A59" s="121"/>
      <c r="B59" s="28" t="s">
        <v>290</v>
      </c>
      <c r="C59" s="27"/>
      <c r="D59" s="132"/>
      <c r="E59" s="17"/>
      <c r="F59" s="100"/>
      <c r="G59" s="100"/>
      <c r="H59" s="100"/>
      <c r="I59" s="100"/>
      <c r="J59" s="100"/>
      <c r="K59" s="100"/>
      <c r="L59" s="8"/>
    </row>
    <row r="60" spans="1:12" ht="11.25">
      <c r="A60" s="121"/>
      <c r="B60" s="940" t="s">
        <v>291</v>
      </c>
      <c r="C60" s="940"/>
      <c r="D60" s="132"/>
      <c r="E60" s="17">
        <v>5</v>
      </c>
      <c r="F60" s="100">
        <v>68</v>
      </c>
      <c r="G60" s="100">
        <v>53</v>
      </c>
      <c r="H60" s="100" t="s">
        <v>8</v>
      </c>
      <c r="I60" s="100">
        <v>15</v>
      </c>
      <c r="J60" s="100" t="s">
        <v>8</v>
      </c>
      <c r="K60" s="100" t="s">
        <v>8</v>
      </c>
      <c r="L60" s="8"/>
    </row>
    <row r="61" spans="1:12" ht="8.25" customHeight="1">
      <c r="A61" s="121"/>
      <c r="B61" s="28"/>
      <c r="C61" s="28"/>
      <c r="D61" s="132"/>
      <c r="E61" s="17"/>
      <c r="F61" s="100"/>
      <c r="G61" s="100"/>
      <c r="H61" s="100"/>
      <c r="I61" s="100"/>
      <c r="J61" s="100"/>
      <c r="K61" s="100"/>
      <c r="L61" s="8"/>
    </row>
    <row r="62" spans="1:12" ht="11.25">
      <c r="A62" s="121" t="s">
        <v>47</v>
      </c>
      <c r="B62" s="28" t="s">
        <v>48</v>
      </c>
      <c r="C62" s="28"/>
      <c r="D62" s="132"/>
      <c r="E62" s="17"/>
      <c r="F62" s="100"/>
      <c r="G62" s="100"/>
      <c r="H62" s="100"/>
      <c r="I62" s="100"/>
      <c r="J62" s="100"/>
      <c r="K62" s="100"/>
      <c r="L62" s="8"/>
    </row>
    <row r="63" spans="1:12" ht="11.25">
      <c r="A63" s="121"/>
      <c r="B63" s="28" t="s">
        <v>278</v>
      </c>
      <c r="C63" s="28"/>
      <c r="D63" s="132"/>
      <c r="E63" s="17"/>
      <c r="F63" s="100"/>
      <c r="G63" s="100"/>
      <c r="H63" s="100"/>
      <c r="I63" s="100"/>
      <c r="J63" s="100"/>
      <c r="K63" s="100"/>
      <c r="L63" s="8"/>
    </row>
    <row r="64" spans="1:12" ht="11.25">
      <c r="A64" s="121"/>
      <c r="B64" s="28" t="s">
        <v>279</v>
      </c>
      <c r="C64" s="28"/>
      <c r="D64" s="132"/>
      <c r="E64" s="17"/>
      <c r="F64" s="100"/>
      <c r="G64" s="100"/>
      <c r="H64" s="100"/>
      <c r="I64" s="100"/>
      <c r="J64" s="100"/>
      <c r="K64" s="100"/>
      <c r="L64" s="8"/>
    </row>
    <row r="65" spans="1:12" ht="11.25">
      <c r="A65" s="121"/>
      <c r="B65" s="939" t="s">
        <v>280</v>
      </c>
      <c r="C65" s="940"/>
      <c r="D65" s="132"/>
      <c r="E65" s="17">
        <v>954</v>
      </c>
      <c r="F65" s="100">
        <v>10576301</v>
      </c>
      <c r="G65" s="100">
        <v>997798</v>
      </c>
      <c r="H65" s="100">
        <v>23046</v>
      </c>
      <c r="I65" s="100">
        <v>5019006</v>
      </c>
      <c r="J65" s="100">
        <v>390905</v>
      </c>
      <c r="K65" s="100">
        <v>4145547</v>
      </c>
      <c r="L65" s="8"/>
    </row>
    <row r="66" spans="1:12" ht="8.25" customHeight="1">
      <c r="A66" s="121"/>
      <c r="B66" s="28"/>
      <c r="C66" s="27"/>
      <c r="D66" s="132"/>
      <c r="E66" s="17"/>
      <c r="F66" s="100"/>
      <c r="G66" s="100"/>
      <c r="H66" s="100"/>
      <c r="I66" s="100"/>
      <c r="J66" s="100"/>
      <c r="K66" s="100"/>
      <c r="L66" s="8"/>
    </row>
    <row r="67" spans="1:12" ht="11.25">
      <c r="A67" s="121" t="s">
        <v>50</v>
      </c>
      <c r="B67" s="28" t="s">
        <v>187</v>
      </c>
      <c r="C67" s="28"/>
      <c r="D67" s="132"/>
      <c r="E67" s="17"/>
      <c r="F67" s="100"/>
      <c r="G67" s="100"/>
      <c r="H67" s="100"/>
      <c r="I67" s="100"/>
      <c r="J67" s="100"/>
      <c r="K67" s="100"/>
      <c r="L67" s="8"/>
    </row>
    <row r="68" spans="1:12" ht="11.25">
      <c r="A68" s="121"/>
      <c r="B68" s="28" t="s">
        <v>310</v>
      </c>
      <c r="C68" s="28"/>
      <c r="D68" s="132"/>
      <c r="E68" s="17"/>
      <c r="F68" s="100"/>
      <c r="G68" s="100"/>
      <c r="H68" s="100"/>
      <c r="I68" s="100"/>
      <c r="J68" s="100"/>
      <c r="K68" s="100"/>
      <c r="L68" s="8"/>
    </row>
    <row r="69" spans="1:12" ht="11.25">
      <c r="A69" s="121"/>
      <c r="B69" s="28" t="s">
        <v>281</v>
      </c>
      <c r="C69" s="28"/>
      <c r="D69" s="132"/>
      <c r="E69" s="17"/>
      <c r="F69" s="100"/>
      <c r="G69" s="100"/>
      <c r="H69" s="100"/>
      <c r="I69" s="100"/>
      <c r="J69" s="100"/>
      <c r="K69" s="100"/>
      <c r="L69" s="8"/>
    </row>
    <row r="70" spans="1:12" ht="11.25">
      <c r="A70" s="131"/>
      <c r="B70" s="939" t="s">
        <v>282</v>
      </c>
      <c r="C70" s="940"/>
      <c r="D70" s="132"/>
      <c r="E70" s="17">
        <v>86</v>
      </c>
      <c r="F70" s="100">
        <v>389939</v>
      </c>
      <c r="G70" s="100">
        <v>20417</v>
      </c>
      <c r="H70" s="100">
        <v>488</v>
      </c>
      <c r="I70" s="100">
        <v>348518</v>
      </c>
      <c r="J70" s="100">
        <v>295</v>
      </c>
      <c r="K70" s="100">
        <v>20222</v>
      </c>
      <c r="L70" s="8"/>
    </row>
    <row r="71" spans="1:12" ht="9.75" customHeight="1">
      <c r="A71" s="140"/>
      <c r="B71" s="28"/>
      <c r="C71" s="27"/>
      <c r="D71" s="7"/>
      <c r="E71" s="13"/>
      <c r="F71" s="100"/>
      <c r="G71" s="24"/>
      <c r="H71" s="24"/>
      <c r="I71" s="24"/>
      <c r="J71" s="24"/>
      <c r="K71" s="100"/>
      <c r="L71" s="8"/>
    </row>
    <row r="72" spans="1:17" ht="11.25">
      <c r="A72" s="134"/>
      <c r="B72" s="19"/>
      <c r="C72" s="114" t="s">
        <v>19</v>
      </c>
      <c r="D72" s="7"/>
      <c r="E72" s="141">
        <v>1413</v>
      </c>
      <c r="F72" s="142">
        <v>12797675</v>
      </c>
      <c r="G72" s="142">
        <v>1333416</v>
      </c>
      <c r="H72" s="142">
        <v>27169</v>
      </c>
      <c r="I72" s="142">
        <v>6285542</v>
      </c>
      <c r="J72" s="142">
        <v>416579</v>
      </c>
      <c r="K72" s="142">
        <v>4734970</v>
      </c>
      <c r="L72" s="8"/>
      <c r="M72" s="8"/>
      <c r="N72" s="8"/>
      <c r="O72" s="8"/>
      <c r="P72" s="8"/>
      <c r="Q72" s="8"/>
    </row>
    <row r="73" spans="1:17" ht="5.25" customHeight="1">
      <c r="A73" s="134"/>
      <c r="B73" s="19"/>
      <c r="C73" s="114"/>
      <c r="D73" s="9"/>
      <c r="E73" s="143"/>
      <c r="F73" s="100"/>
      <c r="G73" s="142"/>
      <c r="H73" s="142"/>
      <c r="I73" s="142"/>
      <c r="J73" s="142"/>
      <c r="K73" s="100"/>
      <c r="L73" s="8"/>
      <c r="M73" s="8"/>
      <c r="N73" s="8"/>
      <c r="O73" s="8"/>
      <c r="P73" s="8"/>
      <c r="Q73" s="8"/>
    </row>
    <row r="74" spans="1:17" ht="11.25">
      <c r="A74" s="134"/>
      <c r="B74" s="19"/>
      <c r="C74" s="135" t="s">
        <v>297</v>
      </c>
      <c r="D74" s="9"/>
      <c r="E74" s="109">
        <v>511</v>
      </c>
      <c r="F74" s="100">
        <v>906323</v>
      </c>
      <c r="G74" s="100">
        <v>221692</v>
      </c>
      <c r="H74" s="100">
        <v>23108</v>
      </c>
      <c r="I74" s="100">
        <v>644527</v>
      </c>
      <c r="J74" s="100">
        <v>11831</v>
      </c>
      <c r="K74" s="100">
        <v>5165</v>
      </c>
      <c r="L74" s="8"/>
      <c r="M74" s="8"/>
      <c r="N74" s="8"/>
      <c r="O74" s="8"/>
      <c r="P74" s="8"/>
      <c r="Q74" s="8"/>
    </row>
    <row r="75" spans="1:12" ht="11.25" customHeight="1">
      <c r="A75" s="2" t="s">
        <v>7</v>
      </c>
      <c r="E75" s="8"/>
      <c r="F75" s="8"/>
      <c r="G75" s="8"/>
      <c r="H75" s="8"/>
      <c r="I75" s="8"/>
      <c r="J75" s="8"/>
      <c r="L75" s="95"/>
    </row>
    <row r="76" spans="1:11" ht="14.25" customHeight="1">
      <c r="A76" s="944" t="s">
        <v>432</v>
      </c>
      <c r="B76" s="944"/>
      <c r="C76" s="944"/>
      <c r="D76" s="944"/>
      <c r="E76" s="944"/>
      <c r="F76" s="944"/>
      <c r="G76" s="944"/>
      <c r="H76" s="944"/>
      <c r="I76" s="944"/>
      <c r="J76" s="944"/>
      <c r="K76" s="944"/>
    </row>
    <row r="77" spans="1:11" ht="11.25">
      <c r="A77" s="944"/>
      <c r="B77" s="944"/>
      <c r="C77" s="944"/>
      <c r="D77" s="944"/>
      <c r="E77" s="944"/>
      <c r="F77" s="944"/>
      <c r="G77" s="944"/>
      <c r="H77" s="944"/>
      <c r="I77" s="944"/>
      <c r="J77" s="944"/>
      <c r="K77" s="944"/>
    </row>
    <row r="78" spans="6:11" ht="11.25">
      <c r="F78" s="8"/>
      <c r="G78" s="8"/>
      <c r="H78" s="8"/>
      <c r="I78" s="8"/>
      <c r="J78" s="8"/>
      <c r="K78" s="8"/>
    </row>
    <row r="79" spans="8:9" ht="11.25">
      <c r="H79" s="11"/>
      <c r="I79" s="8"/>
    </row>
    <row r="80" spans="5:11" ht="11.25">
      <c r="E80" s="8"/>
      <c r="F80" s="8"/>
      <c r="G80" s="8"/>
      <c r="H80" s="8"/>
      <c r="I80" s="8"/>
      <c r="J80" s="8"/>
      <c r="K80" s="8"/>
    </row>
  </sheetData>
  <sheetProtection/>
  <mergeCells count="33">
    <mergeCell ref="B31:C31"/>
    <mergeCell ref="B43:C43"/>
    <mergeCell ref="B33:C33"/>
    <mergeCell ref="B65:C65"/>
    <mergeCell ref="H5:H7"/>
    <mergeCell ref="I5:I7"/>
    <mergeCell ref="B37:C37"/>
    <mergeCell ref="B29:C29"/>
    <mergeCell ref="B46:C46"/>
    <mergeCell ref="B16:C16"/>
    <mergeCell ref="B23:C23"/>
    <mergeCell ref="B25:C25"/>
    <mergeCell ref="B19:C19"/>
    <mergeCell ref="F3:F7"/>
    <mergeCell ref="E3:E7"/>
    <mergeCell ref="J5:J7"/>
    <mergeCell ref="A76:K77"/>
    <mergeCell ref="B70:C70"/>
    <mergeCell ref="B3:D8"/>
    <mergeCell ref="B49:C49"/>
    <mergeCell ref="B52:C52"/>
    <mergeCell ref="B55:C55"/>
    <mergeCell ref="B60:C60"/>
    <mergeCell ref="B12:C12"/>
    <mergeCell ref="B21:C21"/>
    <mergeCell ref="F8:K8"/>
    <mergeCell ref="A1:K1"/>
    <mergeCell ref="G3:K3"/>
    <mergeCell ref="G4:H4"/>
    <mergeCell ref="I4:J4"/>
    <mergeCell ref="K4:K7"/>
    <mergeCell ref="G5:G7"/>
    <mergeCell ref="A3:A8"/>
  </mergeCells>
  <printOptions/>
  <pageMargins left="0.4330708661417323" right="0.4724409448818898" top="0.8267716535433072" bottom="0.7086614173228347" header="0.5905511811023623" footer="0.7874015748031497"/>
  <pageSetup horizontalDpi="600" verticalDpi="600" orientation="portrait" paperSize="9" scale="84" r:id="rId3"/>
  <headerFooter alignWithMargins="0">
    <oddHeader>&amp;L&amp;"Arial,Kursiv"&amp;U1 Abfallentsorgung&amp;R&amp;"Arial,Kursiv" &amp;U Abfallwirtschaft in Bayern 2013</oddHeader>
    <oddFooter xml:space="preserve">&amp;C&amp;11 &amp;12 &amp;11 28&amp;12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grt</dc:creator>
  <cp:keywords/>
  <dc:description/>
  <cp:lastModifiedBy>Schulz, Udo (LfStat)</cp:lastModifiedBy>
  <cp:lastPrinted>2017-03-03T12:54:14Z</cp:lastPrinted>
  <dcterms:created xsi:type="dcterms:W3CDTF">2000-08-30T07:22:34Z</dcterms:created>
  <dcterms:modified xsi:type="dcterms:W3CDTF">2017-03-23T12:56:34Z</dcterms:modified>
  <cp:category/>
  <cp:version/>
  <cp:contentType/>
  <cp:contentStatus/>
</cp:coreProperties>
</file>