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240" yWindow="750" windowWidth="9135" windowHeight="135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12'!$A$1:$G$69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91029"/>
</workbook>
</file>

<file path=xl/sharedStrings.xml><?xml version="1.0" encoding="utf-8"?>
<sst xmlns="http://schemas.openxmlformats.org/spreadsheetml/2006/main" count="371" uniqueCount="86">
  <si>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</si>
  <si>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</si>
  <si>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</si>
  <si>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</si>
  <si>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</si>
  <si>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</si>
  <si>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</si>
  <si>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</si>
  <si>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</si>
  <si>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</si>
  <si>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</si>
  <si>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</si>
  <si>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</si>
  <si>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</si>
  <si>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</si>
  <si>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</si>
  <si>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</si>
  <si>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</si>
  <si>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</si>
  <si>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</si>
  <si>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</si>
  <si>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</si>
  <si>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</si>
  <si>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</si>
  <si>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</si>
  <si>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</si>
  <si>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</si>
  <si>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</si>
  <si>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</si>
  <si>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</si>
  <si>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</si>
  <si>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</si>
  <si>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</si>
  <si>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</si>
  <si>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</si>
  <si>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</si>
  <si>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</si>
  <si>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</si>
  <si>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</si>
  <si>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</si>
  <si>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</si>
  <si>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</si>
  <si>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</si>
  <si>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</si>
  <si>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</si>
  <si>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</si>
  <si>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</si>
  <si>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</si>
  <si>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</si>
  <si>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</si>
  <si>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</si>
  <si>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</si>
  <si>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</si>
  <si>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</si>
  <si>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</si>
  <si>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</si>
  <si>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</si>
  <si>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</si>
  <si>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</si>
  <si>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</si>
  <si>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</si>
  <si>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</si>
  <si>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</si>
  <si>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</si>
  <si>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</si>
  <si>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</si>
  <si>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</si>
  <si>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</si>
  <si>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</si>
  <si>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</si>
  <si>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</si>
  <si>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</si>
  <si>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</si>
  <si>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</si>
  <si>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</si>
  <si>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</si>
  <si>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</si>
  <si>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</si>
  <si>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</si>
  <si>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</si>
  <si>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</si>
  <si>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</si>
  <si>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</si>
  <si>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</si>
  <si>
    <t>2021 D</t>
  </si>
  <si>
    <t>2022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</si>
</sst>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##\ ##0.0\ ;\ @\ "/>
    <numFmt numFmtId="179" formatCode="\(\-0.0\)"/>
  </numFmts>
  <fonts count="41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38" fillId="0" borderId="0">
      <alignment horizontal="right"/>
      <protection/>
    </xf>
  </cellStyleXfs>
  <cellXfs count="26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171" fontId="39" fillId="0" borderId="0" xfId="0" applyNumberFormat="1" applyFont="1" applyFill="1" applyAlignment="1">
      <alignment horizontal="center"/>
    </xf>
    <xf numFmtId="174" fontId="10" fillId="0" borderId="0" xfId="0" applyNumberFormat="1" applyFont="1" applyFill="1" applyBorder="1" applyAlignment="1">
      <alignment horizontal="right" vertical="center"/>
    </xf>
    <xf numFmtId="171" fontId="39" fillId="0" borderId="12" xfId="0" applyNumberFormat="1" applyFont="1" applyFill="1" applyBorder="1" applyAlignment="1">
      <alignment horizontal="center"/>
    </xf>
    <xf numFmtId="175" fontId="4" fillId="0" borderId="0" xfId="0" applyNumberFormat="1" applyFont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436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531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531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531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388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436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531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531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531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3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6" width="7.57421875" style="46" customWidth="1"/>
    <col min="7" max="8" width="7.140625" style="46" customWidth="1"/>
    <col min="9" max="9" width="7.57421875" style="46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2004</v>
      </c>
      <c r="B18" s="85"/>
      <c r="C18" s="97">
        <v>84</v>
      </c>
      <c r="D18" s="97">
        <v>84.2</v>
      </c>
      <c r="E18" s="97">
        <v>84.5</v>
      </c>
      <c r="F18" s="97">
        <v>84.8</v>
      </c>
      <c r="G18" s="97">
        <v>85</v>
      </c>
      <c r="H18" s="97">
        <v>85</v>
      </c>
      <c r="I18" s="97">
        <v>85.1</v>
      </c>
      <c r="J18" s="117">
        <v>85.2</v>
      </c>
      <c r="K18" s="117">
        <v>85</v>
      </c>
      <c r="L18" s="117">
        <v>85.1</v>
      </c>
      <c r="M18" s="117">
        <v>85</v>
      </c>
      <c r="N18" s="117">
        <v>85.9</v>
      </c>
      <c r="O18" s="117">
        <v>84.9</v>
      </c>
      <c r="Q18" s="64"/>
    </row>
    <row r="19" spans="1:17" ht="12.6" customHeight="1">
      <c r="A19" s="59">
        <v>2005</v>
      </c>
      <c r="B19" s="85"/>
      <c r="C19" s="97">
        <v>85.3</v>
      </c>
      <c r="D19" s="97">
        <v>85.6</v>
      </c>
      <c r="E19" s="97">
        <v>86</v>
      </c>
      <c r="F19" s="97">
        <v>85.8</v>
      </c>
      <c r="G19" s="97">
        <v>85.9</v>
      </c>
      <c r="H19" s="97">
        <v>86.1</v>
      </c>
      <c r="I19" s="97">
        <v>86.4</v>
      </c>
      <c r="J19" s="117">
        <v>86.5</v>
      </c>
      <c r="K19" s="117">
        <v>86.6</v>
      </c>
      <c r="L19" s="117">
        <v>86.7</v>
      </c>
      <c r="M19" s="117">
        <v>86.4</v>
      </c>
      <c r="N19" s="117">
        <v>87.1</v>
      </c>
      <c r="O19" s="117">
        <v>86.2</v>
      </c>
      <c r="Q19" s="64"/>
    </row>
    <row r="20" spans="1:17" ht="2.45" customHeight="1">
      <c r="A20" s="59"/>
      <c r="B20" s="85"/>
      <c r="C20" s="97"/>
      <c r="D20" s="97"/>
      <c r="E20" s="97"/>
      <c r="F20" s="97"/>
      <c r="G20" s="97"/>
      <c r="H20" s="97"/>
      <c r="I20" s="97"/>
      <c r="J20" s="117"/>
      <c r="K20" s="117"/>
      <c r="L20" s="117"/>
      <c r="M20" s="117"/>
      <c r="N20" s="117"/>
      <c r="O20" s="117"/>
      <c r="Q20" s="64"/>
    </row>
    <row r="21" spans="1:17" ht="12.6" customHeight="1">
      <c r="A21" s="59">
        <v>2006</v>
      </c>
      <c r="B21" s="85"/>
      <c r="C21" s="97">
        <v>86.8</v>
      </c>
      <c r="D21" s="97">
        <v>87.2</v>
      </c>
      <c r="E21" s="97">
        <v>87.2</v>
      </c>
      <c r="F21" s="97">
        <v>87.5</v>
      </c>
      <c r="G21" s="97">
        <v>87.5</v>
      </c>
      <c r="H21" s="97">
        <v>87.7</v>
      </c>
      <c r="I21" s="97">
        <v>88</v>
      </c>
      <c r="J21" s="117">
        <v>87.9</v>
      </c>
      <c r="K21" s="117">
        <v>87.6</v>
      </c>
      <c r="L21" s="117">
        <v>87.6</v>
      </c>
      <c r="M21" s="117">
        <v>87.6</v>
      </c>
      <c r="N21" s="117">
        <v>88.3</v>
      </c>
      <c r="O21" s="117">
        <v>87.6</v>
      </c>
      <c r="Q21" s="64"/>
    </row>
    <row r="22" spans="1:17" ht="12.6" customHeight="1">
      <c r="A22" s="59">
        <v>2007</v>
      </c>
      <c r="B22" s="85"/>
      <c r="C22" s="97">
        <v>88.3</v>
      </c>
      <c r="D22" s="97">
        <v>88.7</v>
      </c>
      <c r="E22" s="97">
        <v>88.9</v>
      </c>
      <c r="F22" s="97">
        <v>89.3</v>
      </c>
      <c r="G22" s="97">
        <v>89.3</v>
      </c>
      <c r="H22" s="97">
        <v>89.4</v>
      </c>
      <c r="I22" s="97">
        <v>89.8</v>
      </c>
      <c r="J22" s="117">
        <v>89.7</v>
      </c>
      <c r="K22" s="117">
        <v>89.9</v>
      </c>
      <c r="L22" s="117">
        <v>90.1</v>
      </c>
      <c r="M22" s="117">
        <v>90.6</v>
      </c>
      <c r="N22" s="117">
        <v>91.1</v>
      </c>
      <c r="O22" s="117">
        <v>89.6</v>
      </c>
      <c r="Q22" s="64"/>
    </row>
    <row r="23" spans="1:17" ht="12.6" customHeight="1">
      <c r="A23" s="59">
        <v>2008</v>
      </c>
      <c r="B23" s="85"/>
      <c r="C23" s="97">
        <v>90.8</v>
      </c>
      <c r="D23" s="97">
        <v>91.2</v>
      </c>
      <c r="E23" s="97">
        <v>91.7</v>
      </c>
      <c r="F23" s="97">
        <v>91.5</v>
      </c>
      <c r="G23" s="97">
        <v>92</v>
      </c>
      <c r="H23" s="97">
        <v>92.3</v>
      </c>
      <c r="I23" s="97">
        <v>92.8</v>
      </c>
      <c r="J23" s="117">
        <v>92.5</v>
      </c>
      <c r="K23" s="117">
        <v>92.4</v>
      </c>
      <c r="L23" s="117">
        <v>92.2</v>
      </c>
      <c r="M23" s="117">
        <v>91.8</v>
      </c>
      <c r="N23" s="117">
        <v>92.1</v>
      </c>
      <c r="O23" s="117">
        <v>91.9</v>
      </c>
      <c r="Q23" s="64"/>
    </row>
    <row r="24" spans="1:17" ht="12.6" customHeight="1">
      <c r="A24" s="59">
        <v>2009</v>
      </c>
      <c r="B24" s="85"/>
      <c r="C24" s="97">
        <v>91.7</v>
      </c>
      <c r="D24" s="97">
        <v>92.2</v>
      </c>
      <c r="E24" s="97">
        <v>92</v>
      </c>
      <c r="F24" s="97">
        <v>92.1</v>
      </c>
      <c r="G24" s="97">
        <v>92</v>
      </c>
      <c r="H24" s="97">
        <v>92.3</v>
      </c>
      <c r="I24" s="97">
        <v>92.3</v>
      </c>
      <c r="J24" s="117">
        <v>92.5</v>
      </c>
      <c r="K24" s="117">
        <v>92.2</v>
      </c>
      <c r="L24" s="117">
        <v>92.3</v>
      </c>
      <c r="M24" s="117">
        <v>92.1</v>
      </c>
      <c r="N24" s="117">
        <v>92.9</v>
      </c>
      <c r="O24" s="117">
        <v>92.2</v>
      </c>
      <c r="Q24" s="64"/>
    </row>
    <row r="25" spans="1:17" ht="12.6" customHeight="1">
      <c r="A25" s="59">
        <v>2010</v>
      </c>
      <c r="B25" s="85"/>
      <c r="C25" s="97">
        <v>92.3</v>
      </c>
      <c r="D25" s="97">
        <v>92.7</v>
      </c>
      <c r="E25" s="97">
        <v>93.2</v>
      </c>
      <c r="F25" s="97">
        <v>93.2</v>
      </c>
      <c r="G25" s="97">
        <v>93.2</v>
      </c>
      <c r="H25" s="97">
        <v>93.2</v>
      </c>
      <c r="I25" s="97">
        <v>93.3</v>
      </c>
      <c r="J25" s="117">
        <v>93.4</v>
      </c>
      <c r="K25" s="117">
        <v>93.3</v>
      </c>
      <c r="L25" s="117">
        <v>93.4</v>
      </c>
      <c r="M25" s="117">
        <v>93.6</v>
      </c>
      <c r="N25" s="117">
        <v>94.1</v>
      </c>
      <c r="O25" s="117">
        <v>93.2</v>
      </c>
      <c r="Q25" s="64"/>
    </row>
    <row r="26" spans="1:17" ht="2.45" customHeight="1">
      <c r="A26" s="59"/>
      <c r="B26" s="85"/>
      <c r="C26" s="97"/>
      <c r="D26" s="97"/>
      <c r="E26" s="97"/>
      <c r="F26" s="97"/>
      <c r="G26" s="97"/>
      <c r="H26" s="97"/>
      <c r="I26" s="97"/>
      <c r="J26" s="117"/>
      <c r="K26" s="117"/>
      <c r="L26" s="117"/>
      <c r="M26" s="117"/>
      <c r="N26" s="117"/>
      <c r="O26" s="117"/>
      <c r="Q26" s="64"/>
    </row>
    <row r="27" spans="1:17" ht="12.6" customHeight="1">
      <c r="A27" s="59">
        <v>2011</v>
      </c>
      <c r="B27" s="85"/>
      <c r="C27" s="97">
        <v>93.9</v>
      </c>
      <c r="D27" s="97">
        <v>94.5</v>
      </c>
      <c r="E27" s="97">
        <v>95</v>
      </c>
      <c r="F27" s="97">
        <v>95.1</v>
      </c>
      <c r="G27" s="97">
        <v>95</v>
      </c>
      <c r="H27" s="97">
        <v>95.1</v>
      </c>
      <c r="I27" s="97">
        <v>95.3</v>
      </c>
      <c r="J27" s="117">
        <v>95.4</v>
      </c>
      <c r="K27" s="117">
        <v>95.6</v>
      </c>
      <c r="L27" s="117">
        <v>95.6</v>
      </c>
      <c r="M27" s="117">
        <v>95.7</v>
      </c>
      <c r="N27" s="117">
        <v>96</v>
      </c>
      <c r="O27" s="117">
        <v>95.2</v>
      </c>
      <c r="Q27" s="64"/>
    </row>
    <row r="28" spans="1:17" ht="12.6" customHeight="1">
      <c r="A28" s="59">
        <v>2012</v>
      </c>
      <c r="B28" s="85"/>
      <c r="C28" s="97">
        <v>95.8</v>
      </c>
      <c r="D28" s="97">
        <v>96.5</v>
      </c>
      <c r="E28" s="97">
        <v>97.1</v>
      </c>
      <c r="F28" s="97">
        <v>96.9</v>
      </c>
      <c r="G28" s="97">
        <v>96.8</v>
      </c>
      <c r="H28" s="97">
        <v>96.7</v>
      </c>
      <c r="I28" s="97">
        <v>97.1</v>
      </c>
      <c r="J28" s="117">
        <v>97.4</v>
      </c>
      <c r="K28" s="117">
        <v>97.5</v>
      </c>
      <c r="L28" s="117">
        <v>97.5</v>
      </c>
      <c r="M28" s="117">
        <v>97.6</v>
      </c>
      <c r="N28" s="117">
        <v>97.9</v>
      </c>
      <c r="O28" s="117">
        <v>97.1</v>
      </c>
      <c r="Q28" s="64"/>
    </row>
    <row r="29" spans="1:17" ht="12.6" customHeight="1">
      <c r="A29" s="59">
        <v>2013</v>
      </c>
      <c r="B29" s="85"/>
      <c r="C29" s="97">
        <v>97.4</v>
      </c>
      <c r="D29" s="97">
        <v>98</v>
      </c>
      <c r="E29" s="97">
        <v>98.4</v>
      </c>
      <c r="F29" s="97">
        <v>98</v>
      </c>
      <c r="G29" s="97">
        <v>98.4</v>
      </c>
      <c r="H29" s="97">
        <v>98.5</v>
      </c>
      <c r="I29" s="97">
        <v>98.9</v>
      </c>
      <c r="J29" s="117">
        <v>98.9</v>
      </c>
      <c r="K29" s="117">
        <v>98.9</v>
      </c>
      <c r="L29" s="117">
        <v>98.7</v>
      </c>
      <c r="M29" s="117">
        <v>98.9</v>
      </c>
      <c r="N29" s="117">
        <v>99.3</v>
      </c>
      <c r="O29" s="117">
        <v>98.5</v>
      </c>
      <c r="Q29" s="64"/>
    </row>
    <row r="30" spans="1:17" ht="12.6" customHeight="1">
      <c r="A30" s="59">
        <v>2014</v>
      </c>
      <c r="B30" s="85"/>
      <c r="C30" s="97">
        <v>98.8</v>
      </c>
      <c r="D30" s="97">
        <v>99.2</v>
      </c>
      <c r="E30" s="97">
        <v>99.5</v>
      </c>
      <c r="F30" s="97">
        <v>99.4</v>
      </c>
      <c r="G30" s="97">
        <v>99.2</v>
      </c>
      <c r="H30" s="97">
        <v>99.5</v>
      </c>
      <c r="I30" s="97">
        <v>99.7</v>
      </c>
      <c r="J30" s="117">
        <v>99.8</v>
      </c>
      <c r="K30" s="117">
        <v>99.8</v>
      </c>
      <c r="L30" s="117">
        <v>99.5</v>
      </c>
      <c r="M30" s="117">
        <v>99.5</v>
      </c>
      <c r="N30" s="117">
        <v>99.5</v>
      </c>
      <c r="O30" s="117">
        <v>99.5</v>
      </c>
      <c r="Q30" s="64"/>
    </row>
    <row r="31" spans="1:17" ht="12.6" customHeight="1">
      <c r="A31" s="59">
        <v>2015</v>
      </c>
      <c r="B31" s="85"/>
      <c r="C31" s="97">
        <v>98.5</v>
      </c>
      <c r="D31" s="97">
        <v>99.2</v>
      </c>
      <c r="E31" s="97">
        <v>99.7</v>
      </c>
      <c r="F31" s="97">
        <v>100.2</v>
      </c>
      <c r="G31" s="97">
        <v>100.4</v>
      </c>
      <c r="H31" s="97">
        <v>100.4</v>
      </c>
      <c r="I31" s="97">
        <v>100.6</v>
      </c>
      <c r="J31" s="117">
        <v>100.6</v>
      </c>
      <c r="K31" s="117">
        <v>100.4</v>
      </c>
      <c r="L31" s="117">
        <v>100.4</v>
      </c>
      <c r="M31" s="117">
        <v>99.7</v>
      </c>
      <c r="N31" s="117">
        <v>99.7</v>
      </c>
      <c r="O31" s="117">
        <v>100</v>
      </c>
      <c r="Q31" s="64"/>
    </row>
    <row r="32" spans="1:17" ht="2.45" customHeight="1">
      <c r="A32" s="59"/>
      <c r="B32" s="85"/>
      <c r="C32" s="97"/>
      <c r="D32" s="97"/>
      <c r="E32" s="97"/>
      <c r="F32" s="97"/>
      <c r="G32" s="97"/>
      <c r="H32" s="97"/>
      <c r="I32" s="97"/>
      <c r="J32" s="117"/>
      <c r="K32" s="117"/>
      <c r="L32" s="117"/>
      <c r="M32" s="117"/>
      <c r="N32" s="117"/>
      <c r="O32" s="117"/>
      <c r="Q32" s="64"/>
    </row>
    <row r="33" spans="1:17" ht="12.6" customHeight="1">
      <c r="A33" s="59">
        <v>2016</v>
      </c>
      <c r="B33" s="85"/>
      <c r="C33" s="97">
        <v>99</v>
      </c>
      <c r="D33" s="97">
        <v>99.3</v>
      </c>
      <c r="E33" s="97">
        <v>100</v>
      </c>
      <c r="F33" s="97">
        <v>100.1</v>
      </c>
      <c r="G33" s="97">
        <v>100.6</v>
      </c>
      <c r="H33" s="97">
        <v>100.7</v>
      </c>
      <c r="I33" s="97">
        <v>101.1</v>
      </c>
      <c r="J33" s="117">
        <v>101</v>
      </c>
      <c r="K33" s="117">
        <v>101</v>
      </c>
      <c r="L33" s="117">
        <v>101.2</v>
      </c>
      <c r="M33" s="117">
        <v>100.5</v>
      </c>
      <c r="N33" s="117">
        <v>101.2</v>
      </c>
      <c r="O33" s="117">
        <v>100.5</v>
      </c>
      <c r="Q33" s="64"/>
    </row>
    <row r="34" spans="1:17" ht="12.6" customHeight="1">
      <c r="A34" s="59">
        <v>2017</v>
      </c>
      <c r="B34" s="59"/>
      <c r="C34" s="100">
        <v>100.6</v>
      </c>
      <c r="D34" s="97">
        <v>101.2</v>
      </c>
      <c r="E34" s="97">
        <v>101.4</v>
      </c>
      <c r="F34" s="97">
        <v>101.8</v>
      </c>
      <c r="G34" s="97">
        <v>101.8</v>
      </c>
      <c r="H34" s="97">
        <v>102.1</v>
      </c>
      <c r="I34" s="97">
        <v>102.5</v>
      </c>
      <c r="J34" s="117">
        <v>102.6</v>
      </c>
      <c r="K34" s="117">
        <v>102.7</v>
      </c>
      <c r="L34" s="117">
        <v>102.5</v>
      </c>
      <c r="M34" s="117">
        <v>102.1</v>
      </c>
      <c r="N34" s="117">
        <v>102.6</v>
      </c>
      <c r="O34" s="117">
        <v>102</v>
      </c>
      <c r="Q34" s="64"/>
    </row>
    <row r="35" spans="1:17" ht="12.6" customHeight="1">
      <c r="A35" s="59">
        <v>2018</v>
      </c>
      <c r="B35" s="59"/>
      <c r="C35" s="100">
        <v>102</v>
      </c>
      <c r="D35" s="97">
        <v>102.3</v>
      </c>
      <c r="E35" s="97">
        <v>102.9</v>
      </c>
      <c r="F35" s="97">
        <v>103.1</v>
      </c>
      <c r="G35" s="97">
        <v>103.9</v>
      </c>
      <c r="H35" s="97">
        <v>104</v>
      </c>
      <c r="I35" s="97">
        <v>104.4</v>
      </c>
      <c r="J35" s="117">
        <v>104.5</v>
      </c>
      <c r="K35" s="117">
        <v>104.7</v>
      </c>
      <c r="L35" s="117">
        <v>104.9</v>
      </c>
      <c r="M35" s="117">
        <v>104.2</v>
      </c>
      <c r="N35" s="117">
        <v>104.2</v>
      </c>
      <c r="O35" s="117">
        <v>103.8</v>
      </c>
      <c r="Q35" s="64"/>
    </row>
    <row r="36" spans="1:19" ht="12.6" customHeight="1">
      <c r="A36" s="59">
        <v>2019</v>
      </c>
      <c r="B36" s="59"/>
      <c r="C36" s="100">
        <v>103.4</v>
      </c>
      <c r="D36" s="97">
        <v>103.8</v>
      </c>
      <c r="E36" s="97">
        <v>104.2</v>
      </c>
      <c r="F36" s="97">
        <v>105.2</v>
      </c>
      <c r="G36" s="97">
        <v>105.4</v>
      </c>
      <c r="H36" s="97">
        <v>105.7</v>
      </c>
      <c r="I36" s="97">
        <v>106.2</v>
      </c>
      <c r="J36" s="117">
        <v>106</v>
      </c>
      <c r="K36" s="117">
        <v>106</v>
      </c>
      <c r="L36" s="117">
        <v>106.1</v>
      </c>
      <c r="M36" s="117">
        <v>105.3</v>
      </c>
      <c r="N36" s="117">
        <v>105.8</v>
      </c>
      <c r="O36" s="117">
        <v>105.3</v>
      </c>
      <c r="S36" s="116"/>
    </row>
    <row r="37" spans="1:19" ht="12.6" customHeight="1">
      <c r="A37" s="59">
        <v>2020</v>
      </c>
      <c r="B37" s="59"/>
      <c r="C37" s="100">
        <v>105.2</v>
      </c>
      <c r="D37" s="97">
        <v>105.6</v>
      </c>
      <c r="E37" s="97">
        <v>105.7</v>
      </c>
      <c r="F37" s="97">
        <v>106.1</v>
      </c>
      <c r="G37" s="97">
        <v>106</v>
      </c>
      <c r="H37" s="97">
        <v>106.6</v>
      </c>
      <c r="I37" s="97">
        <v>106.1</v>
      </c>
      <c r="J37" s="117">
        <v>106</v>
      </c>
      <c r="K37" s="117">
        <v>105.8</v>
      </c>
      <c r="L37" s="117">
        <v>105.9</v>
      </c>
      <c r="M37" s="117">
        <v>105</v>
      </c>
      <c r="N37" s="117">
        <v>105.5</v>
      </c>
      <c r="O37" s="117">
        <v>105.8</v>
      </c>
      <c r="S37" s="116"/>
    </row>
    <row r="38" spans="1:19" ht="2.45" customHeight="1">
      <c r="A38" s="122"/>
      <c r="B38" s="124"/>
      <c r="C38" s="127"/>
      <c r="D38" s="125"/>
      <c r="E38" s="125"/>
      <c r="F38" s="125"/>
      <c r="G38" s="125"/>
      <c r="H38" s="125"/>
      <c r="I38" s="125"/>
      <c r="J38" s="127"/>
      <c r="K38" s="127"/>
      <c r="L38" s="127"/>
      <c r="M38" s="127"/>
      <c r="N38" s="127"/>
      <c r="O38" s="127"/>
      <c r="P38" s="121"/>
      <c r="Q38" s="121"/>
      <c r="R38" s="120"/>
      <c r="S38" s="126"/>
    </row>
    <row r="39" spans="1:31" s="135" customFormat="1" ht="12.6" customHeight="1">
      <c r="A39" s="137">
        <v>2021</v>
      </c>
      <c r="B39" s="139"/>
      <c r="C39" s="100">
        <v>106.3</v>
      </c>
      <c r="D39" s="140">
        <v>107</v>
      </c>
      <c r="E39" s="140">
        <v>107.5</v>
      </c>
      <c r="F39" s="140">
        <v>108.2</v>
      </c>
      <c r="G39" s="140">
        <v>108.7</v>
      </c>
      <c r="H39" s="140">
        <v>109.1</v>
      </c>
      <c r="I39" s="140">
        <v>110.1</v>
      </c>
      <c r="J39" s="144">
        <v>110.1</v>
      </c>
      <c r="K39" s="144">
        <v>110.1</v>
      </c>
      <c r="L39" s="144">
        <v>110.7</v>
      </c>
      <c r="M39" s="144">
        <v>110.5</v>
      </c>
      <c r="N39" s="144">
        <v>111.1</v>
      </c>
      <c r="O39" s="144">
        <v>109.1</v>
      </c>
      <c r="R39" s="134"/>
      <c r="S39" s="143"/>
      <c r="T39" s="134"/>
      <c r="U39" s="134"/>
      <c r="V39" s="134"/>
      <c r="W39" s="134"/>
      <c r="X39" s="134"/>
      <c r="Y39" s="134"/>
      <c r="Z39" s="134"/>
      <c r="AA39" s="138"/>
      <c r="AB39" s="138"/>
      <c r="AC39" s="138"/>
      <c r="AD39" s="138"/>
      <c r="AE39" s="138"/>
    </row>
    <row r="40" spans="1:31" s="223" customFormat="1" ht="12.6" customHeight="1">
      <c r="A40" s="230">
        <v>2022</v>
      </c>
      <c r="B40" s="210"/>
      <c r="C40" s="100">
        <v>111.5</v>
      </c>
      <c r="D40" s="140">
        <v>112.5</v>
      </c>
      <c r="E40" s="140">
        <v>115.3</v>
      </c>
      <c r="F40" s="140">
        <v>116.2</v>
      </c>
      <c r="G40" s="140">
        <v>117.3</v>
      </c>
      <c r="H40" s="140">
        <v>117.4</v>
      </c>
      <c r="I40" s="140">
        <v>118.4</v>
      </c>
      <c r="J40" s="144"/>
      <c r="K40" s="144"/>
      <c r="L40" s="144"/>
      <c r="M40" s="144"/>
      <c r="N40" s="144"/>
      <c r="O40" s="144"/>
      <c r="R40" s="222"/>
      <c r="S40" s="143"/>
      <c r="T40" s="222"/>
      <c r="U40" s="222"/>
      <c r="V40" s="222"/>
      <c r="W40" s="222"/>
      <c r="X40" s="222"/>
      <c r="Y40" s="222"/>
      <c r="Z40" s="222"/>
      <c r="AA40" s="198"/>
      <c r="AB40" s="198"/>
      <c r="AC40" s="198"/>
      <c r="AD40" s="198"/>
      <c r="AE40" s="198"/>
    </row>
    <row r="41" spans="1:31" s="223" customFormat="1" ht="2.45" customHeight="1">
      <c r="A41" s="230"/>
      <c r="B41" s="136"/>
      <c r="C41" s="140"/>
      <c r="D41" s="140"/>
      <c r="E41" s="140"/>
      <c r="F41" s="140"/>
      <c r="G41" s="140"/>
      <c r="H41" s="140"/>
      <c r="I41" s="140"/>
      <c r="J41" s="144"/>
      <c r="K41" s="144"/>
      <c r="L41" s="144"/>
      <c r="M41" s="144"/>
      <c r="N41" s="144"/>
      <c r="O41" s="144"/>
      <c r="R41" s="222"/>
      <c r="S41" s="143"/>
      <c r="T41" s="222"/>
      <c r="U41" s="222"/>
      <c r="V41" s="222"/>
      <c r="W41" s="222"/>
      <c r="X41" s="222"/>
      <c r="Y41" s="222"/>
      <c r="Z41" s="222"/>
      <c r="AA41" s="198"/>
      <c r="AB41" s="198"/>
      <c r="AC41" s="198"/>
      <c r="AD41" s="198"/>
      <c r="AE41" s="198"/>
    </row>
    <row r="42" spans="1:19" ht="12.75">
      <c r="A42" s="42" t="s">
        <v>24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S42" s="116"/>
    </row>
    <row r="43" ht="8.45" customHeight="1">
      <c r="S43" s="116"/>
    </row>
    <row r="44" spans="1:19" ht="12" customHeight="1" hidden="1">
      <c r="A44" s="59">
        <v>2003</v>
      </c>
      <c r="B44" s="59"/>
      <c r="C44" s="101" t="e">
        <f>IF(#REF!=0,"",ROUND(SUM(#REF!/C17)*100-100,1))</f>
        <v>#REF!</v>
      </c>
      <c r="D44" s="98" t="e">
        <f>IF(#REF!=0,"",ROUND(SUM(#REF!/D17)*100-100,1))</f>
        <v>#REF!</v>
      </c>
      <c r="E44" s="98" t="e">
        <f>IF(#REF!=0,"",ROUND(SUM(#REF!/E17)*100-100,1))</f>
        <v>#REF!</v>
      </c>
      <c r="F44" s="98" t="e">
        <f>IF(#REF!=0,"",ROUND(SUM(#REF!/F17)*100-100,1))</f>
        <v>#REF!</v>
      </c>
      <c r="G44" s="98" t="e">
        <f>IF(#REF!=0,"",ROUND(SUM(#REF!/G17)*100-100,1))</f>
        <v>#REF!</v>
      </c>
      <c r="H44" s="98" t="e">
        <f>IF(#REF!=0,"",ROUND(SUM(#REF!/H17)*100-100,1))</f>
        <v>#REF!</v>
      </c>
      <c r="I44" s="98" t="e">
        <f>IF(#REF!=0,"",ROUND(SUM(#REF!/I17)*100-100,1))</f>
        <v>#REF!</v>
      </c>
      <c r="J44" s="98" t="e">
        <f>IF(#REF!=0,"",ROUND(SUM(#REF!/J17)*100-100,1))</f>
        <v>#REF!</v>
      </c>
      <c r="K44" s="98" t="e">
        <f>IF(#REF!=0,"",ROUND(SUM(#REF!/K17)*100-100,1))</f>
        <v>#REF!</v>
      </c>
      <c r="L44" s="98" t="e">
        <f>IF(#REF!=0,"",ROUND(SUM(#REF!/L17)*100-100,1))</f>
        <v>#REF!</v>
      </c>
      <c r="M44" s="98" t="e">
        <f>IF(#REF!=0,"",ROUND(SUM(#REF!/M17)*100-100,1))</f>
        <v>#REF!</v>
      </c>
      <c r="N44" s="98" t="e">
        <f>IF(#REF!=0,"",ROUND(SUM(#REF!/N17)*100-100,1))</f>
        <v>#REF!</v>
      </c>
      <c r="O44" s="98" t="e">
        <f>IF(#REF!=0,"",ROUND(SUM(#REF!/O17)*100-100,1))</f>
        <v>#REF!</v>
      </c>
      <c r="S44" s="116"/>
    </row>
    <row r="45" spans="1:19" ht="12" customHeight="1">
      <c r="A45" s="59">
        <v>2005</v>
      </c>
      <c r="B45" s="59"/>
      <c r="C45" s="101">
        <f aca="true" t="shared" si="0" ref="C45:O45">IF(C19=0,"",ROUND(SUM(C19/C18)*100-100,1))</f>
        <v>1.5</v>
      </c>
      <c r="D45" s="98">
        <f t="shared" si="0"/>
        <v>1.7</v>
      </c>
      <c r="E45" s="98">
        <f t="shared" si="0"/>
        <v>1.8</v>
      </c>
      <c r="F45" s="98">
        <f t="shared" si="0"/>
        <v>1.2</v>
      </c>
      <c r="G45" s="98">
        <f t="shared" si="0"/>
        <v>1.1</v>
      </c>
      <c r="H45" s="98">
        <f t="shared" si="0"/>
        <v>1.3</v>
      </c>
      <c r="I45" s="98">
        <f t="shared" si="0"/>
        <v>1.5</v>
      </c>
      <c r="J45" s="98">
        <f t="shared" si="0"/>
        <v>1.5</v>
      </c>
      <c r="K45" s="98">
        <f t="shared" si="0"/>
        <v>1.9</v>
      </c>
      <c r="L45" s="98">
        <f t="shared" si="0"/>
        <v>1.9</v>
      </c>
      <c r="M45" s="98">
        <f t="shared" si="0"/>
        <v>1.6</v>
      </c>
      <c r="N45" s="98">
        <f t="shared" si="0"/>
        <v>1.4</v>
      </c>
      <c r="O45" s="98">
        <f t="shared" si="0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1" ref="C47:O47">IF(C21=0,"",ROUND(SUM(C21/C19)*100-100,1))</f>
        <v>1.8</v>
      </c>
      <c r="D47" s="98">
        <f t="shared" si="1"/>
        <v>1.9</v>
      </c>
      <c r="E47" s="98">
        <f t="shared" si="1"/>
        <v>1.4</v>
      </c>
      <c r="F47" s="98">
        <f t="shared" si="1"/>
        <v>2</v>
      </c>
      <c r="G47" s="98">
        <f t="shared" si="1"/>
        <v>1.9</v>
      </c>
      <c r="H47" s="98">
        <f t="shared" si="1"/>
        <v>1.9</v>
      </c>
      <c r="I47" s="98">
        <f t="shared" si="1"/>
        <v>1.9</v>
      </c>
      <c r="J47" s="98">
        <f t="shared" si="1"/>
        <v>1.6</v>
      </c>
      <c r="K47" s="98">
        <f t="shared" si="1"/>
        <v>1.2</v>
      </c>
      <c r="L47" s="98">
        <f t="shared" si="1"/>
        <v>1</v>
      </c>
      <c r="M47" s="98">
        <f t="shared" si="1"/>
        <v>1.4</v>
      </c>
      <c r="N47" s="98">
        <f t="shared" si="1"/>
        <v>1.4</v>
      </c>
      <c r="O47" s="98">
        <f t="shared" si="1"/>
        <v>1.6</v>
      </c>
      <c r="S47" s="116"/>
    </row>
    <row r="48" spans="1:19" ht="12" customHeight="1">
      <c r="A48" s="59">
        <v>2007</v>
      </c>
      <c r="B48" s="59"/>
      <c r="C48" s="101">
        <f aca="true" t="shared" si="2" ref="C48:O48">IF(C22=0,"",ROUND(SUM(C22/C21)*100-100,1))</f>
        <v>1.7</v>
      </c>
      <c r="D48" s="98">
        <f t="shared" si="2"/>
        <v>1.7</v>
      </c>
      <c r="E48" s="98">
        <f t="shared" si="2"/>
        <v>1.9</v>
      </c>
      <c r="F48" s="98">
        <f t="shared" si="2"/>
        <v>2.1</v>
      </c>
      <c r="G48" s="98">
        <f t="shared" si="2"/>
        <v>2.1</v>
      </c>
      <c r="H48" s="98">
        <f t="shared" si="2"/>
        <v>1.9</v>
      </c>
      <c r="I48" s="98">
        <f t="shared" si="2"/>
        <v>2</v>
      </c>
      <c r="J48" s="98">
        <f t="shared" si="2"/>
        <v>2</v>
      </c>
      <c r="K48" s="98">
        <f t="shared" si="2"/>
        <v>2.6</v>
      </c>
      <c r="L48" s="98">
        <f t="shared" si="2"/>
        <v>2.9</v>
      </c>
      <c r="M48" s="98">
        <f t="shared" si="2"/>
        <v>3.4</v>
      </c>
      <c r="N48" s="98">
        <f t="shared" si="2"/>
        <v>3.2</v>
      </c>
      <c r="O48" s="98">
        <f t="shared" si="2"/>
        <v>2.3</v>
      </c>
      <c r="S48" s="116"/>
    </row>
    <row r="49" spans="1:19" ht="12" customHeight="1">
      <c r="A49" s="59">
        <v>2008</v>
      </c>
      <c r="B49" s="59"/>
      <c r="C49" s="101">
        <f aca="true" t="shared" si="3" ref="C49:O49">IF(C23=0,"",ROUND(SUM(C23/C22)*100-100,1))</f>
        <v>2.8</v>
      </c>
      <c r="D49" s="98">
        <f t="shared" si="3"/>
        <v>2.8</v>
      </c>
      <c r="E49" s="98">
        <f t="shared" si="3"/>
        <v>3.1</v>
      </c>
      <c r="F49" s="98">
        <f t="shared" si="3"/>
        <v>2.5</v>
      </c>
      <c r="G49" s="98">
        <f t="shared" si="3"/>
        <v>3</v>
      </c>
      <c r="H49" s="98">
        <f t="shared" si="3"/>
        <v>3.2</v>
      </c>
      <c r="I49" s="98">
        <f t="shared" si="3"/>
        <v>3.3</v>
      </c>
      <c r="J49" s="98">
        <f t="shared" si="3"/>
        <v>3.1</v>
      </c>
      <c r="K49" s="98">
        <f t="shared" si="3"/>
        <v>2.8</v>
      </c>
      <c r="L49" s="98">
        <f t="shared" si="3"/>
        <v>2.3</v>
      </c>
      <c r="M49" s="98">
        <f t="shared" si="3"/>
        <v>1.3</v>
      </c>
      <c r="N49" s="98">
        <f t="shared" si="3"/>
        <v>1.1</v>
      </c>
      <c r="O49" s="98">
        <f t="shared" si="3"/>
        <v>2.6</v>
      </c>
      <c r="S49" s="116"/>
    </row>
    <row r="50" spans="1:15" ht="12" customHeight="1">
      <c r="A50" s="59">
        <v>2009</v>
      </c>
      <c r="B50" s="59"/>
      <c r="C50" s="101">
        <f aca="true" t="shared" si="4" ref="C50:O50">IF(C24=0,"",ROUND(SUM(C24/C23)*100-100,1))</f>
        <v>1</v>
      </c>
      <c r="D50" s="98">
        <f t="shared" si="4"/>
        <v>1.1</v>
      </c>
      <c r="E50" s="98">
        <f t="shared" si="4"/>
        <v>0.3</v>
      </c>
      <c r="F50" s="98">
        <f t="shared" si="4"/>
        <v>0.7</v>
      </c>
      <c r="G50" s="98">
        <f t="shared" si="4"/>
        <v>0</v>
      </c>
      <c r="H50" s="98">
        <f t="shared" si="4"/>
        <v>0</v>
      </c>
      <c r="I50" s="98">
        <f t="shared" si="4"/>
        <v>-0.5</v>
      </c>
      <c r="J50" s="98">
        <f t="shared" si="4"/>
        <v>0</v>
      </c>
      <c r="K50" s="98">
        <f t="shared" si="4"/>
        <v>-0.2</v>
      </c>
      <c r="L50" s="98">
        <f t="shared" si="4"/>
        <v>0.1</v>
      </c>
      <c r="M50" s="98">
        <f t="shared" si="4"/>
        <v>0.3</v>
      </c>
      <c r="N50" s="98">
        <f t="shared" si="4"/>
        <v>0.9</v>
      </c>
      <c r="O50" s="98">
        <f t="shared" si="4"/>
        <v>0.3</v>
      </c>
    </row>
    <row r="51" spans="1:15" ht="12" customHeight="1">
      <c r="A51" s="59">
        <v>2010</v>
      </c>
      <c r="B51" s="59"/>
      <c r="C51" s="101">
        <f aca="true" t="shared" si="5" ref="C51:O51">IF(C25=0,"",ROUND(SUM(C25/C24)*100-100,1))</f>
        <v>0.7</v>
      </c>
      <c r="D51" s="98">
        <f t="shared" si="5"/>
        <v>0.5</v>
      </c>
      <c r="E51" s="98">
        <f t="shared" si="5"/>
        <v>1.3</v>
      </c>
      <c r="F51" s="98">
        <f t="shared" si="5"/>
        <v>1.2</v>
      </c>
      <c r="G51" s="98">
        <f t="shared" si="5"/>
        <v>1.3</v>
      </c>
      <c r="H51" s="98">
        <f t="shared" si="5"/>
        <v>1</v>
      </c>
      <c r="I51" s="98">
        <f t="shared" si="5"/>
        <v>1.1</v>
      </c>
      <c r="J51" s="98">
        <f t="shared" si="5"/>
        <v>1</v>
      </c>
      <c r="K51" s="98">
        <f t="shared" si="5"/>
        <v>1.2</v>
      </c>
      <c r="L51" s="98">
        <f t="shared" si="5"/>
        <v>1.2</v>
      </c>
      <c r="M51" s="98">
        <f t="shared" si="5"/>
        <v>1.6</v>
      </c>
      <c r="N51" s="98">
        <f t="shared" si="5"/>
        <v>1.3</v>
      </c>
      <c r="O51" s="98">
        <f t="shared" si="5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6" ref="C53:O53">IF(C27=0,"",ROUND(SUM(C27/C25)*100-100,1))</f>
        <v>1.7</v>
      </c>
      <c r="D53" s="98">
        <f t="shared" si="6"/>
        <v>1.9</v>
      </c>
      <c r="E53" s="98">
        <f t="shared" si="6"/>
        <v>1.9</v>
      </c>
      <c r="F53" s="98">
        <f t="shared" si="6"/>
        <v>2</v>
      </c>
      <c r="G53" s="98">
        <f t="shared" si="6"/>
        <v>1.9</v>
      </c>
      <c r="H53" s="98">
        <f t="shared" si="6"/>
        <v>2</v>
      </c>
      <c r="I53" s="98">
        <f t="shared" si="6"/>
        <v>2.1</v>
      </c>
      <c r="J53" s="98">
        <f t="shared" si="6"/>
        <v>2.1</v>
      </c>
      <c r="K53" s="98">
        <f t="shared" si="6"/>
        <v>2.5</v>
      </c>
      <c r="L53" s="98">
        <f t="shared" si="6"/>
        <v>2.4</v>
      </c>
      <c r="M53" s="98">
        <f t="shared" si="6"/>
        <v>2.2</v>
      </c>
      <c r="N53" s="98">
        <f t="shared" si="6"/>
        <v>2</v>
      </c>
      <c r="O53" s="98">
        <f t="shared" si="6"/>
        <v>2.1</v>
      </c>
    </row>
    <row r="54" spans="1:15" ht="12" customHeight="1">
      <c r="A54" s="59">
        <v>2012</v>
      </c>
      <c r="B54" s="59"/>
      <c r="C54" s="101">
        <f aca="true" t="shared" si="7" ref="C54:O54">IF(C28=0,"",ROUND(SUM(C28/C27)*100-100,1))</f>
        <v>2</v>
      </c>
      <c r="D54" s="98">
        <f t="shared" si="7"/>
        <v>2.1</v>
      </c>
      <c r="E54" s="98">
        <f t="shared" si="7"/>
        <v>2.2</v>
      </c>
      <c r="F54" s="98">
        <f t="shared" si="7"/>
        <v>1.9</v>
      </c>
      <c r="G54" s="98">
        <f t="shared" si="7"/>
        <v>1.9</v>
      </c>
      <c r="H54" s="98">
        <f t="shared" si="7"/>
        <v>1.7</v>
      </c>
      <c r="I54" s="98">
        <f t="shared" si="7"/>
        <v>1.9</v>
      </c>
      <c r="J54" s="98">
        <f t="shared" si="7"/>
        <v>2.1</v>
      </c>
      <c r="K54" s="98">
        <f t="shared" si="7"/>
        <v>2</v>
      </c>
      <c r="L54" s="98">
        <f t="shared" si="7"/>
        <v>2</v>
      </c>
      <c r="M54" s="98">
        <f t="shared" si="7"/>
        <v>2</v>
      </c>
      <c r="N54" s="98">
        <f t="shared" si="7"/>
        <v>2</v>
      </c>
      <c r="O54" s="98">
        <f t="shared" si="7"/>
        <v>2</v>
      </c>
    </row>
    <row r="55" spans="1:15" ht="12" customHeight="1">
      <c r="A55" s="59">
        <v>2013</v>
      </c>
      <c r="B55" s="59"/>
      <c r="C55" s="101">
        <f aca="true" t="shared" si="8" ref="C55:O55">IF(C29=0,"",ROUND(SUM(C29/C28)*100-100,1))</f>
        <v>1.7</v>
      </c>
      <c r="D55" s="98">
        <f t="shared" si="8"/>
        <v>1.6</v>
      </c>
      <c r="E55" s="98">
        <f t="shared" si="8"/>
        <v>1.3</v>
      </c>
      <c r="F55" s="98">
        <f t="shared" si="8"/>
        <v>1.1</v>
      </c>
      <c r="G55" s="98">
        <f t="shared" si="8"/>
        <v>1.7</v>
      </c>
      <c r="H55" s="98">
        <f t="shared" si="8"/>
        <v>1.9</v>
      </c>
      <c r="I55" s="98">
        <f t="shared" si="8"/>
        <v>1.9</v>
      </c>
      <c r="J55" s="98">
        <f t="shared" si="8"/>
        <v>1.5</v>
      </c>
      <c r="K55" s="98">
        <f t="shared" si="8"/>
        <v>1.4</v>
      </c>
      <c r="L55" s="98">
        <f t="shared" si="8"/>
        <v>1.2</v>
      </c>
      <c r="M55" s="98">
        <f t="shared" si="8"/>
        <v>1.3</v>
      </c>
      <c r="N55" s="98">
        <f t="shared" si="8"/>
        <v>1.4</v>
      </c>
      <c r="O55" s="98">
        <f t="shared" si="8"/>
        <v>1.4</v>
      </c>
    </row>
    <row r="56" spans="1:15" ht="12" customHeight="1">
      <c r="A56" s="59">
        <v>2014</v>
      </c>
      <c r="B56" s="59"/>
      <c r="C56" s="101">
        <f aca="true" t="shared" si="9" ref="C56:O56">IF(C30=0,"",ROUND(SUM(C30/C29)*100-100,1))</f>
        <v>1.4</v>
      </c>
      <c r="D56" s="98">
        <f t="shared" si="9"/>
        <v>1.2</v>
      </c>
      <c r="E56" s="98">
        <f t="shared" si="9"/>
        <v>1.1</v>
      </c>
      <c r="F56" s="98">
        <f t="shared" si="9"/>
        <v>1.4</v>
      </c>
      <c r="G56" s="98">
        <f t="shared" si="9"/>
        <v>0.8</v>
      </c>
      <c r="H56" s="98">
        <f t="shared" si="9"/>
        <v>1</v>
      </c>
      <c r="I56" s="98">
        <f t="shared" si="9"/>
        <v>0.8</v>
      </c>
      <c r="J56" s="98">
        <f t="shared" si="9"/>
        <v>0.9</v>
      </c>
      <c r="K56" s="98">
        <f t="shared" si="9"/>
        <v>0.9</v>
      </c>
      <c r="L56" s="98">
        <f t="shared" si="9"/>
        <v>0.8</v>
      </c>
      <c r="M56" s="98">
        <f t="shared" si="9"/>
        <v>0.6</v>
      </c>
      <c r="N56" s="98">
        <f t="shared" si="9"/>
        <v>0.2</v>
      </c>
      <c r="O56" s="98">
        <f t="shared" si="9"/>
        <v>1</v>
      </c>
    </row>
    <row r="57" spans="1:15" ht="12" customHeight="1">
      <c r="A57" s="59">
        <v>2015</v>
      </c>
      <c r="B57" s="59"/>
      <c r="C57" s="101">
        <f aca="true" t="shared" si="10" ref="C57:O57">IF(C31=0,"",ROUND(SUM(C31/C30)*100-100,1))</f>
        <v>-0.3</v>
      </c>
      <c r="D57" s="98">
        <f t="shared" si="10"/>
        <v>0</v>
      </c>
      <c r="E57" s="98">
        <f t="shared" si="10"/>
        <v>0.2</v>
      </c>
      <c r="F57" s="98">
        <f t="shared" si="10"/>
        <v>0.8</v>
      </c>
      <c r="G57" s="98">
        <f t="shared" si="10"/>
        <v>1.2</v>
      </c>
      <c r="H57" s="98">
        <f t="shared" si="10"/>
        <v>0.9</v>
      </c>
      <c r="I57" s="98">
        <f t="shared" si="10"/>
        <v>0.9</v>
      </c>
      <c r="J57" s="98">
        <f t="shared" si="10"/>
        <v>0.8</v>
      </c>
      <c r="K57" s="98">
        <f t="shared" si="10"/>
        <v>0.6</v>
      </c>
      <c r="L57" s="98">
        <f t="shared" si="10"/>
        <v>0.9</v>
      </c>
      <c r="M57" s="98">
        <f t="shared" si="10"/>
        <v>0.2</v>
      </c>
      <c r="N57" s="98">
        <f t="shared" si="10"/>
        <v>0.2</v>
      </c>
      <c r="O57" s="98">
        <f t="shared" si="10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1" ref="C59:O59">IF(C33=0,"",ROUND(SUM(C33/C31)*100-100,1))</f>
        <v>0.5</v>
      </c>
      <c r="D59" s="98">
        <f t="shared" si="11"/>
        <v>0.1</v>
      </c>
      <c r="E59" s="98">
        <f t="shared" si="11"/>
        <v>0.3</v>
      </c>
      <c r="F59" s="98">
        <f t="shared" si="11"/>
        <v>-0.1</v>
      </c>
      <c r="G59" s="98">
        <f t="shared" si="11"/>
        <v>0.2</v>
      </c>
      <c r="H59" s="98">
        <f t="shared" si="11"/>
        <v>0.3</v>
      </c>
      <c r="I59" s="98">
        <f t="shared" si="11"/>
        <v>0.5</v>
      </c>
      <c r="J59" s="98">
        <f t="shared" si="11"/>
        <v>0.4</v>
      </c>
      <c r="K59" s="98">
        <f t="shared" si="11"/>
        <v>0.6</v>
      </c>
      <c r="L59" s="98">
        <f t="shared" si="11"/>
        <v>0.8</v>
      </c>
      <c r="M59" s="98">
        <f t="shared" si="11"/>
        <v>0.8</v>
      </c>
      <c r="N59" s="98">
        <f t="shared" si="11"/>
        <v>1.5</v>
      </c>
      <c r="O59" s="98">
        <f t="shared" si="11"/>
        <v>0.5</v>
      </c>
    </row>
    <row r="60" spans="1:15" ht="12" customHeight="1">
      <c r="A60" s="59">
        <v>2017</v>
      </c>
      <c r="B60" s="59"/>
      <c r="C60" s="169">
        <f>IF(C34=0,"",ROUND(SUM(C34/C33)*100-100,1))</f>
        <v>1.6</v>
      </c>
      <c r="D60" s="98">
        <f aca="true" t="shared" si="12" ref="D60:O60">IF(D34=0,"",ROUND(SUM(D34/D33)*100-100,1))</f>
        <v>1.9</v>
      </c>
      <c r="E60" s="98">
        <f t="shared" si="12"/>
        <v>1.4</v>
      </c>
      <c r="F60" s="98">
        <f t="shared" si="12"/>
        <v>1.7</v>
      </c>
      <c r="G60" s="98">
        <f t="shared" si="12"/>
        <v>1.2</v>
      </c>
      <c r="H60" s="98">
        <f t="shared" si="12"/>
        <v>1.4</v>
      </c>
      <c r="I60" s="98">
        <f t="shared" si="12"/>
        <v>1.4</v>
      </c>
      <c r="J60" s="98">
        <f t="shared" si="12"/>
        <v>1.6</v>
      </c>
      <c r="K60" s="98">
        <f t="shared" si="12"/>
        <v>1.7</v>
      </c>
      <c r="L60" s="98">
        <f t="shared" si="12"/>
        <v>1.3</v>
      </c>
      <c r="M60" s="98">
        <f t="shared" si="12"/>
        <v>1.6</v>
      </c>
      <c r="N60" s="98">
        <f t="shared" si="12"/>
        <v>1.4</v>
      </c>
      <c r="O60" s="98">
        <f t="shared" si="12"/>
        <v>1.5</v>
      </c>
    </row>
    <row r="61" spans="1:15" ht="12" customHeight="1">
      <c r="A61" s="59">
        <v>2018</v>
      </c>
      <c r="B61" s="53"/>
      <c r="C61" s="101">
        <f>IF(C35=0,"",ROUND(SUM(C35/C34)*100-100,1))</f>
        <v>1.4</v>
      </c>
      <c r="D61" s="98">
        <f aca="true" t="shared" si="13" ref="D61:O61">IF(D35=0,"",ROUND(SUM(D35/D34)*100-100,1))</f>
        <v>1.1</v>
      </c>
      <c r="E61" s="98">
        <f t="shared" si="13"/>
        <v>1.5</v>
      </c>
      <c r="F61" s="98">
        <f t="shared" si="13"/>
        <v>1.3</v>
      </c>
      <c r="G61" s="98">
        <f t="shared" si="13"/>
        <v>2.1</v>
      </c>
      <c r="H61" s="98">
        <f t="shared" si="13"/>
        <v>1.9</v>
      </c>
      <c r="I61" s="98">
        <f t="shared" si="13"/>
        <v>1.9</v>
      </c>
      <c r="J61" s="98">
        <f t="shared" si="13"/>
        <v>1.9</v>
      </c>
      <c r="K61" s="98">
        <f t="shared" si="13"/>
        <v>1.9</v>
      </c>
      <c r="L61" s="98">
        <f t="shared" si="13"/>
        <v>2.3</v>
      </c>
      <c r="M61" s="98">
        <f t="shared" si="13"/>
        <v>2.1</v>
      </c>
      <c r="N61" s="98">
        <f t="shared" si="13"/>
        <v>1.6</v>
      </c>
      <c r="O61" s="98">
        <f t="shared" si="13"/>
        <v>1.8</v>
      </c>
    </row>
    <row r="62" spans="1:15" ht="12" customHeight="1">
      <c r="A62" s="59">
        <v>2019</v>
      </c>
      <c r="B62" s="53"/>
      <c r="C62" s="101">
        <f>IF(C36=0,"",ROUND(SUM(C36/C35)*100-100,1))</f>
        <v>1.4</v>
      </c>
      <c r="D62" s="98">
        <f aca="true" t="shared" si="14" ref="D62:O62">IF(D36=0,"",ROUND(SUM(D36/D35)*100-100,1))</f>
        <v>1.5</v>
      </c>
      <c r="E62" s="98">
        <f t="shared" si="14"/>
        <v>1.3</v>
      </c>
      <c r="F62" s="98">
        <f t="shared" si="14"/>
        <v>2</v>
      </c>
      <c r="G62" s="98">
        <f t="shared" si="14"/>
        <v>1.4</v>
      </c>
      <c r="H62" s="98">
        <f t="shared" si="14"/>
        <v>1.6</v>
      </c>
      <c r="I62" s="98">
        <f t="shared" si="14"/>
        <v>1.7</v>
      </c>
      <c r="J62" s="98">
        <f t="shared" si="14"/>
        <v>1.4</v>
      </c>
      <c r="K62" s="98">
        <f t="shared" si="14"/>
        <v>1.2</v>
      </c>
      <c r="L62" s="98">
        <f t="shared" si="14"/>
        <v>1.1</v>
      </c>
      <c r="M62" s="98">
        <f t="shared" si="14"/>
        <v>1.1</v>
      </c>
      <c r="N62" s="98">
        <f t="shared" si="14"/>
        <v>1.5</v>
      </c>
      <c r="O62" s="98">
        <f t="shared" si="14"/>
        <v>1.4</v>
      </c>
    </row>
    <row r="63" spans="1:15" ht="12" customHeight="1">
      <c r="A63" s="59">
        <v>2020</v>
      </c>
      <c r="B63" s="210"/>
      <c r="C63" s="168">
        <f>IF(C37=0,"",ROUND(SUM(C37/C36)*100-100,1))</f>
        <v>1.7</v>
      </c>
      <c r="D63" s="98">
        <f aca="true" t="shared" si="15" ref="D63:O63">IF(D37=0,"",ROUND(SUM(D37/D36)*100-100,1))</f>
        <v>1.7</v>
      </c>
      <c r="E63" s="98">
        <f t="shared" si="15"/>
        <v>1.4</v>
      </c>
      <c r="F63" s="98">
        <f t="shared" si="15"/>
        <v>0.9</v>
      </c>
      <c r="G63" s="98">
        <f t="shared" si="15"/>
        <v>0.6</v>
      </c>
      <c r="H63" s="98">
        <f t="shared" si="15"/>
        <v>0.9</v>
      </c>
      <c r="I63" s="98">
        <f t="shared" si="15"/>
        <v>-0.1</v>
      </c>
      <c r="J63" s="98">
        <f t="shared" si="15"/>
        <v>0</v>
      </c>
      <c r="K63" s="98">
        <f t="shared" si="15"/>
        <v>-0.2</v>
      </c>
      <c r="L63" s="98">
        <f t="shared" si="15"/>
        <v>-0.2</v>
      </c>
      <c r="M63" s="98">
        <f t="shared" si="15"/>
        <v>-0.3</v>
      </c>
      <c r="N63" s="98">
        <f t="shared" si="15"/>
        <v>-0.3</v>
      </c>
      <c r="O63" s="98">
        <f t="shared" si="15"/>
        <v>0.5</v>
      </c>
    </row>
    <row r="64" spans="1:31" s="121" customFormat="1" ht="2.45" customHeight="1">
      <c r="A64" s="130"/>
      <c r="B64" s="210"/>
      <c r="C64" s="168"/>
      <c r="D64" s="168" t="str">
        <f>IF(D38=0,"",ROUND(SUM(D38/D37)*100-100,1))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10"/>
      <c r="C65" s="168">
        <f aca="true" t="shared" si="16" ref="C65:O65">IF(C39=0,"",ROUND(SUM(C39/C37)*100-100,1))</f>
        <v>1</v>
      </c>
      <c r="D65" s="168">
        <f t="shared" si="16"/>
        <v>1.3</v>
      </c>
      <c r="E65" s="168">
        <f t="shared" si="16"/>
        <v>1.7</v>
      </c>
      <c r="F65" s="168">
        <f t="shared" si="16"/>
        <v>2</v>
      </c>
      <c r="G65" s="168">
        <f t="shared" si="16"/>
        <v>2.5</v>
      </c>
      <c r="H65" s="168">
        <f t="shared" si="16"/>
        <v>2.3</v>
      </c>
      <c r="I65" s="168">
        <f t="shared" si="16"/>
        <v>3.8</v>
      </c>
      <c r="J65" s="168">
        <f t="shared" si="16"/>
        <v>3.9</v>
      </c>
      <c r="K65" s="168">
        <f t="shared" si="16"/>
        <v>4.1</v>
      </c>
      <c r="L65" s="168">
        <f t="shared" si="16"/>
        <v>4.5</v>
      </c>
      <c r="M65" s="168">
        <f t="shared" si="16"/>
        <v>5.2</v>
      </c>
      <c r="N65" s="168">
        <f t="shared" si="16"/>
        <v>5.3</v>
      </c>
      <c r="O65" s="168">
        <f t="shared" si="16"/>
        <v>3.1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s="223" customFormat="1" ht="12" customHeight="1">
      <c r="A66" s="230">
        <v>2022</v>
      </c>
      <c r="B66" s="136"/>
      <c r="C66" s="169">
        <f>IF(C40=0,"",ROUND(SUM(C40/C39)*100-100,1))</f>
        <v>4.9</v>
      </c>
      <c r="D66" s="168">
        <f aca="true" t="shared" si="17" ref="D66:O66">IF(D40=0,"",ROUND(SUM(D40/D39)*100-100,1))</f>
        <v>5.1</v>
      </c>
      <c r="E66" s="168">
        <f t="shared" si="17"/>
        <v>7.3</v>
      </c>
      <c r="F66" s="168">
        <f t="shared" si="17"/>
        <v>7.4</v>
      </c>
      <c r="G66" s="168">
        <f t="shared" si="17"/>
        <v>7.9</v>
      </c>
      <c r="H66" s="168">
        <f t="shared" si="17"/>
        <v>7.6</v>
      </c>
      <c r="I66" s="168">
        <f t="shared" si="17"/>
        <v>7.5</v>
      </c>
      <c r="J66" s="168" t="str">
        <f t="shared" si="17"/>
        <v/>
      </c>
      <c r="K66" s="168" t="str">
        <f t="shared" si="17"/>
        <v/>
      </c>
      <c r="L66" s="168" t="str">
        <f t="shared" si="17"/>
        <v/>
      </c>
      <c r="M66" s="168" t="str">
        <f t="shared" si="17"/>
        <v/>
      </c>
      <c r="N66" s="168" t="str">
        <f t="shared" si="17"/>
        <v/>
      </c>
      <c r="O66" s="168" t="str">
        <f t="shared" si="17"/>
        <v/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ht="5.1" customHeight="1">
      <c r="A67" s="130"/>
      <c r="B67" s="130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1"/>
      <c r="Q67" s="121"/>
      <c r="R67" s="120"/>
      <c r="S67" s="120"/>
      <c r="T67" s="120"/>
      <c r="U67" s="120"/>
      <c r="V67" s="120"/>
      <c r="W67" s="120"/>
      <c r="X67" s="120"/>
      <c r="Y67" s="120"/>
      <c r="Z67" s="120"/>
      <c r="AA67" s="123"/>
      <c r="AB67" s="123"/>
      <c r="AC67" s="123"/>
      <c r="AD67" s="123"/>
      <c r="AE67" s="123"/>
    </row>
    <row r="68" spans="1:15" ht="12.75">
      <c r="A68" s="42" t="s">
        <v>25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</row>
    <row r="69" ht="9" customHeight="1"/>
    <row r="70" spans="1:15" ht="12" customHeight="1" hidden="1">
      <c r="A70" s="59">
        <v>2002</v>
      </c>
      <c r="B70" s="85"/>
      <c r="C70" s="98">
        <v>0</v>
      </c>
      <c r="D70" s="98">
        <f aca="true" t="shared" si="18" ref="D70:N70">IF(D17=0,"",ROUND(SUM(D17/C17)*100-100,1))</f>
        <v>0.4</v>
      </c>
      <c r="E70" s="98">
        <f t="shared" si="18"/>
        <v>0.2</v>
      </c>
      <c r="F70" s="98">
        <f t="shared" si="18"/>
        <v>-0.1</v>
      </c>
      <c r="G70" s="98">
        <f t="shared" si="18"/>
        <v>0.1</v>
      </c>
      <c r="H70" s="98">
        <f t="shared" si="18"/>
        <v>0</v>
      </c>
      <c r="I70" s="98">
        <f t="shared" si="18"/>
        <v>0.1</v>
      </c>
      <c r="J70" s="98">
        <f t="shared" si="18"/>
        <v>-0.1</v>
      </c>
      <c r="K70" s="98">
        <f t="shared" si="18"/>
        <v>0</v>
      </c>
      <c r="L70" s="98">
        <f t="shared" si="18"/>
        <v>-0.1</v>
      </c>
      <c r="M70" s="98">
        <f t="shared" si="18"/>
        <v>-0.4</v>
      </c>
      <c r="N70" s="98">
        <f t="shared" si="18"/>
        <v>1</v>
      </c>
      <c r="O70" s="102" t="s">
        <v>13</v>
      </c>
    </row>
    <row r="71" spans="1:15" ht="10.9" customHeight="1">
      <c r="A71" s="59">
        <v>2004</v>
      </c>
      <c r="B71" s="85"/>
      <c r="C71" s="98">
        <v>0</v>
      </c>
      <c r="D71" s="98">
        <f aca="true" t="shared" si="19" ref="D71:N71">IF(D18=0,"",ROUND(SUM(D18/C18)*100-100,1))</f>
        <v>0.2</v>
      </c>
      <c r="E71" s="98">
        <f t="shared" si="19"/>
        <v>0.4</v>
      </c>
      <c r="F71" s="98">
        <f t="shared" si="19"/>
        <v>0.4</v>
      </c>
      <c r="G71" s="98">
        <f t="shared" si="19"/>
        <v>0.2</v>
      </c>
      <c r="H71" s="98">
        <f t="shared" si="19"/>
        <v>0</v>
      </c>
      <c r="I71" s="98">
        <f t="shared" si="19"/>
        <v>0.1</v>
      </c>
      <c r="J71" s="98">
        <f t="shared" si="19"/>
        <v>0.1</v>
      </c>
      <c r="K71" s="98">
        <f t="shared" si="19"/>
        <v>-0.2</v>
      </c>
      <c r="L71" s="98">
        <f t="shared" si="19"/>
        <v>0.1</v>
      </c>
      <c r="M71" s="98">
        <f t="shared" si="19"/>
        <v>-0.1</v>
      </c>
      <c r="N71" s="98">
        <f t="shared" si="19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IF(C19=0,"",ROUND(SUM(C19/N18)*100-100,1))</f>
        <v>-0.7</v>
      </c>
      <c r="D72" s="98">
        <f aca="true" t="shared" si="20" ref="D72:N72">IF(D19=0,"",ROUND(SUM(D19/C19)*100-100,1))</f>
        <v>0.4</v>
      </c>
      <c r="E72" s="98">
        <f t="shared" si="20"/>
        <v>0.5</v>
      </c>
      <c r="F72" s="98">
        <f t="shared" si="20"/>
        <v>-0.2</v>
      </c>
      <c r="G72" s="98">
        <f t="shared" si="20"/>
        <v>0.1</v>
      </c>
      <c r="H72" s="98">
        <f t="shared" si="20"/>
        <v>0.2</v>
      </c>
      <c r="I72" s="98">
        <f t="shared" si="20"/>
        <v>0.3</v>
      </c>
      <c r="J72" s="98">
        <f t="shared" si="20"/>
        <v>0.1</v>
      </c>
      <c r="K72" s="98">
        <f t="shared" si="20"/>
        <v>0.1</v>
      </c>
      <c r="L72" s="98">
        <f t="shared" si="20"/>
        <v>0.1</v>
      </c>
      <c r="M72" s="98">
        <f t="shared" si="20"/>
        <v>-0.3</v>
      </c>
      <c r="N72" s="98">
        <f t="shared" si="20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IF(C21=0,"",ROUND(SUM(C21/N19)*100-100,1))</f>
        <v>-0.3</v>
      </c>
      <c r="D74" s="98">
        <f aca="true" t="shared" si="21" ref="D74:N74">IF(D21=0,"",ROUND(SUM(D21/C21)*100-100,1))</f>
        <v>0.5</v>
      </c>
      <c r="E74" s="98">
        <f t="shared" si="21"/>
        <v>0</v>
      </c>
      <c r="F74" s="98">
        <f t="shared" si="21"/>
        <v>0.3</v>
      </c>
      <c r="G74" s="98">
        <f t="shared" si="21"/>
        <v>0</v>
      </c>
      <c r="H74" s="98">
        <f t="shared" si="21"/>
        <v>0.2</v>
      </c>
      <c r="I74" s="98">
        <f t="shared" si="21"/>
        <v>0.3</v>
      </c>
      <c r="J74" s="98">
        <f t="shared" si="21"/>
        <v>-0.1</v>
      </c>
      <c r="K74" s="98">
        <f t="shared" si="21"/>
        <v>-0.3</v>
      </c>
      <c r="L74" s="98">
        <f t="shared" si="21"/>
        <v>0</v>
      </c>
      <c r="M74" s="98">
        <f t="shared" si="21"/>
        <v>0</v>
      </c>
      <c r="N74" s="98">
        <f t="shared" si="21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IF(C22=0,"",ROUND(SUM(C22/N21)*100-100,1))</f>
        <v>0</v>
      </c>
      <c r="D75" s="98">
        <f aca="true" t="shared" si="22" ref="D75:N75">IF(D22=0,"",ROUND(SUM(D22/C22)*100-100,1))</f>
        <v>0.5</v>
      </c>
      <c r="E75" s="98">
        <f t="shared" si="22"/>
        <v>0.2</v>
      </c>
      <c r="F75" s="98">
        <f t="shared" si="22"/>
        <v>0.4</v>
      </c>
      <c r="G75" s="98">
        <f t="shared" si="22"/>
        <v>0</v>
      </c>
      <c r="H75" s="98">
        <f t="shared" si="22"/>
        <v>0.1</v>
      </c>
      <c r="I75" s="98">
        <f t="shared" si="22"/>
        <v>0.4</v>
      </c>
      <c r="J75" s="98">
        <f t="shared" si="22"/>
        <v>-0.1</v>
      </c>
      <c r="K75" s="98">
        <f t="shared" si="22"/>
        <v>0.2</v>
      </c>
      <c r="L75" s="98">
        <f t="shared" si="22"/>
        <v>0.2</v>
      </c>
      <c r="M75" s="98">
        <f t="shared" si="22"/>
        <v>0.6</v>
      </c>
      <c r="N75" s="98">
        <f t="shared" si="22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IF(C23=0,"",ROUND(SUM(C23/N22)*100-100,1))</f>
        <v>-0.3</v>
      </c>
      <c r="D76" s="98">
        <f aca="true" t="shared" si="23" ref="D76:N76">IF(D23=0,"",ROUND(SUM(D23/C23)*100-100,1))</f>
        <v>0.4</v>
      </c>
      <c r="E76" s="98">
        <f t="shared" si="23"/>
        <v>0.5</v>
      </c>
      <c r="F76" s="98">
        <f t="shared" si="23"/>
        <v>-0.2</v>
      </c>
      <c r="G76" s="98">
        <f t="shared" si="23"/>
        <v>0.5</v>
      </c>
      <c r="H76" s="98">
        <f t="shared" si="23"/>
        <v>0.3</v>
      </c>
      <c r="I76" s="98">
        <f t="shared" si="23"/>
        <v>0.5</v>
      </c>
      <c r="J76" s="98">
        <f t="shared" si="23"/>
        <v>-0.3</v>
      </c>
      <c r="K76" s="98">
        <f t="shared" si="23"/>
        <v>-0.1</v>
      </c>
      <c r="L76" s="98">
        <f t="shared" si="23"/>
        <v>-0.2</v>
      </c>
      <c r="M76" s="98">
        <f t="shared" si="23"/>
        <v>-0.4</v>
      </c>
      <c r="N76" s="98">
        <f t="shared" si="23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IF(C24=0,"",ROUND(SUM(C24/N23)*100-100,1))</f>
        <v>-0.4</v>
      </c>
      <c r="D77" s="98">
        <f aca="true" t="shared" si="24" ref="D77:N77">IF(D24=0,"",ROUND(SUM(D24/C24)*100-100,1))</f>
        <v>0.5</v>
      </c>
      <c r="E77" s="98">
        <f t="shared" si="24"/>
        <v>-0.2</v>
      </c>
      <c r="F77" s="98">
        <f t="shared" si="24"/>
        <v>0.1</v>
      </c>
      <c r="G77" s="98">
        <f t="shared" si="24"/>
        <v>-0.1</v>
      </c>
      <c r="H77" s="98">
        <f t="shared" si="24"/>
        <v>0.3</v>
      </c>
      <c r="I77" s="98">
        <f t="shared" si="24"/>
        <v>0</v>
      </c>
      <c r="J77" s="98">
        <f t="shared" si="24"/>
        <v>0.2</v>
      </c>
      <c r="K77" s="98">
        <f t="shared" si="24"/>
        <v>-0.3</v>
      </c>
      <c r="L77" s="98">
        <f t="shared" si="24"/>
        <v>0.1</v>
      </c>
      <c r="M77" s="98">
        <f t="shared" si="24"/>
        <v>-0.2</v>
      </c>
      <c r="N77" s="98">
        <f t="shared" si="24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IF(C25=0,"",ROUND(SUM(C25/N24)*100-100,1))</f>
        <v>-0.6</v>
      </c>
      <c r="D78" s="98">
        <f aca="true" t="shared" si="25" ref="D78:N78">IF(D25=0,"",ROUND(SUM(D25/C25)*100-100,1))</f>
        <v>0.4</v>
      </c>
      <c r="E78" s="98">
        <f t="shared" si="25"/>
        <v>0.5</v>
      </c>
      <c r="F78" s="98">
        <f t="shared" si="25"/>
        <v>0</v>
      </c>
      <c r="G78" s="98">
        <f t="shared" si="25"/>
        <v>0</v>
      </c>
      <c r="H78" s="98">
        <f t="shared" si="25"/>
        <v>0</v>
      </c>
      <c r="I78" s="98">
        <f t="shared" si="25"/>
        <v>0.1</v>
      </c>
      <c r="J78" s="98">
        <f t="shared" si="25"/>
        <v>0.1</v>
      </c>
      <c r="K78" s="98">
        <f t="shared" si="25"/>
        <v>-0.1</v>
      </c>
      <c r="L78" s="98">
        <f t="shared" si="25"/>
        <v>0.1</v>
      </c>
      <c r="M78" s="98">
        <f t="shared" si="25"/>
        <v>0.2</v>
      </c>
      <c r="N78" s="98">
        <f t="shared" si="25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IF(C27=0,"",ROUND(SUM(C27/N25)*100-100,1))</f>
        <v>-0.2</v>
      </c>
      <c r="D80" s="98">
        <f aca="true" t="shared" si="26" ref="D80:N80">IF(D27=0,"",ROUND(SUM(D27/C27)*100-100,1))</f>
        <v>0.6</v>
      </c>
      <c r="E80" s="98">
        <f t="shared" si="26"/>
        <v>0.5</v>
      </c>
      <c r="F80" s="98">
        <f t="shared" si="26"/>
        <v>0.1</v>
      </c>
      <c r="G80" s="98">
        <f t="shared" si="26"/>
        <v>-0.1</v>
      </c>
      <c r="H80" s="98">
        <f t="shared" si="26"/>
        <v>0.1</v>
      </c>
      <c r="I80" s="98">
        <f t="shared" si="26"/>
        <v>0.2</v>
      </c>
      <c r="J80" s="98">
        <f t="shared" si="26"/>
        <v>0.1</v>
      </c>
      <c r="K80" s="98">
        <f t="shared" si="26"/>
        <v>0.2</v>
      </c>
      <c r="L80" s="98">
        <f t="shared" si="26"/>
        <v>0</v>
      </c>
      <c r="M80" s="98">
        <f t="shared" si="26"/>
        <v>0.1</v>
      </c>
      <c r="N80" s="98">
        <f t="shared" si="26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IF(C28=0,"",ROUND(SUM(C28/N27)*100-100,1))</f>
        <v>-0.2</v>
      </c>
      <c r="D81" s="98">
        <f aca="true" t="shared" si="27" ref="D81:N81">IF(D28=0,"",ROUND(SUM(D28/C28)*100-100,1))</f>
        <v>0.7</v>
      </c>
      <c r="E81" s="98">
        <f t="shared" si="27"/>
        <v>0.6</v>
      </c>
      <c r="F81" s="98">
        <f t="shared" si="27"/>
        <v>-0.2</v>
      </c>
      <c r="G81" s="98">
        <f t="shared" si="27"/>
        <v>-0.1</v>
      </c>
      <c r="H81" s="98">
        <f t="shared" si="27"/>
        <v>-0.1</v>
      </c>
      <c r="I81" s="98">
        <f t="shared" si="27"/>
        <v>0.4</v>
      </c>
      <c r="J81" s="98">
        <f t="shared" si="27"/>
        <v>0.3</v>
      </c>
      <c r="K81" s="98">
        <f t="shared" si="27"/>
        <v>0.1</v>
      </c>
      <c r="L81" s="98">
        <f t="shared" si="27"/>
        <v>0</v>
      </c>
      <c r="M81" s="98">
        <f t="shared" si="27"/>
        <v>0.1</v>
      </c>
      <c r="N81" s="98">
        <f t="shared" si="27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IF(C29=0,"",ROUND(SUM(C29/N28)*100-100,1))</f>
        <v>-0.5</v>
      </c>
      <c r="D82" s="98">
        <f aca="true" t="shared" si="28" ref="D82:N82">IF(D29=0,"",ROUND(SUM(D29/C29)*100-100,1))</f>
        <v>0.6</v>
      </c>
      <c r="E82" s="98">
        <f t="shared" si="28"/>
        <v>0.4</v>
      </c>
      <c r="F82" s="98">
        <f t="shared" si="28"/>
        <v>-0.4</v>
      </c>
      <c r="G82" s="98">
        <f t="shared" si="28"/>
        <v>0.4</v>
      </c>
      <c r="H82" s="98">
        <f t="shared" si="28"/>
        <v>0.1</v>
      </c>
      <c r="I82" s="98">
        <f t="shared" si="28"/>
        <v>0.4</v>
      </c>
      <c r="J82" s="98">
        <f t="shared" si="28"/>
        <v>0</v>
      </c>
      <c r="K82" s="98">
        <f t="shared" si="28"/>
        <v>0</v>
      </c>
      <c r="L82" s="98">
        <f t="shared" si="28"/>
        <v>-0.2</v>
      </c>
      <c r="M82" s="98">
        <f t="shared" si="28"/>
        <v>0.2</v>
      </c>
      <c r="N82" s="98">
        <f t="shared" si="28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IF(C30=0,"",ROUND(SUM(C30/N29)*100-100,1))</f>
        <v>-0.5</v>
      </c>
      <c r="D83" s="98">
        <f aca="true" t="shared" si="29" ref="D83:N83">IF(D30=0,"",ROUND(SUM(D30/C30)*100-100,1))</f>
        <v>0.4</v>
      </c>
      <c r="E83" s="98">
        <f t="shared" si="29"/>
        <v>0.3</v>
      </c>
      <c r="F83" s="98">
        <f t="shared" si="29"/>
        <v>-0.1</v>
      </c>
      <c r="G83" s="98">
        <f t="shared" si="29"/>
        <v>-0.2</v>
      </c>
      <c r="H83" s="98">
        <f t="shared" si="29"/>
        <v>0.3</v>
      </c>
      <c r="I83" s="98">
        <f t="shared" si="29"/>
        <v>0.2</v>
      </c>
      <c r="J83" s="98">
        <f t="shared" si="29"/>
        <v>0.1</v>
      </c>
      <c r="K83" s="98">
        <f t="shared" si="29"/>
        <v>0</v>
      </c>
      <c r="L83" s="98">
        <f t="shared" si="29"/>
        <v>-0.3</v>
      </c>
      <c r="M83" s="98">
        <f t="shared" si="29"/>
        <v>0</v>
      </c>
      <c r="N83" s="98">
        <f t="shared" si="29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IF(C31=0,"",ROUND(SUM(C31/N30)*100-100,1))</f>
        <v>-1</v>
      </c>
      <c r="D84" s="98">
        <f aca="true" t="shared" si="30" ref="D84:N84">IF(D31=0,"",ROUND(SUM(D31/C31)*100-100,1))</f>
        <v>0.7</v>
      </c>
      <c r="E84" s="98">
        <f t="shared" si="30"/>
        <v>0.5</v>
      </c>
      <c r="F84" s="98">
        <f t="shared" si="30"/>
        <v>0.5</v>
      </c>
      <c r="G84" s="98">
        <f t="shared" si="30"/>
        <v>0.2</v>
      </c>
      <c r="H84" s="98">
        <f t="shared" si="30"/>
        <v>0</v>
      </c>
      <c r="I84" s="98">
        <f t="shared" si="30"/>
        <v>0.2</v>
      </c>
      <c r="J84" s="98">
        <f t="shared" si="30"/>
        <v>0</v>
      </c>
      <c r="K84" s="98">
        <f t="shared" si="30"/>
        <v>-0.2</v>
      </c>
      <c r="L84" s="98">
        <f t="shared" si="30"/>
        <v>0</v>
      </c>
      <c r="M84" s="98">
        <f t="shared" si="30"/>
        <v>-0.7</v>
      </c>
      <c r="N84" s="98">
        <f t="shared" si="30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IF(C33=0,"",ROUND(SUM(C33/N31)*100-100,1))</f>
        <v>-0.7</v>
      </c>
      <c r="D86" s="98">
        <f aca="true" t="shared" si="31" ref="D86:N86">IF(D33=0,"",ROUND(SUM(D33/C33)*100-100,1))</f>
        <v>0.3</v>
      </c>
      <c r="E86" s="98">
        <f t="shared" si="31"/>
        <v>0.7</v>
      </c>
      <c r="F86" s="98">
        <f t="shared" si="31"/>
        <v>0.1</v>
      </c>
      <c r="G86" s="98">
        <f t="shared" si="31"/>
        <v>0.5</v>
      </c>
      <c r="H86" s="98">
        <f t="shared" si="31"/>
        <v>0.1</v>
      </c>
      <c r="I86" s="98">
        <f t="shared" si="31"/>
        <v>0.4</v>
      </c>
      <c r="J86" s="98">
        <f t="shared" si="31"/>
        <v>-0.1</v>
      </c>
      <c r="K86" s="98">
        <f t="shared" si="31"/>
        <v>0</v>
      </c>
      <c r="L86" s="98">
        <f t="shared" si="31"/>
        <v>0.2</v>
      </c>
      <c r="M86" s="98">
        <f t="shared" si="31"/>
        <v>-0.7</v>
      </c>
      <c r="N86" s="98">
        <f t="shared" si="31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IF(C34=0,"",ROUND(SUM(C34/N33)*100-100,1))</f>
        <v>-0.6</v>
      </c>
      <c r="D87" s="98">
        <f aca="true" t="shared" si="32" ref="D87:N87">IF(D34=0,"",ROUND(SUM(D34/C34)*100-100,1))</f>
        <v>0.6</v>
      </c>
      <c r="E87" s="98">
        <f t="shared" si="32"/>
        <v>0.2</v>
      </c>
      <c r="F87" s="98">
        <f t="shared" si="32"/>
        <v>0.4</v>
      </c>
      <c r="G87" s="98">
        <f t="shared" si="32"/>
        <v>0</v>
      </c>
      <c r="H87" s="98">
        <f t="shared" si="32"/>
        <v>0.3</v>
      </c>
      <c r="I87" s="98">
        <f t="shared" si="32"/>
        <v>0.4</v>
      </c>
      <c r="J87" s="98">
        <f t="shared" si="32"/>
        <v>0.1</v>
      </c>
      <c r="K87" s="98">
        <f t="shared" si="32"/>
        <v>0.1</v>
      </c>
      <c r="L87" s="98">
        <f t="shared" si="32"/>
        <v>-0.2</v>
      </c>
      <c r="M87" s="98">
        <f t="shared" si="32"/>
        <v>-0.4</v>
      </c>
      <c r="N87" s="98">
        <f t="shared" si="32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IF(C35=0,"",ROUND(SUM(C35/N34)*100-100,1))</f>
        <v>-0.6</v>
      </c>
      <c r="D88" s="98">
        <f aca="true" t="shared" si="33" ref="D88:N88">IF(D35=0,"",ROUND(SUM(D35/C35)*100-100,1))</f>
        <v>0.3</v>
      </c>
      <c r="E88" s="98">
        <f t="shared" si="33"/>
        <v>0.6</v>
      </c>
      <c r="F88" s="98">
        <f t="shared" si="33"/>
        <v>0.2</v>
      </c>
      <c r="G88" s="98">
        <f t="shared" si="33"/>
        <v>0.8</v>
      </c>
      <c r="H88" s="98">
        <f t="shared" si="33"/>
        <v>0.1</v>
      </c>
      <c r="I88" s="98">
        <f t="shared" si="33"/>
        <v>0.4</v>
      </c>
      <c r="J88" s="98">
        <f t="shared" si="33"/>
        <v>0.1</v>
      </c>
      <c r="K88" s="98">
        <f t="shared" si="33"/>
        <v>0.2</v>
      </c>
      <c r="L88" s="98">
        <f t="shared" si="33"/>
        <v>0.2</v>
      </c>
      <c r="M88" s="98">
        <f t="shared" si="33"/>
        <v>-0.7</v>
      </c>
      <c r="N88" s="98">
        <f t="shared" si="33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IF(C36=0,"",ROUND(SUM(C36/N35)*100-100,1))</f>
        <v>-0.8</v>
      </c>
      <c r="D89" s="98">
        <f aca="true" t="shared" si="34" ref="D89:N89">IF(D36=0,"",ROUND(SUM(D36/C36)*100-100,1))</f>
        <v>0.4</v>
      </c>
      <c r="E89" s="98">
        <f t="shared" si="34"/>
        <v>0.4</v>
      </c>
      <c r="F89" s="98">
        <f t="shared" si="34"/>
        <v>1</v>
      </c>
      <c r="G89" s="98">
        <f t="shared" si="34"/>
        <v>0.2</v>
      </c>
      <c r="H89" s="98">
        <f t="shared" si="34"/>
        <v>0.3</v>
      </c>
      <c r="I89" s="98">
        <f t="shared" si="34"/>
        <v>0.5</v>
      </c>
      <c r="J89" s="98">
        <f t="shared" si="34"/>
        <v>-0.2</v>
      </c>
      <c r="K89" s="98">
        <f t="shared" si="34"/>
        <v>0</v>
      </c>
      <c r="L89" s="98">
        <f t="shared" si="34"/>
        <v>0.1</v>
      </c>
      <c r="M89" s="98">
        <f t="shared" si="34"/>
        <v>-0.8</v>
      </c>
      <c r="N89" s="98">
        <f t="shared" si="34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IF(C37=0,"",ROUND(SUM(C37/N36)*100-100,1))</f>
        <v>-0.6</v>
      </c>
      <c r="D90" s="98">
        <f aca="true" t="shared" si="35" ref="D90:N90">IF(D37=0,"",ROUND(SUM(D37/C37)*100-100,1))</f>
        <v>0.4</v>
      </c>
      <c r="E90" s="98">
        <f t="shared" si="35"/>
        <v>0.1</v>
      </c>
      <c r="F90" s="98">
        <f t="shared" si="35"/>
        <v>0.4</v>
      </c>
      <c r="G90" s="98">
        <f t="shared" si="35"/>
        <v>-0.1</v>
      </c>
      <c r="H90" s="91">
        <f t="shared" si="35"/>
        <v>0.6</v>
      </c>
      <c r="I90" s="98">
        <f t="shared" si="35"/>
        <v>-0.5</v>
      </c>
      <c r="J90" s="98">
        <f t="shared" si="35"/>
        <v>-0.1</v>
      </c>
      <c r="K90" s="98">
        <f t="shared" si="35"/>
        <v>-0.2</v>
      </c>
      <c r="L90" s="91">
        <f t="shared" si="35"/>
        <v>0.1</v>
      </c>
      <c r="M90" s="98">
        <f t="shared" si="35"/>
        <v>-0.8</v>
      </c>
      <c r="N90" s="91">
        <f t="shared" si="35"/>
        <v>0.5</v>
      </c>
      <c r="O90" s="102" t="s">
        <v>13</v>
      </c>
    </row>
    <row r="91" spans="1:31" ht="2.45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68">
        <f>IF(C39=0,"",ROUND(SUM(C39/N37)*100-100,1))</f>
        <v>0.8</v>
      </c>
      <c r="D92" s="168">
        <f aca="true" t="shared" si="36" ref="D92:N92">IF(D39=0,"",ROUND(SUM(D39/C39)*100-100,1))</f>
        <v>0.7</v>
      </c>
      <c r="E92" s="168">
        <f t="shared" si="36"/>
        <v>0.5</v>
      </c>
      <c r="F92" s="168">
        <f t="shared" si="36"/>
        <v>0.7</v>
      </c>
      <c r="G92" s="168">
        <f t="shared" si="36"/>
        <v>0.5</v>
      </c>
      <c r="H92" s="168">
        <f t="shared" si="36"/>
        <v>0.4</v>
      </c>
      <c r="I92" s="168">
        <f t="shared" si="36"/>
        <v>0.9</v>
      </c>
      <c r="J92" s="168">
        <f t="shared" si="36"/>
        <v>0</v>
      </c>
      <c r="K92" s="168">
        <f t="shared" si="36"/>
        <v>0</v>
      </c>
      <c r="L92" s="168">
        <f t="shared" si="36"/>
        <v>0.5</v>
      </c>
      <c r="M92" s="168">
        <f t="shared" si="36"/>
        <v>-0.2</v>
      </c>
      <c r="N92" s="168">
        <f t="shared" si="36"/>
        <v>0.5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  <row r="93" spans="1:31" s="223" customFormat="1" ht="12.75">
      <c r="A93" s="230">
        <v>2022</v>
      </c>
      <c r="B93" s="210"/>
      <c r="C93" s="168">
        <f>IF(C40=0,"",ROUND(SUM(C40/N39)*100-100,1))</f>
        <v>0.4</v>
      </c>
      <c r="D93" s="168">
        <f aca="true" t="shared" si="37" ref="D93:N93">IF(D40=0,"",ROUND(SUM(D40/C40)*100-100,1))</f>
        <v>0.9</v>
      </c>
      <c r="E93" s="168">
        <f t="shared" si="37"/>
        <v>2.5</v>
      </c>
      <c r="F93" s="168">
        <f t="shared" si="37"/>
        <v>0.8</v>
      </c>
      <c r="G93" s="168">
        <f t="shared" si="37"/>
        <v>0.9</v>
      </c>
      <c r="H93" s="168">
        <f t="shared" si="37"/>
        <v>0.1</v>
      </c>
      <c r="I93" s="168">
        <f t="shared" si="37"/>
        <v>0.9</v>
      </c>
      <c r="J93" s="168" t="str">
        <f t="shared" si="37"/>
        <v/>
      </c>
      <c r="K93" s="168" t="str">
        <f t="shared" si="37"/>
        <v/>
      </c>
      <c r="L93" s="168" t="str">
        <f t="shared" si="37"/>
        <v/>
      </c>
      <c r="M93" s="168" t="str">
        <f t="shared" si="37"/>
        <v/>
      </c>
      <c r="N93" s="168" t="str">
        <f t="shared" si="37"/>
        <v/>
      </c>
      <c r="O93" s="102" t="s">
        <v>13</v>
      </c>
      <c r="R93" s="222"/>
      <c r="S93" s="222"/>
      <c r="T93" s="222"/>
      <c r="U93" s="222"/>
      <c r="V93" s="222"/>
      <c r="W93" s="222"/>
      <c r="X93" s="222"/>
      <c r="Y93" s="222"/>
      <c r="Z93" s="222"/>
      <c r="AA93" s="198"/>
      <c r="AB93" s="198"/>
      <c r="AC93" s="198"/>
      <c r="AD93" s="198"/>
      <c r="AE93" s="198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230">
        <v>2017</v>
      </c>
      <c r="B18" s="230"/>
      <c r="C18" s="248">
        <v>103.2</v>
      </c>
      <c r="D18" s="246">
        <v>105.2</v>
      </c>
      <c r="E18" s="246">
        <v>103.4</v>
      </c>
      <c r="F18" s="246">
        <v>102.9</v>
      </c>
      <c r="G18" s="246">
        <v>102.9</v>
      </c>
      <c r="H18" s="246">
        <v>102.7</v>
      </c>
      <c r="I18" s="246">
        <v>103</v>
      </c>
      <c r="J18" s="246">
        <v>102.9</v>
      </c>
      <c r="K18" s="246">
        <v>103.4</v>
      </c>
      <c r="L18" s="246">
        <v>104.2</v>
      </c>
      <c r="M18" s="246">
        <v>104.3</v>
      </c>
      <c r="N18" s="246">
        <v>105</v>
      </c>
      <c r="O18" s="246">
        <v>103.6</v>
      </c>
      <c r="Q18" s="81"/>
    </row>
    <row r="19" spans="1:17" ht="12.6" customHeight="1">
      <c r="A19" s="230">
        <v>2018</v>
      </c>
      <c r="B19" s="230"/>
      <c r="C19" s="248">
        <v>105.9</v>
      </c>
      <c r="D19" s="246">
        <v>105.8</v>
      </c>
      <c r="E19" s="246">
        <v>106.1</v>
      </c>
      <c r="F19" s="246">
        <v>106.1</v>
      </c>
      <c r="G19" s="246">
        <v>106.2</v>
      </c>
      <c r="H19" s="246">
        <v>106.1</v>
      </c>
      <c r="I19" s="246">
        <v>105.6</v>
      </c>
      <c r="J19" s="246">
        <v>105.3</v>
      </c>
      <c r="K19" s="246">
        <v>106.3</v>
      </c>
      <c r="L19" s="246">
        <v>106.1</v>
      </c>
      <c r="M19" s="246">
        <v>105.9</v>
      </c>
      <c r="N19" s="246">
        <v>106.1</v>
      </c>
      <c r="O19" s="246">
        <v>106</v>
      </c>
      <c r="Q19" s="81"/>
    </row>
    <row r="20" spans="1:17" ht="12.6" customHeight="1">
      <c r="A20" s="230">
        <v>2019</v>
      </c>
      <c r="B20" s="230"/>
      <c r="C20" s="248">
        <v>106.6</v>
      </c>
      <c r="D20" s="246">
        <v>107.2</v>
      </c>
      <c r="E20" s="246">
        <v>106.6</v>
      </c>
      <c r="F20" s="246">
        <v>106.6</v>
      </c>
      <c r="G20" s="246">
        <v>107.1</v>
      </c>
      <c r="H20" s="246">
        <v>107.2</v>
      </c>
      <c r="I20" s="246">
        <v>107.5</v>
      </c>
      <c r="J20" s="246">
        <v>107.7</v>
      </c>
      <c r="K20" s="246">
        <v>107.5</v>
      </c>
      <c r="L20" s="246">
        <v>107.1</v>
      </c>
      <c r="M20" s="246">
        <v>107.6</v>
      </c>
      <c r="N20" s="246">
        <v>108.1</v>
      </c>
      <c r="O20" s="246">
        <v>107.2</v>
      </c>
      <c r="Q20" s="81"/>
    </row>
    <row r="21" spans="1:15" ht="12.6" customHeight="1">
      <c r="A21" s="230">
        <v>2020</v>
      </c>
      <c r="B21" s="230"/>
      <c r="C21" s="248">
        <v>109.2</v>
      </c>
      <c r="D21" s="246">
        <v>110.5</v>
      </c>
      <c r="E21" s="246">
        <v>110.4</v>
      </c>
      <c r="F21" s="246">
        <v>111.5</v>
      </c>
      <c r="G21" s="246">
        <v>111.6</v>
      </c>
      <c r="H21" s="246">
        <v>111.6</v>
      </c>
      <c r="I21" s="246">
        <v>108.6</v>
      </c>
      <c r="J21" s="246">
        <v>108.4</v>
      </c>
      <c r="K21" s="246">
        <v>108.1</v>
      </c>
      <c r="L21" s="246">
        <v>108.5</v>
      </c>
      <c r="M21" s="246">
        <v>108.9</v>
      </c>
      <c r="N21" s="246">
        <v>108.5</v>
      </c>
      <c r="O21" s="246">
        <v>109.7</v>
      </c>
    </row>
    <row r="22" spans="1:15" ht="12.6" customHeight="1">
      <c r="A22" s="230">
        <v>2021</v>
      </c>
      <c r="B22" s="230"/>
      <c r="C22" s="248">
        <v>111.3</v>
      </c>
      <c r="D22" s="246">
        <v>112.1</v>
      </c>
      <c r="E22" s="246">
        <v>112.2</v>
      </c>
      <c r="F22" s="246">
        <v>113.6</v>
      </c>
      <c r="G22" s="246">
        <v>113.2</v>
      </c>
      <c r="H22" s="246">
        <v>113</v>
      </c>
      <c r="I22" s="246">
        <v>113.3</v>
      </c>
      <c r="J22" s="246">
        <v>113.3</v>
      </c>
      <c r="K22" s="246">
        <v>113.3</v>
      </c>
      <c r="L22" s="246">
        <v>113.3</v>
      </c>
      <c r="M22" s="246">
        <v>113.9</v>
      </c>
      <c r="N22" s="246">
        <v>114.9</v>
      </c>
      <c r="O22" s="246">
        <v>113.1</v>
      </c>
    </row>
    <row r="23" spans="1:31" s="135" customFormat="1" ht="12.6" customHeight="1">
      <c r="A23" s="147">
        <v>2022</v>
      </c>
      <c r="B23" s="147"/>
      <c r="C23" s="248">
        <v>116.7</v>
      </c>
      <c r="D23" s="246">
        <v>117.8</v>
      </c>
      <c r="E23" s="246">
        <v>118.8</v>
      </c>
      <c r="F23" s="246">
        <v>122.7</v>
      </c>
      <c r="G23" s="246">
        <v>125.3</v>
      </c>
      <c r="H23" s="246">
        <v>126.5</v>
      </c>
      <c r="I23" s="246">
        <v>129.2</v>
      </c>
      <c r="J23" s="246"/>
      <c r="K23" s="246"/>
      <c r="L23" s="246"/>
      <c r="M23" s="246"/>
      <c r="N23" s="246"/>
      <c r="O23" s="2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2018</v>
      </c>
      <c r="B27" s="59"/>
      <c r="C27" s="169">
        <f aca="true" t="shared" si="0" ref="C27:O28">IF(C19=0,"",ROUND(SUM(C19/C18)*100-100,1))</f>
        <v>2.6</v>
      </c>
      <c r="D27" s="168">
        <f t="shared" si="0"/>
        <v>0.6</v>
      </c>
      <c r="E27" s="168">
        <f t="shared" si="0"/>
        <v>2.6</v>
      </c>
      <c r="F27" s="168">
        <f t="shared" si="0"/>
        <v>3.1</v>
      </c>
      <c r="G27" s="168">
        <f t="shared" si="0"/>
        <v>3.2</v>
      </c>
      <c r="H27" s="168">
        <f t="shared" si="0"/>
        <v>3.3</v>
      </c>
      <c r="I27" s="168">
        <f t="shared" si="0"/>
        <v>2.5</v>
      </c>
      <c r="J27" s="168">
        <f t="shared" si="0"/>
        <v>2.3</v>
      </c>
      <c r="K27" s="168">
        <f t="shared" si="0"/>
        <v>2.8</v>
      </c>
      <c r="L27" s="168">
        <f t="shared" si="0"/>
        <v>1.8</v>
      </c>
      <c r="M27" s="168">
        <f t="shared" si="0"/>
        <v>1.5</v>
      </c>
      <c r="N27" s="168">
        <f t="shared" si="0"/>
        <v>1</v>
      </c>
      <c r="O27" s="247">
        <f t="shared" si="0"/>
        <v>2.3</v>
      </c>
    </row>
    <row r="28" spans="1:15" ht="12" customHeight="1">
      <c r="A28" s="59">
        <v>2019</v>
      </c>
      <c r="B28" s="59"/>
      <c r="C28" s="101">
        <f t="shared" si="0"/>
        <v>0.7</v>
      </c>
      <c r="D28" s="98">
        <f t="shared" si="0"/>
        <v>1.3</v>
      </c>
      <c r="E28" s="98">
        <f t="shared" si="0"/>
        <v>0.5</v>
      </c>
      <c r="F28" s="98">
        <f t="shared" si="0"/>
        <v>0.5</v>
      </c>
      <c r="G28" s="98">
        <f t="shared" si="0"/>
        <v>0.8</v>
      </c>
      <c r="H28" s="98">
        <f t="shared" si="0"/>
        <v>1</v>
      </c>
      <c r="I28" s="98">
        <f t="shared" si="0"/>
        <v>1.8</v>
      </c>
      <c r="J28" s="98">
        <f t="shared" si="0"/>
        <v>2.3</v>
      </c>
      <c r="K28" s="98">
        <f t="shared" si="0"/>
        <v>1.1</v>
      </c>
      <c r="L28" s="98">
        <f t="shared" si="0"/>
        <v>0.9</v>
      </c>
      <c r="M28" s="98">
        <f t="shared" si="0"/>
        <v>1.6</v>
      </c>
      <c r="N28" s="98">
        <f t="shared" si="0"/>
        <v>1.9</v>
      </c>
      <c r="O28" s="247">
        <f t="shared" si="0"/>
        <v>1.1</v>
      </c>
    </row>
    <row r="29" spans="1:15" ht="12" customHeight="1">
      <c r="A29" s="59">
        <v>2020</v>
      </c>
      <c r="B29" s="59"/>
      <c r="C29" s="101">
        <f aca="true" t="shared" si="1" ref="C29:O29">IF(C21=0,"",ROUND(SUM(C21/C20)*100-100,1))</f>
        <v>2.4</v>
      </c>
      <c r="D29" s="98">
        <f t="shared" si="1"/>
        <v>3.1</v>
      </c>
      <c r="E29" s="98">
        <f t="shared" si="1"/>
        <v>3.6</v>
      </c>
      <c r="F29" s="98">
        <f t="shared" si="1"/>
        <v>4.6</v>
      </c>
      <c r="G29" s="98">
        <f t="shared" si="1"/>
        <v>4.2</v>
      </c>
      <c r="H29" s="98">
        <f t="shared" si="1"/>
        <v>4.1</v>
      </c>
      <c r="I29" s="98">
        <f t="shared" si="1"/>
        <v>1</v>
      </c>
      <c r="J29" s="98">
        <f t="shared" si="1"/>
        <v>0.6</v>
      </c>
      <c r="K29" s="98">
        <f t="shared" si="1"/>
        <v>0.6</v>
      </c>
      <c r="L29" s="98">
        <f t="shared" si="1"/>
        <v>1.3</v>
      </c>
      <c r="M29" s="98">
        <f t="shared" si="1"/>
        <v>1.2</v>
      </c>
      <c r="N29" s="98">
        <f t="shared" si="1"/>
        <v>0.4</v>
      </c>
      <c r="O29" s="98">
        <f t="shared" si="1"/>
        <v>2.3</v>
      </c>
    </row>
    <row r="30" spans="1:15" ht="12" customHeight="1">
      <c r="A30" s="59">
        <v>2021</v>
      </c>
      <c r="B30" s="59"/>
      <c r="C30" s="101">
        <f aca="true" t="shared" si="2" ref="C30:P31">IF(C22=0,"",ROUND(SUM(C22/C21)*100-100,1))</f>
        <v>1.9</v>
      </c>
      <c r="D30" s="98">
        <f t="shared" si="2"/>
        <v>1.4</v>
      </c>
      <c r="E30" s="98">
        <f t="shared" si="2"/>
        <v>1.6</v>
      </c>
      <c r="F30" s="98">
        <f t="shared" si="2"/>
        <v>1.9</v>
      </c>
      <c r="G30" s="98">
        <f t="shared" si="2"/>
        <v>1.4</v>
      </c>
      <c r="H30" s="98">
        <f t="shared" si="2"/>
        <v>1.3</v>
      </c>
      <c r="I30" s="98">
        <f t="shared" si="2"/>
        <v>4.3</v>
      </c>
      <c r="J30" s="98">
        <f t="shared" si="2"/>
        <v>4.5</v>
      </c>
      <c r="K30" s="98">
        <f t="shared" si="2"/>
        <v>4.8</v>
      </c>
      <c r="L30" s="98">
        <f t="shared" si="2"/>
        <v>4.4</v>
      </c>
      <c r="M30" s="98">
        <f t="shared" si="2"/>
        <v>4.6</v>
      </c>
      <c r="N30" s="98">
        <f t="shared" si="2"/>
        <v>5.9</v>
      </c>
      <c r="O30" s="98">
        <f>IF(O22=0,"",ROUND(SUM(O22/O21)*100-100,1))</f>
        <v>3.1</v>
      </c>
    </row>
    <row r="31" spans="1:31" s="135" customFormat="1" ht="12" customHeight="1">
      <c r="A31" s="149">
        <v>2022</v>
      </c>
      <c r="B31" s="149"/>
      <c r="C31" s="169">
        <f t="shared" si="2"/>
        <v>4.9</v>
      </c>
      <c r="D31" s="168">
        <f t="shared" si="2"/>
        <v>5.1</v>
      </c>
      <c r="E31" s="168">
        <f t="shared" si="2"/>
        <v>5.9</v>
      </c>
      <c r="F31" s="168">
        <f t="shared" si="2"/>
        <v>8</v>
      </c>
      <c r="G31" s="168">
        <f t="shared" si="2"/>
        <v>10.7</v>
      </c>
      <c r="H31" s="168">
        <f t="shared" si="2"/>
        <v>11.9</v>
      </c>
      <c r="I31" s="168">
        <f t="shared" si="2"/>
        <v>14</v>
      </c>
      <c r="J31" s="168" t="str">
        <f t="shared" si="2"/>
        <v/>
      </c>
      <c r="K31" s="168" t="str">
        <f t="shared" si="2"/>
        <v/>
      </c>
      <c r="L31" s="168" t="str">
        <f t="shared" si="2"/>
        <v/>
      </c>
      <c r="M31" s="168" t="str">
        <f t="shared" si="2"/>
        <v/>
      </c>
      <c r="N31" s="168" t="str">
        <f t="shared" si="2"/>
        <v/>
      </c>
      <c r="O31" s="168" t="str">
        <f t="shared" si="2"/>
        <v/>
      </c>
      <c r="P31" s="168" t="str">
        <f t="shared" si="2"/>
        <v/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2017</v>
      </c>
      <c r="C35" s="101">
        <v>0.9</v>
      </c>
      <c r="D35" s="98">
        <f>IF(D18=0,"",ROUND(SUM(D18/C18)*100-100,1))</f>
        <v>1.9</v>
      </c>
      <c r="E35" s="98">
        <f aca="true" t="shared" si="3" ref="E35:N35">IF(E18=0,"",ROUND(SUM(E18/D18)*100-100,1))</f>
        <v>-1.7</v>
      </c>
      <c r="F35" s="98">
        <f t="shared" si="3"/>
        <v>-0.5</v>
      </c>
      <c r="G35" s="98">
        <f t="shared" si="3"/>
        <v>0</v>
      </c>
      <c r="H35" s="98">
        <f t="shared" si="3"/>
        <v>-0.2</v>
      </c>
      <c r="I35" s="98">
        <f t="shared" si="3"/>
        <v>0.3</v>
      </c>
      <c r="J35" s="98">
        <f t="shared" si="3"/>
        <v>-0.1</v>
      </c>
      <c r="K35" s="98">
        <f t="shared" si="3"/>
        <v>0.5</v>
      </c>
      <c r="L35" s="98">
        <f t="shared" si="3"/>
        <v>0.8</v>
      </c>
      <c r="M35" s="98">
        <f t="shared" si="3"/>
        <v>0.1</v>
      </c>
      <c r="N35" s="98">
        <f t="shared" si="3"/>
        <v>0.7</v>
      </c>
      <c r="O35" s="91" t="s">
        <v>13</v>
      </c>
    </row>
    <row r="36" spans="1:15" ht="12" customHeight="1">
      <c r="A36" s="59">
        <v>2018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-0.1</v>
      </c>
      <c r="E36" s="98">
        <f t="shared" si="4"/>
        <v>0.3</v>
      </c>
      <c r="F36" s="98">
        <f t="shared" si="4"/>
        <v>0</v>
      </c>
      <c r="G36" s="98">
        <f t="shared" si="4"/>
        <v>0.1</v>
      </c>
      <c r="H36" s="98">
        <f t="shared" si="4"/>
        <v>-0.1</v>
      </c>
      <c r="I36" s="98">
        <f t="shared" si="4"/>
        <v>-0.5</v>
      </c>
      <c r="J36" s="98">
        <f t="shared" si="4"/>
        <v>-0.3</v>
      </c>
      <c r="K36" s="98">
        <f t="shared" si="4"/>
        <v>0.9</v>
      </c>
      <c r="L36" s="98">
        <f t="shared" si="4"/>
        <v>-0.2</v>
      </c>
      <c r="M36" s="98">
        <f t="shared" si="4"/>
        <v>-0.2</v>
      </c>
      <c r="N36" s="98">
        <f t="shared" si="4"/>
        <v>0.2</v>
      </c>
      <c r="O36" s="91" t="s">
        <v>13</v>
      </c>
    </row>
    <row r="37" spans="1:15" ht="12" customHeight="1">
      <c r="A37" s="59">
        <v>2019</v>
      </c>
      <c r="B37" s="59"/>
      <c r="C37" s="101">
        <f>IF(C20=0,"",ROUND(SUM(C20/N19)*100-100,1))</f>
        <v>0.5</v>
      </c>
      <c r="D37" s="98">
        <f aca="true" t="shared" si="5" ref="D37:N37">IF(D20=0,"",ROUND(SUM(D20/C20)*100-100,1))</f>
        <v>0.6</v>
      </c>
      <c r="E37" s="98">
        <f t="shared" si="5"/>
        <v>-0.6</v>
      </c>
      <c r="F37" s="98">
        <f t="shared" si="5"/>
        <v>0</v>
      </c>
      <c r="G37" s="98">
        <f t="shared" si="5"/>
        <v>0.5</v>
      </c>
      <c r="H37" s="98">
        <f t="shared" si="5"/>
        <v>0.1</v>
      </c>
      <c r="I37" s="98">
        <f t="shared" si="5"/>
        <v>0.3</v>
      </c>
      <c r="J37" s="98">
        <f t="shared" si="5"/>
        <v>0.2</v>
      </c>
      <c r="K37" s="98">
        <f t="shared" si="5"/>
        <v>-0.2</v>
      </c>
      <c r="L37" s="98">
        <f t="shared" si="5"/>
        <v>-0.4</v>
      </c>
      <c r="M37" s="98">
        <f t="shared" si="5"/>
        <v>0.5</v>
      </c>
      <c r="N37" s="98">
        <f t="shared" si="5"/>
        <v>0.5</v>
      </c>
      <c r="O37" s="91" t="s">
        <v>13</v>
      </c>
    </row>
    <row r="38" spans="1:15" ht="12" customHeight="1">
      <c r="A38" s="59">
        <v>2020</v>
      </c>
      <c r="B38" s="59"/>
      <c r="C38" s="101">
        <f>IF(C21=0,"",ROUND(SUM(C21/N20)*100-100,1))</f>
        <v>1</v>
      </c>
      <c r="D38" s="98">
        <f aca="true" t="shared" si="6" ref="D38:N38">IF(D21=0,"",ROUND(SUM(D21/C21)*100-100,1))</f>
        <v>1.2</v>
      </c>
      <c r="E38" s="98">
        <f t="shared" si="6"/>
        <v>-0.1</v>
      </c>
      <c r="F38" s="98">
        <f t="shared" si="6"/>
        <v>1</v>
      </c>
      <c r="G38" s="98">
        <f t="shared" si="6"/>
        <v>0.1</v>
      </c>
      <c r="H38" s="98">
        <f t="shared" si="6"/>
        <v>0</v>
      </c>
      <c r="I38" s="98">
        <f t="shared" si="6"/>
        <v>-2.7</v>
      </c>
      <c r="J38" s="98">
        <f t="shared" si="6"/>
        <v>-0.2</v>
      </c>
      <c r="K38" s="98">
        <f t="shared" si="6"/>
        <v>-0.3</v>
      </c>
      <c r="L38" s="98">
        <f t="shared" si="6"/>
        <v>0.4</v>
      </c>
      <c r="M38" s="98">
        <f t="shared" si="6"/>
        <v>0.4</v>
      </c>
      <c r="N38" s="98">
        <f t="shared" si="6"/>
        <v>-0.4</v>
      </c>
      <c r="O38" s="91" t="s">
        <v>13</v>
      </c>
    </row>
    <row r="39" spans="1:15" ht="12" customHeight="1">
      <c r="A39" s="59">
        <v>2021</v>
      </c>
      <c r="B39" s="59"/>
      <c r="C39" s="101">
        <f>IF(C22=0,"",ROUND(SUM(C22/N21)*100-100,1))</f>
        <v>2.6</v>
      </c>
      <c r="D39" s="98">
        <f aca="true" t="shared" si="7" ref="D39:N40">IF(D22=0,"",ROUND(SUM(D22/C22)*100-100,1))</f>
        <v>0.7</v>
      </c>
      <c r="E39" s="98">
        <f t="shared" si="7"/>
        <v>0.1</v>
      </c>
      <c r="F39" s="98">
        <f t="shared" si="7"/>
        <v>1.2</v>
      </c>
      <c r="G39" s="98">
        <f t="shared" si="7"/>
        <v>-0.4</v>
      </c>
      <c r="H39" s="98">
        <f t="shared" si="7"/>
        <v>-0.2</v>
      </c>
      <c r="I39" s="98">
        <f t="shared" si="7"/>
        <v>0.3</v>
      </c>
      <c r="J39" s="98">
        <f t="shared" si="7"/>
        <v>0</v>
      </c>
      <c r="K39" s="98">
        <f t="shared" si="7"/>
        <v>0</v>
      </c>
      <c r="L39" s="98">
        <f t="shared" si="7"/>
        <v>0</v>
      </c>
      <c r="M39" s="98">
        <f t="shared" si="7"/>
        <v>0.5</v>
      </c>
      <c r="N39" s="98">
        <f t="shared" si="7"/>
        <v>0.9</v>
      </c>
      <c r="O39" s="91" t="s">
        <v>13</v>
      </c>
    </row>
    <row r="40" spans="1:31" s="135" customFormat="1" ht="12" customHeight="1">
      <c r="A40" s="153">
        <v>2022</v>
      </c>
      <c r="B40" s="153"/>
      <c r="C40" s="169">
        <f>IF(C23=0,"",ROUND(SUM(C23/N22)*100-100,1))</f>
        <v>1.6</v>
      </c>
      <c r="D40" s="168">
        <f t="shared" si="7"/>
        <v>0.9</v>
      </c>
      <c r="E40" s="168">
        <f aca="true" t="shared" si="8" ref="E40">IF(E23=0,"",ROUND(SUM(E23/D23)*100-100,1))</f>
        <v>0.8</v>
      </c>
      <c r="F40" s="168">
        <f aca="true" t="shared" si="9" ref="F40">IF(F23=0,"",ROUND(SUM(F23/E23)*100-100,1))</f>
        <v>3.3</v>
      </c>
      <c r="G40" s="168">
        <f aca="true" t="shared" si="10" ref="G40">IF(G23=0,"",ROUND(SUM(G23/F23)*100-100,1))</f>
        <v>2.1</v>
      </c>
      <c r="H40" s="168">
        <f aca="true" t="shared" si="11" ref="H40">IF(H23=0,"",ROUND(SUM(H23/G23)*100-100,1))</f>
        <v>1</v>
      </c>
      <c r="I40" s="168">
        <f aca="true" t="shared" si="12" ref="I40">IF(I23=0,"",ROUND(SUM(I23/H23)*100-100,1))</f>
        <v>2.1</v>
      </c>
      <c r="J40" s="168" t="str">
        <f aca="true" t="shared" si="13" ref="J40">IF(J23=0,"",ROUND(SUM(J23/I23)*100-100,1))</f>
        <v/>
      </c>
      <c r="K40" s="168" t="str">
        <f aca="true" t="shared" si="14" ref="K40">IF(K23=0,"",ROUND(SUM(K23/J23)*100-100,1))</f>
        <v/>
      </c>
      <c r="L40" s="168" t="str">
        <f aca="true" t="shared" si="15" ref="L40">IF(L23=0,"",ROUND(SUM(L23/K23)*100-100,1))</f>
        <v/>
      </c>
      <c r="M40" s="168" t="str">
        <f aca="true" t="shared" si="16" ref="M40">IF(M23=0,"",ROUND(SUM(M23/L23)*100-100,1))</f>
        <v/>
      </c>
      <c r="N40" s="168" t="str">
        <f aca="true" t="shared" si="17" ref="N40">IF(N23=0,"",ROUND(SUM(N23/M23)*100-100,1))</f>
        <v/>
      </c>
      <c r="O40" s="232" t="s">
        <v>13</v>
      </c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31" s="223" customFormat="1" ht="12.6" customHeight="1">
      <c r="A45" s="230">
        <v>2017</v>
      </c>
      <c r="B45" s="230"/>
      <c r="C45" s="103">
        <v>103</v>
      </c>
      <c r="D45" s="185">
        <v>103.1</v>
      </c>
      <c r="E45" s="185">
        <v>103.1</v>
      </c>
      <c r="F45" s="185">
        <v>104</v>
      </c>
      <c r="G45" s="185">
        <v>104.5</v>
      </c>
      <c r="H45" s="185">
        <v>105.1</v>
      </c>
      <c r="I45" s="185">
        <v>105.4</v>
      </c>
      <c r="J45" s="185">
        <v>105.5</v>
      </c>
      <c r="K45" s="185">
        <v>105.5</v>
      </c>
      <c r="L45" s="185">
        <v>105.7</v>
      </c>
      <c r="M45" s="185">
        <v>105.8</v>
      </c>
      <c r="N45" s="185">
        <v>106</v>
      </c>
      <c r="O45" s="185">
        <v>104.7</v>
      </c>
      <c r="Q45" s="231"/>
      <c r="R45" s="222"/>
      <c r="S45" s="222"/>
      <c r="T45" s="222"/>
      <c r="U45" s="222"/>
      <c r="V45" s="222"/>
      <c r="W45" s="222"/>
      <c r="X45" s="222"/>
      <c r="Y45" s="222"/>
      <c r="Z45" s="222"/>
      <c r="AA45" s="198"/>
      <c r="AB45" s="198"/>
      <c r="AC45" s="198"/>
      <c r="AD45" s="198"/>
      <c r="AE45" s="198"/>
    </row>
    <row r="46" spans="1:31" s="223" customFormat="1" ht="12.6" customHeight="1">
      <c r="A46" s="230">
        <v>2018</v>
      </c>
      <c r="B46" s="230"/>
      <c r="C46" s="103">
        <v>106</v>
      </c>
      <c r="D46" s="185">
        <v>106.2</v>
      </c>
      <c r="E46" s="185">
        <v>106.5</v>
      </c>
      <c r="F46" s="185">
        <v>107.8</v>
      </c>
      <c r="G46" s="185">
        <v>108</v>
      </c>
      <c r="H46" s="185">
        <v>108.7</v>
      </c>
      <c r="I46" s="185">
        <v>108.8</v>
      </c>
      <c r="J46" s="185">
        <v>108.8</v>
      </c>
      <c r="K46" s="185">
        <v>108.7</v>
      </c>
      <c r="L46" s="185">
        <v>109.1</v>
      </c>
      <c r="M46" s="185">
        <v>108.9</v>
      </c>
      <c r="N46" s="185">
        <v>108.7</v>
      </c>
      <c r="O46" s="185">
        <v>108</v>
      </c>
      <c r="Q46" s="231"/>
      <c r="R46" s="222"/>
      <c r="S46" s="222"/>
      <c r="T46" s="222"/>
      <c r="U46" s="222"/>
      <c r="V46" s="222"/>
      <c r="W46" s="222"/>
      <c r="X46" s="222"/>
      <c r="Y46" s="222"/>
      <c r="Z46" s="222"/>
      <c r="AA46" s="198"/>
      <c r="AB46" s="198"/>
      <c r="AC46" s="198"/>
      <c r="AD46" s="198"/>
      <c r="AE46" s="198"/>
    </row>
    <row r="47" spans="1:31" s="223" customFormat="1" ht="12.6" customHeight="1">
      <c r="A47" s="230">
        <v>2019</v>
      </c>
      <c r="B47" s="230"/>
      <c r="C47" s="103">
        <v>108.9</v>
      </c>
      <c r="D47" s="185">
        <v>109</v>
      </c>
      <c r="E47" s="185">
        <v>109.7</v>
      </c>
      <c r="F47" s="185">
        <v>110.5</v>
      </c>
      <c r="G47" s="185">
        <v>110.9</v>
      </c>
      <c r="H47" s="185">
        <v>111</v>
      </c>
      <c r="I47" s="185">
        <v>111.1</v>
      </c>
      <c r="J47" s="185">
        <v>111.1</v>
      </c>
      <c r="K47" s="185">
        <v>111.5</v>
      </c>
      <c r="L47" s="185">
        <v>111.8</v>
      </c>
      <c r="M47" s="185">
        <v>111.8</v>
      </c>
      <c r="N47" s="185">
        <v>111.5</v>
      </c>
      <c r="O47" s="185">
        <v>110.7</v>
      </c>
      <c r="R47" s="222"/>
      <c r="S47" s="222"/>
      <c r="T47" s="222"/>
      <c r="U47" s="222"/>
      <c r="V47" s="222"/>
      <c r="W47" s="222"/>
      <c r="X47" s="222"/>
      <c r="Y47" s="222"/>
      <c r="Z47" s="222"/>
      <c r="AA47" s="198"/>
      <c r="AB47" s="198"/>
      <c r="AC47" s="198"/>
      <c r="AD47" s="198"/>
      <c r="AE47" s="198"/>
    </row>
    <row r="48" spans="1:31" s="223" customFormat="1" ht="12.6" customHeight="1">
      <c r="A48" s="230">
        <v>2020</v>
      </c>
      <c r="B48" s="230"/>
      <c r="C48" s="103">
        <v>111.9</v>
      </c>
      <c r="D48" s="185">
        <v>111.9</v>
      </c>
      <c r="E48" s="185">
        <v>111.7</v>
      </c>
      <c r="F48" s="185">
        <v>113.3</v>
      </c>
      <c r="G48" s="185">
        <v>114.1</v>
      </c>
      <c r="H48" s="185">
        <v>115.3</v>
      </c>
      <c r="I48" s="185">
        <v>114.6</v>
      </c>
      <c r="J48" s="185">
        <v>114.5</v>
      </c>
      <c r="K48" s="185">
        <v>114.6</v>
      </c>
      <c r="L48" s="185">
        <v>114.5</v>
      </c>
      <c r="M48" s="185">
        <v>113.7</v>
      </c>
      <c r="N48" s="185">
        <v>113.4</v>
      </c>
      <c r="O48" s="185">
        <v>113.6</v>
      </c>
      <c r="R48" s="222"/>
      <c r="S48" s="222"/>
      <c r="T48" s="222"/>
      <c r="U48" s="222"/>
      <c r="V48" s="222"/>
      <c r="W48" s="222"/>
      <c r="X48" s="222"/>
      <c r="Y48" s="222"/>
      <c r="Z48" s="222"/>
      <c r="AA48" s="198"/>
      <c r="AB48" s="198"/>
      <c r="AC48" s="198"/>
      <c r="AD48" s="198"/>
      <c r="AE48" s="198"/>
    </row>
    <row r="49" spans="1:31" s="223" customFormat="1" ht="12.6" customHeight="1">
      <c r="A49" s="230">
        <v>2021</v>
      </c>
      <c r="B49" s="230"/>
      <c r="C49" s="103">
        <v>114.3</v>
      </c>
      <c r="D49" s="211">
        <v>114.8</v>
      </c>
      <c r="E49" s="211">
        <v>115.1</v>
      </c>
      <c r="F49" s="211">
        <v>116.8</v>
      </c>
      <c r="G49" s="211">
        <v>116.8</v>
      </c>
      <c r="H49" s="211">
        <v>117.1</v>
      </c>
      <c r="I49" s="211">
        <v>117.2</v>
      </c>
      <c r="J49" s="211">
        <v>117.2</v>
      </c>
      <c r="K49" s="211">
        <v>117.3</v>
      </c>
      <c r="L49" s="211">
        <v>117.6</v>
      </c>
      <c r="M49" s="211">
        <v>117.2</v>
      </c>
      <c r="N49" s="211">
        <v>117.5</v>
      </c>
      <c r="O49" s="211">
        <v>116.6</v>
      </c>
      <c r="P49" s="233"/>
      <c r="R49" s="222"/>
      <c r="S49" s="222"/>
      <c r="T49" s="222"/>
      <c r="U49" s="222"/>
      <c r="V49" s="222"/>
      <c r="W49" s="222"/>
      <c r="X49" s="222"/>
      <c r="Y49" s="222"/>
      <c r="Z49" s="222"/>
      <c r="AA49" s="198"/>
      <c r="AB49" s="198"/>
      <c r="AC49" s="198"/>
      <c r="AD49" s="198"/>
      <c r="AE49" s="198"/>
    </row>
    <row r="50" spans="1:31" s="135" customFormat="1" ht="12.6" customHeight="1">
      <c r="A50" s="158">
        <v>2022</v>
      </c>
      <c r="B50" s="158"/>
      <c r="C50" s="103">
        <v>118.4</v>
      </c>
      <c r="D50" s="211">
        <v>119.1</v>
      </c>
      <c r="E50" s="211">
        <v>119.7</v>
      </c>
      <c r="F50" s="211">
        <v>120.7</v>
      </c>
      <c r="G50" s="211">
        <v>121.4</v>
      </c>
      <c r="H50" s="211">
        <v>122.4</v>
      </c>
      <c r="I50" s="211">
        <v>123.1</v>
      </c>
      <c r="J50" s="211"/>
      <c r="K50" s="211"/>
      <c r="L50" s="211"/>
      <c r="M50" s="211"/>
      <c r="N50" s="211"/>
      <c r="O50" s="211"/>
      <c r="P50" s="155"/>
      <c r="Q50" s="152"/>
      <c r="R50" s="151"/>
      <c r="S50" s="151"/>
      <c r="T50" s="151"/>
      <c r="U50" s="151"/>
      <c r="V50" s="151"/>
      <c r="W50" s="151"/>
      <c r="X50" s="151"/>
      <c r="Y50" s="151"/>
      <c r="Z50" s="151"/>
      <c r="AA50" s="154"/>
      <c r="AB50" s="154"/>
      <c r="AC50" s="154"/>
      <c r="AD50" s="154"/>
      <c r="AE50" s="154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>
      <c r="A53" s="230"/>
    </row>
    <row r="54" spans="1:15" ht="12" customHeight="1">
      <c r="A54" s="230">
        <v>2018</v>
      </c>
      <c r="B54" s="59"/>
      <c r="C54" s="169">
        <f aca="true" t="shared" si="18" ref="C54:O58">IF(C46=0,"",ROUND(SUM(C46/C45)*100-100,1))</f>
        <v>2.9</v>
      </c>
      <c r="D54" s="168">
        <f t="shared" si="18"/>
        <v>3</v>
      </c>
      <c r="E54" s="168">
        <f aca="true" t="shared" si="19" ref="E54:O55">IF(E46=0,"",ROUND(SUM(E46/E45)*100-100,1))</f>
        <v>3.3</v>
      </c>
      <c r="F54" s="168">
        <f t="shared" si="19"/>
        <v>3.7</v>
      </c>
      <c r="G54" s="168">
        <f t="shared" si="19"/>
        <v>3.3</v>
      </c>
      <c r="H54" s="168">
        <f t="shared" si="19"/>
        <v>3.4</v>
      </c>
      <c r="I54" s="168">
        <f t="shared" si="19"/>
        <v>3.2</v>
      </c>
      <c r="J54" s="168">
        <f t="shared" si="19"/>
        <v>3.1</v>
      </c>
      <c r="K54" s="168">
        <f t="shared" si="19"/>
        <v>3</v>
      </c>
      <c r="L54" s="168">
        <f t="shared" si="19"/>
        <v>3.2</v>
      </c>
      <c r="M54" s="168">
        <f t="shared" si="19"/>
        <v>2.9</v>
      </c>
      <c r="N54" s="168">
        <f t="shared" si="19"/>
        <v>2.5</v>
      </c>
      <c r="O54" s="168">
        <f t="shared" si="19"/>
        <v>3.2</v>
      </c>
    </row>
    <row r="55" spans="1:15" ht="12" customHeight="1">
      <c r="A55" s="230">
        <v>2019</v>
      </c>
      <c r="B55" s="59"/>
      <c r="C55" s="101">
        <f t="shared" si="18"/>
        <v>2.7</v>
      </c>
      <c r="D55" s="98">
        <f t="shared" si="18"/>
        <v>2.6</v>
      </c>
      <c r="E55" s="98">
        <f t="shared" si="19"/>
        <v>3</v>
      </c>
      <c r="F55" s="98">
        <f t="shared" si="19"/>
        <v>2.5</v>
      </c>
      <c r="G55" s="98">
        <f t="shared" si="19"/>
        <v>2.7</v>
      </c>
      <c r="H55" s="98">
        <f t="shared" si="19"/>
        <v>2.1</v>
      </c>
      <c r="I55" s="98">
        <f t="shared" si="19"/>
        <v>2.1</v>
      </c>
      <c r="J55" s="98">
        <f t="shared" si="19"/>
        <v>2.1</v>
      </c>
      <c r="K55" s="98">
        <f t="shared" si="19"/>
        <v>2.6</v>
      </c>
      <c r="L55" s="98">
        <f t="shared" si="19"/>
        <v>2.5</v>
      </c>
      <c r="M55" s="98">
        <f t="shared" si="19"/>
        <v>2.7</v>
      </c>
      <c r="N55" s="98">
        <f t="shared" si="19"/>
        <v>2.6</v>
      </c>
      <c r="O55" s="98">
        <f t="shared" si="19"/>
        <v>2.5</v>
      </c>
    </row>
    <row r="56" spans="1:16" ht="12" customHeight="1">
      <c r="A56" s="230">
        <v>2020</v>
      </c>
      <c r="B56" s="59"/>
      <c r="C56" s="101">
        <f t="shared" si="18"/>
        <v>2.8</v>
      </c>
      <c r="D56" s="98">
        <f t="shared" si="18"/>
        <v>2.7</v>
      </c>
      <c r="E56" s="98">
        <f aca="true" t="shared" si="20" ref="E56:O56">IF(E48=0,"",ROUND(SUM(E48/E47)*100-100,1))</f>
        <v>1.8</v>
      </c>
      <c r="F56" s="98">
        <f t="shared" si="20"/>
        <v>2.5</v>
      </c>
      <c r="G56" s="98">
        <f t="shared" si="20"/>
        <v>2.9</v>
      </c>
      <c r="H56" s="98">
        <f t="shared" si="20"/>
        <v>3.9</v>
      </c>
      <c r="I56" s="98">
        <f t="shared" si="20"/>
        <v>3.2</v>
      </c>
      <c r="J56" s="98">
        <f t="shared" si="20"/>
        <v>3.1</v>
      </c>
      <c r="K56" s="98">
        <f t="shared" si="20"/>
        <v>2.8</v>
      </c>
      <c r="L56" s="98">
        <f t="shared" si="20"/>
        <v>2.4</v>
      </c>
      <c r="M56" s="98">
        <f t="shared" si="20"/>
        <v>1.7</v>
      </c>
      <c r="N56" s="98">
        <f t="shared" si="20"/>
        <v>1.7</v>
      </c>
      <c r="O56" s="98">
        <f t="shared" si="20"/>
        <v>2.6</v>
      </c>
      <c r="P56" s="68" t="e">
        <f>ROUND(SUM(P48/P47)*100-100,1)</f>
        <v>#DIV/0!</v>
      </c>
    </row>
    <row r="57" spans="1:15" ht="12" customHeight="1">
      <c r="A57" s="230">
        <v>2021</v>
      </c>
      <c r="B57" s="59"/>
      <c r="C57" s="101">
        <f t="shared" si="18"/>
        <v>2.1</v>
      </c>
      <c r="D57" s="98">
        <f t="shared" si="18"/>
        <v>2.6</v>
      </c>
      <c r="E57" s="98">
        <f aca="true" t="shared" si="21" ref="E57:O57">IF(E49=0,"",ROUND(SUM(E49/E48)*100-100,1))</f>
        <v>3</v>
      </c>
      <c r="F57" s="98">
        <f t="shared" si="21"/>
        <v>3.1</v>
      </c>
      <c r="G57" s="98">
        <f t="shared" si="21"/>
        <v>2.4</v>
      </c>
      <c r="H57" s="98">
        <f t="shared" si="21"/>
        <v>1.6</v>
      </c>
      <c r="I57" s="98">
        <f t="shared" si="21"/>
        <v>2.3</v>
      </c>
      <c r="J57" s="98">
        <f t="shared" si="21"/>
        <v>2.4</v>
      </c>
      <c r="K57" s="98">
        <f t="shared" si="21"/>
        <v>2.4</v>
      </c>
      <c r="L57" s="98">
        <f t="shared" si="21"/>
        <v>2.7</v>
      </c>
      <c r="M57" s="98">
        <f t="shared" si="21"/>
        <v>3.1</v>
      </c>
      <c r="N57" s="98">
        <f t="shared" si="21"/>
        <v>3.6</v>
      </c>
      <c r="O57" s="98">
        <f t="shared" si="21"/>
        <v>2.6</v>
      </c>
    </row>
    <row r="58" spans="1:31" s="135" customFormat="1" ht="12" customHeight="1">
      <c r="A58" s="230">
        <v>2022</v>
      </c>
      <c r="B58" s="162"/>
      <c r="C58" s="169">
        <f t="shared" si="18"/>
        <v>3.6</v>
      </c>
      <c r="D58" s="168">
        <f t="shared" si="18"/>
        <v>3.7</v>
      </c>
      <c r="E58" s="168">
        <f t="shared" si="18"/>
        <v>4</v>
      </c>
      <c r="F58" s="168">
        <f t="shared" si="18"/>
        <v>3.3</v>
      </c>
      <c r="G58" s="168">
        <f t="shared" si="18"/>
        <v>3.9</v>
      </c>
      <c r="H58" s="168">
        <f t="shared" si="18"/>
        <v>4.5</v>
      </c>
      <c r="I58" s="168">
        <f t="shared" si="18"/>
        <v>5</v>
      </c>
      <c r="J58" s="168" t="str">
        <f t="shared" si="18"/>
        <v/>
      </c>
      <c r="K58" s="168" t="str">
        <f t="shared" si="18"/>
        <v/>
      </c>
      <c r="L58" s="168" t="str">
        <f t="shared" si="18"/>
        <v/>
      </c>
      <c r="M58" s="168" t="str">
        <f t="shared" si="18"/>
        <v/>
      </c>
      <c r="N58" s="168" t="str">
        <f t="shared" si="18"/>
        <v/>
      </c>
      <c r="O58" s="168" t="str">
        <f t="shared" si="18"/>
        <v/>
      </c>
      <c r="P58" s="163" t="e">
        <v>#DIV/0!</v>
      </c>
      <c r="Q58" s="157"/>
      <c r="R58" s="156"/>
      <c r="S58" s="156"/>
      <c r="T58" s="156"/>
      <c r="U58" s="156"/>
      <c r="V58" s="156"/>
      <c r="W58" s="156"/>
      <c r="X58" s="156"/>
      <c r="Y58" s="156"/>
      <c r="Z58" s="156"/>
      <c r="AA58" s="159"/>
      <c r="AB58" s="159"/>
      <c r="AC58" s="159"/>
      <c r="AD58" s="159"/>
      <c r="AE58" s="159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98">
        <f aca="true" t="shared" si="22" ref="D62:N63">IF(D45=0,"",ROUND(SUM(D45/C45)*100-100,1))</f>
        <v>0.1</v>
      </c>
      <c r="E62" s="98">
        <f aca="true" t="shared" si="23" ref="E62:N62">IF(E45=0,"",ROUND(SUM(E45/D45)*100-100,1))</f>
        <v>0</v>
      </c>
      <c r="F62" s="98">
        <f t="shared" si="23"/>
        <v>0.9</v>
      </c>
      <c r="G62" s="98">
        <f t="shared" si="23"/>
        <v>0.5</v>
      </c>
      <c r="H62" s="98">
        <f t="shared" si="23"/>
        <v>0.6</v>
      </c>
      <c r="I62" s="98">
        <f t="shared" si="23"/>
        <v>0.3</v>
      </c>
      <c r="J62" s="98">
        <f t="shared" si="23"/>
        <v>0.1</v>
      </c>
      <c r="K62" s="98">
        <f t="shared" si="23"/>
        <v>0</v>
      </c>
      <c r="L62" s="98">
        <f t="shared" si="23"/>
        <v>0.2</v>
      </c>
      <c r="M62" s="98">
        <f t="shared" si="23"/>
        <v>0.1</v>
      </c>
      <c r="N62" s="98">
        <f t="shared" si="23"/>
        <v>0.2</v>
      </c>
      <c r="O62" s="91" t="s">
        <v>13</v>
      </c>
    </row>
    <row r="63" spans="1:15" ht="12" customHeight="1">
      <c r="A63" s="230">
        <v>2018</v>
      </c>
      <c r="C63" s="101">
        <f>IF(C46=0,"",ROUND(SUM(C46/N45)*100-100,1))</f>
        <v>0</v>
      </c>
      <c r="D63" s="98">
        <f t="shared" si="22"/>
        <v>0.2</v>
      </c>
      <c r="E63" s="98">
        <f t="shared" si="22"/>
        <v>0.3</v>
      </c>
      <c r="F63" s="98">
        <f t="shared" si="22"/>
        <v>1.2</v>
      </c>
      <c r="G63" s="98">
        <f t="shared" si="22"/>
        <v>0.2</v>
      </c>
      <c r="H63" s="98">
        <f t="shared" si="22"/>
        <v>0.6</v>
      </c>
      <c r="I63" s="98">
        <f t="shared" si="22"/>
        <v>0.1</v>
      </c>
      <c r="J63" s="98">
        <f t="shared" si="22"/>
        <v>0</v>
      </c>
      <c r="K63" s="98">
        <f t="shared" si="22"/>
        <v>-0.1</v>
      </c>
      <c r="L63" s="98">
        <f t="shared" si="22"/>
        <v>0.4</v>
      </c>
      <c r="M63" s="98">
        <f t="shared" si="22"/>
        <v>-0.2</v>
      </c>
      <c r="N63" s="98">
        <f t="shared" si="22"/>
        <v>-0.2</v>
      </c>
      <c r="O63" s="91" t="s">
        <v>13</v>
      </c>
    </row>
    <row r="64" spans="1:15" ht="12" customHeight="1">
      <c r="A64" s="230">
        <v>2019</v>
      </c>
      <c r="C64" s="101">
        <f>IF(C47=0,"",ROUND(SUM(C47/N46)*100-100,1))</f>
        <v>0.2</v>
      </c>
      <c r="D64" s="98">
        <f aca="true" t="shared" si="24" ref="D64:N64">IF(D47=0,"",ROUND(SUM(D47/C47)*100-100,1))</f>
        <v>0.1</v>
      </c>
      <c r="E64" s="98">
        <f t="shared" si="24"/>
        <v>0.6</v>
      </c>
      <c r="F64" s="98">
        <f t="shared" si="24"/>
        <v>0.7</v>
      </c>
      <c r="G64" s="98">
        <f t="shared" si="24"/>
        <v>0.4</v>
      </c>
      <c r="H64" s="98">
        <f t="shared" si="24"/>
        <v>0.1</v>
      </c>
      <c r="I64" s="98">
        <f t="shared" si="24"/>
        <v>0.1</v>
      </c>
      <c r="J64" s="98">
        <f t="shared" si="24"/>
        <v>0</v>
      </c>
      <c r="K64" s="98">
        <f t="shared" si="24"/>
        <v>0.4</v>
      </c>
      <c r="L64" s="98">
        <f t="shared" si="24"/>
        <v>0.3</v>
      </c>
      <c r="M64" s="98">
        <f t="shared" si="24"/>
        <v>0</v>
      </c>
      <c r="N64" s="98">
        <f t="shared" si="24"/>
        <v>-0.3</v>
      </c>
      <c r="O64" s="91" t="s">
        <v>13</v>
      </c>
    </row>
    <row r="65" spans="1:15" ht="12" customHeight="1">
      <c r="A65" s="230">
        <v>2020</v>
      </c>
      <c r="C65" s="101">
        <f>IF(C48=0,"",ROUND(SUM(C48/N47)*100-100,1))</f>
        <v>0.4</v>
      </c>
      <c r="D65" s="98">
        <f aca="true" t="shared" si="25" ref="D65:N65">IF(D48=0,"",ROUND(SUM(D48/C48)*100-100,1))</f>
        <v>0</v>
      </c>
      <c r="E65" s="98">
        <f t="shared" si="25"/>
        <v>-0.2</v>
      </c>
      <c r="F65" s="98">
        <f t="shared" si="25"/>
        <v>1.4</v>
      </c>
      <c r="G65" s="98">
        <f t="shared" si="25"/>
        <v>0.7</v>
      </c>
      <c r="H65" s="98">
        <f t="shared" si="25"/>
        <v>1.1</v>
      </c>
      <c r="I65" s="98">
        <f t="shared" si="25"/>
        <v>-0.6</v>
      </c>
      <c r="J65" s="98">
        <f t="shared" si="25"/>
        <v>-0.1</v>
      </c>
      <c r="K65" s="98">
        <f t="shared" si="25"/>
        <v>0.1</v>
      </c>
      <c r="L65" s="98">
        <f t="shared" si="25"/>
        <v>-0.1</v>
      </c>
      <c r="M65" s="98">
        <f t="shared" si="25"/>
        <v>-0.7</v>
      </c>
      <c r="N65" s="98">
        <f t="shared" si="25"/>
        <v>-0.3</v>
      </c>
      <c r="O65" s="91" t="s">
        <v>13</v>
      </c>
    </row>
    <row r="66" spans="1:15" ht="12" customHeight="1">
      <c r="A66" s="230">
        <v>2021</v>
      </c>
      <c r="C66" s="101">
        <f>IF(C49=0,"",ROUND(SUM(C49/N48)*100-100,1))</f>
        <v>0.8</v>
      </c>
      <c r="D66" s="98">
        <f aca="true" t="shared" si="26" ref="D66:N66">IF(D49=0,"",ROUND(SUM(D49/C49)*100-100,1))</f>
        <v>0.4</v>
      </c>
      <c r="E66" s="98">
        <f t="shared" si="26"/>
        <v>0.3</v>
      </c>
      <c r="F66" s="98">
        <f t="shared" si="26"/>
        <v>1.5</v>
      </c>
      <c r="G66" s="98">
        <f t="shared" si="26"/>
        <v>0</v>
      </c>
      <c r="H66" s="98">
        <f t="shared" si="26"/>
        <v>0.3</v>
      </c>
      <c r="I66" s="98">
        <f t="shared" si="26"/>
        <v>0.1</v>
      </c>
      <c r="J66" s="98">
        <f t="shared" si="26"/>
        <v>0</v>
      </c>
      <c r="K66" s="98">
        <f t="shared" si="26"/>
        <v>0.1</v>
      </c>
      <c r="L66" s="98">
        <f t="shared" si="26"/>
        <v>0.3</v>
      </c>
      <c r="M66" s="98">
        <f t="shared" si="26"/>
        <v>-0.3</v>
      </c>
      <c r="N66" s="98">
        <f t="shared" si="26"/>
        <v>0.3</v>
      </c>
      <c r="O66" s="91" t="s">
        <v>13</v>
      </c>
    </row>
    <row r="67" spans="1:31" s="135" customFormat="1" ht="12" customHeight="1">
      <c r="A67" s="230">
        <v>2022</v>
      </c>
      <c r="B67" s="165"/>
      <c r="C67" s="169">
        <f>IF(C50=0,"",ROUND(SUM(C50/N49)*100-100,1))</f>
        <v>0.8</v>
      </c>
      <c r="D67" s="168">
        <f aca="true" t="shared" si="27" ref="D67">IF(D50=0,"",ROUND(SUM(D50/C50)*100-100,1))</f>
        <v>0.6</v>
      </c>
      <c r="E67" s="168">
        <f aca="true" t="shared" si="28" ref="E67">IF(E50=0,"",ROUND(SUM(E50/D50)*100-100,1))</f>
        <v>0.5</v>
      </c>
      <c r="F67" s="168">
        <f aca="true" t="shared" si="29" ref="F67">IF(F50=0,"",ROUND(SUM(F50/E50)*100-100,1))</f>
        <v>0.8</v>
      </c>
      <c r="G67" s="168">
        <f aca="true" t="shared" si="30" ref="G67">IF(G50=0,"",ROUND(SUM(G50/F50)*100-100,1))</f>
        <v>0.6</v>
      </c>
      <c r="H67" s="168">
        <f aca="true" t="shared" si="31" ref="H67">IF(H50=0,"",ROUND(SUM(H50/G50)*100-100,1))</f>
        <v>0.8</v>
      </c>
      <c r="I67" s="168">
        <f aca="true" t="shared" si="32" ref="I67">IF(I50=0,"",ROUND(SUM(I50/H50)*100-100,1))</f>
        <v>0.6</v>
      </c>
      <c r="J67" s="168" t="str">
        <f aca="true" t="shared" si="33" ref="J67">IF(J50=0,"",ROUND(SUM(J50/I50)*100-100,1))</f>
        <v/>
      </c>
      <c r="K67" s="168" t="str">
        <f aca="true" t="shared" si="34" ref="K67">IF(K50=0,"",ROUND(SUM(K50/J50)*100-100,1))</f>
        <v/>
      </c>
      <c r="L67" s="168" t="str">
        <f aca="true" t="shared" si="35" ref="L67">IF(L50=0,"",ROUND(SUM(L50/K50)*100-100,1))</f>
        <v/>
      </c>
      <c r="M67" s="168" t="str">
        <f aca="true" t="shared" si="36" ref="M67">IF(M50=0,"",ROUND(SUM(M50/L50)*100-100,1))</f>
        <v/>
      </c>
      <c r="N67" s="168" t="str">
        <f aca="true" t="shared" si="37" ref="N67">IF(N50=0,"",ROUND(SUM(N50/M50)*100-100,1))</f>
        <v/>
      </c>
      <c r="O67" s="232" t="s">
        <v>13</v>
      </c>
      <c r="P67" s="161"/>
      <c r="Q67" s="161"/>
      <c r="R67" s="160"/>
      <c r="S67" s="160"/>
      <c r="T67" s="160"/>
      <c r="U67" s="160"/>
      <c r="V67" s="160"/>
      <c r="W67" s="160"/>
      <c r="X67" s="160"/>
      <c r="Y67" s="160"/>
      <c r="Z67" s="160"/>
      <c r="AA67" s="164"/>
      <c r="AB67" s="164"/>
      <c r="AC67" s="164"/>
      <c r="AD67" s="164"/>
      <c r="AE67" s="164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31" s="223" customFormat="1" ht="12.6" customHeight="1">
      <c r="A18" s="230">
        <v>2017</v>
      </c>
      <c r="B18" s="230"/>
      <c r="C18" s="103">
        <v>97.3</v>
      </c>
      <c r="D18" s="185">
        <v>97.4</v>
      </c>
      <c r="E18" s="185">
        <v>103.8</v>
      </c>
      <c r="F18" s="185">
        <v>104</v>
      </c>
      <c r="G18" s="185">
        <v>103.3</v>
      </c>
      <c r="H18" s="185">
        <v>100.6</v>
      </c>
      <c r="I18" s="185">
        <v>97.1</v>
      </c>
      <c r="J18" s="185">
        <v>98.7</v>
      </c>
      <c r="K18" s="185">
        <v>103.7</v>
      </c>
      <c r="L18" s="185">
        <v>104.5</v>
      </c>
      <c r="M18" s="185">
        <v>103.8</v>
      </c>
      <c r="N18" s="185">
        <v>102.4</v>
      </c>
      <c r="O18" s="185">
        <v>101.4</v>
      </c>
      <c r="R18" s="64"/>
      <c r="T18" s="78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</row>
    <row r="19" spans="1:31" s="223" customFormat="1" ht="12.6" customHeight="1">
      <c r="A19" s="230">
        <v>2018</v>
      </c>
      <c r="B19" s="230"/>
      <c r="C19" s="103">
        <v>96.6</v>
      </c>
      <c r="D19" s="185">
        <v>98.5</v>
      </c>
      <c r="E19" s="185">
        <v>103.5</v>
      </c>
      <c r="F19" s="185">
        <v>104.2</v>
      </c>
      <c r="G19" s="185">
        <v>103.5</v>
      </c>
      <c r="H19" s="185">
        <v>101.3</v>
      </c>
      <c r="I19" s="185">
        <v>95.9</v>
      </c>
      <c r="J19" s="185">
        <v>98.2</v>
      </c>
      <c r="K19" s="185">
        <v>104.4</v>
      </c>
      <c r="L19" s="185">
        <v>105.5</v>
      </c>
      <c r="M19" s="185">
        <v>105.2</v>
      </c>
      <c r="N19" s="185">
        <v>103.1</v>
      </c>
      <c r="O19" s="185">
        <v>101.7</v>
      </c>
      <c r="R19" s="64"/>
      <c r="T19" s="78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</row>
    <row r="20" spans="1:31" s="223" customFormat="1" ht="12.6" customHeight="1">
      <c r="A20" s="230">
        <v>2019</v>
      </c>
      <c r="B20" s="230"/>
      <c r="C20" s="103">
        <v>98</v>
      </c>
      <c r="D20" s="185">
        <v>99.9</v>
      </c>
      <c r="E20" s="185">
        <v>102.8</v>
      </c>
      <c r="F20" s="185">
        <v>105.3</v>
      </c>
      <c r="G20" s="185">
        <v>104.7</v>
      </c>
      <c r="H20" s="185">
        <v>102.9</v>
      </c>
      <c r="I20" s="185">
        <v>99.4</v>
      </c>
      <c r="J20" s="185">
        <v>99.5</v>
      </c>
      <c r="K20" s="185">
        <v>105.3</v>
      </c>
      <c r="L20" s="185">
        <v>106.6</v>
      </c>
      <c r="M20" s="185">
        <v>106.7</v>
      </c>
      <c r="N20" s="185">
        <v>105.6</v>
      </c>
      <c r="O20" s="185">
        <v>103.1</v>
      </c>
      <c r="T20" s="78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</row>
    <row r="21" spans="1:31" s="223" customFormat="1" ht="12.6" customHeight="1">
      <c r="A21" s="230">
        <v>2020</v>
      </c>
      <c r="B21" s="230"/>
      <c r="C21" s="103">
        <v>99.9</v>
      </c>
      <c r="D21" s="185">
        <v>101.7</v>
      </c>
      <c r="E21" s="185">
        <v>105.4</v>
      </c>
      <c r="F21" s="185" t="s">
        <v>74</v>
      </c>
      <c r="G21" s="185">
        <v>104.8</v>
      </c>
      <c r="H21" s="185">
        <v>102.4</v>
      </c>
      <c r="I21" s="185">
        <v>97.7</v>
      </c>
      <c r="J21" s="185">
        <v>98.2</v>
      </c>
      <c r="K21" s="185">
        <v>103.1</v>
      </c>
      <c r="L21" s="185">
        <v>104.7</v>
      </c>
      <c r="M21" s="185">
        <v>104.4</v>
      </c>
      <c r="N21" s="185">
        <v>99.9</v>
      </c>
      <c r="O21" s="185">
        <v>102.2</v>
      </c>
      <c r="T21" s="78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</row>
    <row r="22" spans="1:31" s="223" customFormat="1" ht="12.6" customHeight="1">
      <c r="A22" s="230">
        <v>2021</v>
      </c>
      <c r="B22" s="170"/>
      <c r="C22" s="171">
        <v>101</v>
      </c>
      <c r="D22" s="244">
        <v>102.3</v>
      </c>
      <c r="E22" s="185">
        <v>103.7</v>
      </c>
      <c r="F22" s="185">
        <v>103.6</v>
      </c>
      <c r="G22" s="185">
        <v>104.6</v>
      </c>
      <c r="H22" s="185">
        <v>105.1</v>
      </c>
      <c r="I22" s="185">
        <v>102.6</v>
      </c>
      <c r="J22" s="185">
        <v>101.6</v>
      </c>
      <c r="K22" s="185">
        <v>105.5</v>
      </c>
      <c r="L22" s="185">
        <v>105.9</v>
      </c>
      <c r="M22" s="185">
        <v>106.4</v>
      </c>
      <c r="N22" s="185">
        <v>105.4</v>
      </c>
      <c r="O22" s="185">
        <v>104</v>
      </c>
      <c r="P22" s="233"/>
      <c r="Q22" s="233"/>
      <c r="R22" s="233"/>
      <c r="T22" s="78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</row>
    <row r="23" spans="1:31" s="223" customFormat="1" ht="12.6" customHeight="1">
      <c r="A23" s="230">
        <v>2022</v>
      </c>
      <c r="B23" s="230"/>
      <c r="C23" s="103">
        <v>100.9</v>
      </c>
      <c r="D23" s="185">
        <v>101.2</v>
      </c>
      <c r="E23" s="185">
        <v>105.8</v>
      </c>
      <c r="F23" s="185">
        <v>107.1</v>
      </c>
      <c r="G23" s="185">
        <v>107.9</v>
      </c>
      <c r="H23" s="185">
        <v>106.3</v>
      </c>
      <c r="I23" s="185">
        <v>103.4</v>
      </c>
      <c r="J23" s="185"/>
      <c r="K23" s="185"/>
      <c r="L23" s="185"/>
      <c r="M23" s="185"/>
      <c r="N23" s="185"/>
      <c r="O23" s="185"/>
      <c r="R23" s="64"/>
      <c r="T23" s="78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>
      <c r="A26" s="230"/>
    </row>
    <row r="27" spans="1:15" ht="12" customHeight="1">
      <c r="A27" s="230">
        <v>2018</v>
      </c>
      <c r="B27" s="59"/>
      <c r="C27" s="92">
        <f aca="true" t="shared" si="0" ref="C27:Q31">IF(C19=0,"",ROUND(SUM(C19/C18)*100-100,1))</f>
        <v>-0.7</v>
      </c>
      <c r="D27" s="232">
        <f t="shared" si="0"/>
        <v>1.1</v>
      </c>
      <c r="E27" s="232">
        <f aca="true" t="shared" si="1" ref="E27:N28">IF(E19=0,"",ROUND(SUM(E19/E18)*100-100,1))</f>
        <v>-0.3</v>
      </c>
      <c r="F27" s="232">
        <f t="shared" si="1"/>
        <v>0.2</v>
      </c>
      <c r="G27" s="232">
        <f t="shared" si="1"/>
        <v>0.2</v>
      </c>
      <c r="H27" s="232">
        <f t="shared" si="1"/>
        <v>0.7</v>
      </c>
      <c r="I27" s="232">
        <f t="shared" si="1"/>
        <v>-1.2</v>
      </c>
      <c r="J27" s="232">
        <f t="shared" si="1"/>
        <v>-0.5</v>
      </c>
      <c r="K27" s="232">
        <f t="shared" si="1"/>
        <v>0.7</v>
      </c>
      <c r="L27" s="232">
        <f t="shared" si="1"/>
        <v>1</v>
      </c>
      <c r="M27" s="232">
        <f t="shared" si="1"/>
        <v>1.3</v>
      </c>
      <c r="N27" s="232">
        <f t="shared" si="1"/>
        <v>0.7</v>
      </c>
      <c r="O27" s="232">
        <f>IF(O19=0,"",ROUND(SUM(O19/O18)*100-100,1))</f>
        <v>0.3</v>
      </c>
    </row>
    <row r="28" spans="1:15" ht="12" customHeight="1">
      <c r="A28" s="230">
        <v>2019</v>
      </c>
      <c r="B28" s="59"/>
      <c r="C28" s="92">
        <f t="shared" si="0"/>
        <v>1.4</v>
      </c>
      <c r="D28" s="91">
        <f t="shared" si="0"/>
        <v>1.4</v>
      </c>
      <c r="E28" s="91">
        <f t="shared" si="1"/>
        <v>-0.7</v>
      </c>
      <c r="F28" s="91">
        <f t="shared" si="1"/>
        <v>1.1</v>
      </c>
      <c r="G28" s="91">
        <f t="shared" si="1"/>
        <v>1.2</v>
      </c>
      <c r="H28" s="91">
        <f t="shared" si="1"/>
        <v>1.6</v>
      </c>
      <c r="I28" s="91">
        <f t="shared" si="1"/>
        <v>3.6</v>
      </c>
      <c r="J28" s="91">
        <f t="shared" si="1"/>
        <v>1.3</v>
      </c>
      <c r="K28" s="91">
        <f t="shared" si="1"/>
        <v>0.9</v>
      </c>
      <c r="L28" s="91">
        <f t="shared" si="1"/>
        <v>1</v>
      </c>
      <c r="M28" s="91">
        <f t="shared" si="1"/>
        <v>1.4</v>
      </c>
      <c r="N28" s="91">
        <f t="shared" si="1"/>
        <v>2.4</v>
      </c>
      <c r="O28" s="91">
        <f>IF(O20=0,"",ROUND(SUM(O20/O19)*100-100,1))</f>
        <v>1.4</v>
      </c>
    </row>
    <row r="29" spans="1:15" ht="12" customHeight="1">
      <c r="A29" s="230">
        <v>2020</v>
      </c>
      <c r="B29" s="59"/>
      <c r="C29" s="92">
        <f t="shared" si="0"/>
        <v>1.9</v>
      </c>
      <c r="D29" s="91">
        <f t="shared" si="0"/>
        <v>1.8</v>
      </c>
      <c r="E29" s="232">
        <f t="shared" si="0"/>
        <v>2.5</v>
      </c>
      <c r="F29" s="242" t="s">
        <v>73</v>
      </c>
      <c r="G29" s="232">
        <f t="shared" si="0"/>
        <v>0.1</v>
      </c>
      <c r="H29" s="91">
        <f aca="true" t="shared" si="2" ref="H29:O29">IF(H21=0,"",ROUND(SUM(H21/H20)*100-100,1))</f>
        <v>-0.5</v>
      </c>
      <c r="I29" s="91">
        <f t="shared" si="2"/>
        <v>-1.7</v>
      </c>
      <c r="J29" s="91">
        <f t="shared" si="2"/>
        <v>-1.3</v>
      </c>
      <c r="K29" s="91">
        <f t="shared" si="2"/>
        <v>-2.1</v>
      </c>
      <c r="L29" s="91">
        <f t="shared" si="2"/>
        <v>-1.8</v>
      </c>
      <c r="M29" s="91">
        <f t="shared" si="2"/>
        <v>-2.2</v>
      </c>
      <c r="N29" s="91">
        <f t="shared" si="2"/>
        <v>-5.4</v>
      </c>
      <c r="O29" s="91">
        <f t="shared" si="2"/>
        <v>-0.9</v>
      </c>
    </row>
    <row r="30" spans="1:15" ht="12" customHeight="1">
      <c r="A30" s="230">
        <v>2021</v>
      </c>
      <c r="B30" s="59"/>
      <c r="C30" s="240">
        <f t="shared" si="0"/>
        <v>1.1</v>
      </c>
      <c r="D30" s="242">
        <f t="shared" si="0"/>
        <v>0.6</v>
      </c>
      <c r="E30" s="91">
        <f aca="true" t="shared" si="3" ref="E30:O30">IF(E22=0,"",ROUND(SUM(E22/E21)*100-100,1))</f>
        <v>-1.6</v>
      </c>
      <c r="F30" s="232">
        <v>-0.8</v>
      </c>
      <c r="G30" s="91">
        <f t="shared" si="3"/>
        <v>-0.2</v>
      </c>
      <c r="H30" s="91">
        <f t="shared" si="3"/>
        <v>2.6</v>
      </c>
      <c r="I30" s="91">
        <f t="shared" si="3"/>
        <v>5</v>
      </c>
      <c r="J30" s="91">
        <f t="shared" si="3"/>
        <v>3.5</v>
      </c>
      <c r="K30" s="91">
        <f t="shared" si="3"/>
        <v>2.3</v>
      </c>
      <c r="L30" s="91">
        <f t="shared" si="3"/>
        <v>1.1</v>
      </c>
      <c r="M30" s="91">
        <f t="shared" si="3"/>
        <v>1.9</v>
      </c>
      <c r="N30" s="91">
        <f t="shared" si="3"/>
        <v>5.5</v>
      </c>
      <c r="O30" s="91">
        <f t="shared" si="3"/>
        <v>1.8</v>
      </c>
    </row>
    <row r="31" spans="1:31" s="167" customFormat="1" ht="12" customHeight="1">
      <c r="A31" s="230">
        <v>2022</v>
      </c>
      <c r="B31" s="174"/>
      <c r="C31" s="92">
        <f t="shared" si="0"/>
        <v>-0.1</v>
      </c>
      <c r="D31" s="232">
        <f t="shared" si="0"/>
        <v>-1.1</v>
      </c>
      <c r="E31" s="232">
        <f t="shared" si="0"/>
        <v>2</v>
      </c>
      <c r="F31" s="232">
        <f t="shared" si="0"/>
        <v>3.4</v>
      </c>
      <c r="G31" s="232">
        <f t="shared" si="0"/>
        <v>3.2</v>
      </c>
      <c r="H31" s="232">
        <f t="shared" si="0"/>
        <v>1.1</v>
      </c>
      <c r="I31" s="232">
        <f t="shared" si="0"/>
        <v>0.8</v>
      </c>
      <c r="J31" s="232" t="str">
        <f t="shared" si="0"/>
        <v/>
      </c>
      <c r="K31" s="232" t="str">
        <f t="shared" si="0"/>
        <v/>
      </c>
      <c r="L31" s="232" t="str">
        <f t="shared" si="0"/>
        <v/>
      </c>
      <c r="M31" s="232" t="str">
        <f t="shared" si="0"/>
        <v/>
      </c>
      <c r="N31" s="232" t="str">
        <f t="shared" si="0"/>
        <v/>
      </c>
      <c r="O31" s="232" t="str">
        <f t="shared" si="0"/>
        <v/>
      </c>
      <c r="P31" s="232" t="str">
        <f t="shared" si="0"/>
        <v/>
      </c>
      <c r="Q31" s="232" t="str">
        <f t="shared" si="0"/>
        <v/>
      </c>
      <c r="R31" s="173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230">
        <v>2017</v>
      </c>
      <c r="C35" s="92">
        <v>-4.7</v>
      </c>
      <c r="D35" s="91">
        <f aca="true" t="shared" si="4" ref="D35:D40">IF(D18=0,"",ROUND(SUM(D18/C18)*100-100,1))</f>
        <v>0.1</v>
      </c>
      <c r="E35" s="91">
        <f aca="true" t="shared" si="5" ref="E35:N35">IF(E18=0,"",ROUND(SUM(E18/D18)*100-100,1))</f>
        <v>6.6</v>
      </c>
      <c r="F35" s="91">
        <f t="shared" si="5"/>
        <v>0.2</v>
      </c>
      <c r="G35" s="91">
        <f t="shared" si="5"/>
        <v>-0.7</v>
      </c>
      <c r="H35" s="91">
        <f t="shared" si="5"/>
        <v>-2.6</v>
      </c>
      <c r="I35" s="91">
        <f t="shared" si="5"/>
        <v>-3.5</v>
      </c>
      <c r="J35" s="91">
        <f t="shared" si="5"/>
        <v>1.6</v>
      </c>
      <c r="K35" s="91">
        <f t="shared" si="5"/>
        <v>5.1</v>
      </c>
      <c r="L35" s="91">
        <f t="shared" si="5"/>
        <v>0.8</v>
      </c>
      <c r="M35" s="91">
        <f t="shared" si="5"/>
        <v>-0.7</v>
      </c>
      <c r="N35" s="91">
        <f t="shared" si="5"/>
        <v>-1.3</v>
      </c>
      <c r="O35" s="91" t="s">
        <v>13</v>
      </c>
    </row>
    <row r="36" spans="1:20" ht="12" customHeight="1">
      <c r="A36" s="230">
        <v>2018</v>
      </c>
      <c r="C36" s="92">
        <f>IF(C19=0,"",ROUND(SUM(C19/N18)*100-100,1))</f>
        <v>-5.7</v>
      </c>
      <c r="D36" s="91">
        <f t="shared" si="4"/>
        <v>2</v>
      </c>
      <c r="E36" s="91">
        <f aca="true" t="shared" si="6" ref="E36:N36">IF(E19=0,"",ROUND(SUM(E19/D19)*100-100,1))</f>
        <v>5.1</v>
      </c>
      <c r="F36" s="91">
        <f t="shared" si="6"/>
        <v>0.7</v>
      </c>
      <c r="G36" s="91">
        <f t="shared" si="6"/>
        <v>-0.7</v>
      </c>
      <c r="H36" s="91">
        <f t="shared" si="6"/>
        <v>-2.1</v>
      </c>
      <c r="I36" s="91">
        <f t="shared" si="6"/>
        <v>-5.3</v>
      </c>
      <c r="J36" s="91">
        <f t="shared" si="6"/>
        <v>2.4</v>
      </c>
      <c r="K36" s="91">
        <f t="shared" si="6"/>
        <v>6.3</v>
      </c>
      <c r="L36" s="91">
        <f t="shared" si="6"/>
        <v>1.1</v>
      </c>
      <c r="M36" s="91">
        <f t="shared" si="6"/>
        <v>-0.3</v>
      </c>
      <c r="N36" s="91">
        <f t="shared" si="6"/>
        <v>-2</v>
      </c>
      <c r="O36" s="91" t="s">
        <v>13</v>
      </c>
      <c r="T36" s="69"/>
    </row>
    <row r="37" spans="1:15" ht="12" customHeight="1">
      <c r="A37" s="230">
        <v>2019</v>
      </c>
      <c r="C37" s="92">
        <f>IF(C20=0,"",ROUND(SUM(C20/N19)*100-100,1))</f>
        <v>-4.9</v>
      </c>
      <c r="D37" s="91">
        <f t="shared" si="4"/>
        <v>1.9</v>
      </c>
      <c r="E37" s="91">
        <f aca="true" t="shared" si="7" ref="E37:N39">IF(E20=0,"",ROUND(SUM(E20/D20)*100-100,1))</f>
        <v>2.9</v>
      </c>
      <c r="F37" s="91">
        <f t="shared" si="7"/>
        <v>2.4</v>
      </c>
      <c r="G37" s="91">
        <f t="shared" si="7"/>
        <v>-0.6</v>
      </c>
      <c r="H37" s="91">
        <f t="shared" si="7"/>
        <v>-1.7</v>
      </c>
      <c r="I37" s="91">
        <f t="shared" si="7"/>
        <v>-3.4</v>
      </c>
      <c r="J37" s="91">
        <f t="shared" si="7"/>
        <v>0.1</v>
      </c>
      <c r="K37" s="91">
        <f t="shared" si="7"/>
        <v>5.8</v>
      </c>
      <c r="L37" s="91">
        <f t="shared" si="7"/>
        <v>1.2</v>
      </c>
      <c r="M37" s="91">
        <f t="shared" si="7"/>
        <v>0.1</v>
      </c>
      <c r="N37" s="91">
        <f t="shared" si="7"/>
        <v>-1</v>
      </c>
      <c r="O37" s="91" t="s">
        <v>13</v>
      </c>
    </row>
    <row r="38" spans="1:15" ht="12" customHeight="1">
      <c r="A38" s="230">
        <v>2020</v>
      </c>
      <c r="C38" s="92">
        <f>IF(C21=0,"",ROUND(SUM(C21/N20)*100-100,1))</f>
        <v>-5.4</v>
      </c>
      <c r="D38" s="91">
        <f t="shared" si="4"/>
        <v>1.8</v>
      </c>
      <c r="E38" s="91">
        <f>IF(E21=0,"",ROUND(SUM(E21/D21)*100-100,1))</f>
        <v>3.6</v>
      </c>
      <c r="F38" s="250">
        <v>0.9</v>
      </c>
      <c r="G38" s="91">
        <v>0.4</v>
      </c>
      <c r="H38" s="91">
        <f aca="true" t="shared" si="8" ref="G38:N39">IF(H21=0,"",ROUND(SUM(H21/G21)*100-100,1))</f>
        <v>-2.3</v>
      </c>
      <c r="I38" s="91">
        <f t="shared" si="8"/>
        <v>-4.6</v>
      </c>
      <c r="J38" s="91">
        <f t="shared" si="8"/>
        <v>0.5</v>
      </c>
      <c r="K38" s="91">
        <f t="shared" si="8"/>
        <v>5</v>
      </c>
      <c r="L38" s="91">
        <f t="shared" si="8"/>
        <v>1.6</v>
      </c>
      <c r="M38" s="91">
        <f t="shared" si="8"/>
        <v>-0.3</v>
      </c>
      <c r="N38" s="91">
        <f t="shared" si="8"/>
        <v>-4.3</v>
      </c>
      <c r="O38" s="91" t="s">
        <v>13</v>
      </c>
    </row>
    <row r="39" spans="1:15" ht="12" customHeight="1">
      <c r="A39" s="230">
        <v>2021</v>
      </c>
      <c r="C39" s="240">
        <f>IF(C22=0,"",ROUND(SUM(C22/N21)*100-100,1))</f>
        <v>1.1</v>
      </c>
      <c r="D39" s="242">
        <f t="shared" si="4"/>
        <v>1.3</v>
      </c>
      <c r="E39" s="91">
        <f aca="true" t="shared" si="9" ref="E39">IF(E22=0,"",ROUND(SUM(E22/D22)*100-100,1))</f>
        <v>1.4</v>
      </c>
      <c r="F39" s="232">
        <f t="shared" si="7"/>
        <v>-0.1</v>
      </c>
      <c r="G39" s="232">
        <f t="shared" si="8"/>
        <v>1</v>
      </c>
      <c r="H39" s="232">
        <f t="shared" si="8"/>
        <v>0.5</v>
      </c>
      <c r="I39" s="232">
        <f t="shared" si="8"/>
        <v>-2.4</v>
      </c>
      <c r="J39" s="232">
        <f t="shared" si="8"/>
        <v>-1</v>
      </c>
      <c r="K39" s="232">
        <f t="shared" si="8"/>
        <v>3.8</v>
      </c>
      <c r="L39" s="232">
        <f t="shared" si="8"/>
        <v>0.4</v>
      </c>
      <c r="M39" s="232">
        <f t="shared" si="8"/>
        <v>0.5</v>
      </c>
      <c r="N39" s="232">
        <f t="shared" si="8"/>
        <v>-0.9</v>
      </c>
      <c r="O39" s="91" t="s">
        <v>13</v>
      </c>
    </row>
    <row r="40" spans="1:31" s="167" customFormat="1" ht="12" customHeight="1">
      <c r="A40" s="230">
        <v>2022</v>
      </c>
      <c r="B40" s="172"/>
      <c r="C40" s="92">
        <f>IF(C23=0,"",ROUND(SUM(C23/N22)*100-100,1))</f>
        <v>-4.3</v>
      </c>
      <c r="D40" s="232">
        <f t="shared" si="4"/>
        <v>0.3</v>
      </c>
      <c r="E40" s="232">
        <f aca="true" t="shared" si="10" ref="E40:Q40">IF(E23=0,"",ROUND(SUM(E23/D23)*100-100,1))</f>
        <v>4.5</v>
      </c>
      <c r="F40" s="232">
        <f t="shared" si="10"/>
        <v>1.2</v>
      </c>
      <c r="G40" s="232">
        <f t="shared" si="10"/>
        <v>0.7</v>
      </c>
      <c r="H40" s="232">
        <f t="shared" si="10"/>
        <v>-1.5</v>
      </c>
      <c r="I40" s="232">
        <f t="shared" si="10"/>
        <v>-2.7</v>
      </c>
      <c r="J40" s="232" t="str">
        <f t="shared" si="10"/>
        <v/>
      </c>
      <c r="K40" s="232" t="str">
        <f t="shared" si="10"/>
        <v/>
      </c>
      <c r="L40" s="232" t="str">
        <f t="shared" si="10"/>
        <v/>
      </c>
      <c r="M40" s="232" t="str">
        <f t="shared" si="10"/>
        <v/>
      </c>
      <c r="N40" s="232" t="str">
        <f t="shared" si="10"/>
        <v/>
      </c>
      <c r="O40" s="232" t="s">
        <v>13</v>
      </c>
      <c r="P40" s="232" t="str">
        <f t="shared" si="10"/>
        <v/>
      </c>
      <c r="Q40" s="232" t="str">
        <f t="shared" si="10"/>
        <v/>
      </c>
      <c r="R40" s="172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31" s="223" customFormat="1" ht="12.6" customHeight="1">
      <c r="A45" s="230">
        <v>2017</v>
      </c>
      <c r="B45" s="230"/>
      <c r="C45" s="103">
        <v>100.8</v>
      </c>
      <c r="D45" s="185">
        <v>100.9</v>
      </c>
      <c r="E45" s="185">
        <v>100.9</v>
      </c>
      <c r="F45" s="185">
        <v>101.1</v>
      </c>
      <c r="G45" s="185">
        <v>101.1</v>
      </c>
      <c r="H45" s="185">
        <v>101</v>
      </c>
      <c r="I45" s="185">
        <v>101.1</v>
      </c>
      <c r="J45" s="185">
        <v>101.2</v>
      </c>
      <c r="K45" s="185">
        <v>101.4</v>
      </c>
      <c r="L45" s="185">
        <v>101.6</v>
      </c>
      <c r="M45" s="185">
        <v>101.8</v>
      </c>
      <c r="N45" s="185">
        <v>101.9</v>
      </c>
      <c r="O45" s="185">
        <v>101.2</v>
      </c>
      <c r="R45" s="231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</row>
    <row r="46" spans="1:31" s="223" customFormat="1" ht="12.6" customHeight="1">
      <c r="A46" s="230">
        <v>2018</v>
      </c>
      <c r="B46" s="230"/>
      <c r="C46" s="103">
        <v>102.2</v>
      </c>
      <c r="D46" s="185">
        <v>102.2</v>
      </c>
      <c r="E46" s="185">
        <v>102.3</v>
      </c>
      <c r="F46" s="185">
        <v>102.5</v>
      </c>
      <c r="G46" s="185">
        <v>102.8</v>
      </c>
      <c r="H46" s="185">
        <v>102.9</v>
      </c>
      <c r="I46" s="185">
        <v>103</v>
      </c>
      <c r="J46" s="185">
        <v>103.2</v>
      </c>
      <c r="K46" s="185">
        <v>103.5</v>
      </c>
      <c r="L46" s="185">
        <v>103.9</v>
      </c>
      <c r="M46" s="185">
        <v>104.1</v>
      </c>
      <c r="N46" s="185">
        <v>103.7</v>
      </c>
      <c r="O46" s="185">
        <v>103</v>
      </c>
      <c r="R46" s="231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</row>
    <row r="47" spans="1:31" s="223" customFormat="1" ht="12.6" customHeight="1">
      <c r="A47" s="230">
        <v>2019</v>
      </c>
      <c r="B47" s="230"/>
      <c r="C47" s="103">
        <v>104.1</v>
      </c>
      <c r="D47" s="185">
        <v>104.3</v>
      </c>
      <c r="E47" s="185">
        <v>104.4</v>
      </c>
      <c r="F47" s="185">
        <v>104.7</v>
      </c>
      <c r="G47" s="185">
        <v>104.9</v>
      </c>
      <c r="H47" s="185">
        <v>104.8</v>
      </c>
      <c r="I47" s="185">
        <v>105</v>
      </c>
      <c r="J47" s="185">
        <v>105</v>
      </c>
      <c r="K47" s="185">
        <v>105.2</v>
      </c>
      <c r="L47" s="185">
        <v>105.4</v>
      </c>
      <c r="M47" s="185">
        <v>105.4</v>
      </c>
      <c r="N47" s="185">
        <v>105.5</v>
      </c>
      <c r="O47" s="185">
        <v>104.9</v>
      </c>
      <c r="R47" s="231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</row>
    <row r="48" spans="1:31" s="223" customFormat="1" ht="12.6" customHeight="1">
      <c r="A48" s="230">
        <v>2020</v>
      </c>
      <c r="B48" s="230"/>
      <c r="C48" s="103">
        <v>106</v>
      </c>
      <c r="D48" s="185">
        <v>105.9</v>
      </c>
      <c r="E48" s="185">
        <v>105.8</v>
      </c>
      <c r="F48" s="185">
        <v>105.9</v>
      </c>
      <c r="G48" s="185">
        <v>105.8</v>
      </c>
      <c r="H48" s="185">
        <v>105.8</v>
      </c>
      <c r="I48" s="185">
        <v>105.4</v>
      </c>
      <c r="J48" s="185">
        <v>105.3</v>
      </c>
      <c r="K48" s="185">
        <v>105.2</v>
      </c>
      <c r="L48" s="185">
        <v>105.3</v>
      </c>
      <c r="M48" s="185">
        <v>105.4</v>
      </c>
      <c r="N48" s="185">
        <v>105.7</v>
      </c>
      <c r="O48" s="185">
        <v>105.6</v>
      </c>
      <c r="R48" s="231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</row>
    <row r="49" spans="1:31" s="223" customFormat="1" ht="12.6" customHeight="1">
      <c r="A49" s="230">
        <v>2021</v>
      </c>
      <c r="B49" s="230"/>
      <c r="C49" s="103">
        <v>106.7</v>
      </c>
      <c r="D49" s="211">
        <v>106.9</v>
      </c>
      <c r="E49" s="185">
        <v>107.2</v>
      </c>
      <c r="F49" s="185">
        <v>107.3</v>
      </c>
      <c r="G49" s="185">
        <v>107.5</v>
      </c>
      <c r="H49" s="185">
        <v>107.6</v>
      </c>
      <c r="I49" s="185">
        <v>107.9</v>
      </c>
      <c r="J49" s="185">
        <v>108</v>
      </c>
      <c r="K49" s="185">
        <v>108.3</v>
      </c>
      <c r="L49" s="185">
        <v>109.2</v>
      </c>
      <c r="M49" s="185">
        <v>109.5</v>
      </c>
      <c r="N49" s="185">
        <v>109.6</v>
      </c>
      <c r="O49" s="185">
        <v>108</v>
      </c>
      <c r="P49" s="233"/>
      <c r="Q49" s="233"/>
      <c r="R49" s="231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</row>
    <row r="50" spans="1:31" s="167" customFormat="1" ht="12.6" customHeight="1">
      <c r="A50" s="176">
        <v>2022</v>
      </c>
      <c r="B50" s="176"/>
      <c r="C50" s="103">
        <v>112.2</v>
      </c>
      <c r="D50" s="211">
        <v>113.1</v>
      </c>
      <c r="E50" s="185">
        <v>116.6</v>
      </c>
      <c r="F50" s="185">
        <v>116.4</v>
      </c>
      <c r="G50" s="185">
        <v>117.4</v>
      </c>
      <c r="H50" s="185">
        <v>118.5</v>
      </c>
      <c r="I50" s="185">
        <v>119.5</v>
      </c>
      <c r="J50" s="185"/>
      <c r="K50" s="185"/>
      <c r="L50" s="185"/>
      <c r="M50" s="185"/>
      <c r="N50" s="185"/>
      <c r="O50" s="185"/>
      <c r="P50" s="175"/>
      <c r="Q50" s="175"/>
      <c r="R50" s="177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12.75">
      <c r="A53" s="230"/>
    </row>
    <row r="54" spans="1:15" ht="12" customHeight="1">
      <c r="A54" s="230">
        <v>2018</v>
      </c>
      <c r="B54" s="59"/>
      <c r="C54" s="169">
        <f aca="true" t="shared" si="11" ref="C54:C56">ROUND(SUM(C46/C45)*100-100,1)</f>
        <v>1.4</v>
      </c>
      <c r="D54" s="168">
        <f aca="true" t="shared" si="12" ref="D54:O54">IF(D46=0,"",ROUND(SUM(D46/D45)*100-100,1))</f>
        <v>1.3</v>
      </c>
      <c r="E54" s="168">
        <f t="shared" si="12"/>
        <v>1.4</v>
      </c>
      <c r="F54" s="168">
        <f t="shared" si="12"/>
        <v>1.4</v>
      </c>
      <c r="G54" s="168">
        <f t="shared" si="12"/>
        <v>1.7</v>
      </c>
      <c r="H54" s="168">
        <f t="shared" si="12"/>
        <v>1.9</v>
      </c>
      <c r="I54" s="168">
        <f t="shared" si="12"/>
        <v>1.9</v>
      </c>
      <c r="J54" s="168">
        <f t="shared" si="12"/>
        <v>2</v>
      </c>
      <c r="K54" s="168">
        <f t="shared" si="12"/>
        <v>2.1</v>
      </c>
      <c r="L54" s="168">
        <f t="shared" si="12"/>
        <v>2.3</v>
      </c>
      <c r="M54" s="168">
        <f t="shared" si="12"/>
        <v>2.3</v>
      </c>
      <c r="N54" s="168">
        <f t="shared" si="12"/>
        <v>1.8</v>
      </c>
      <c r="O54" s="168">
        <f t="shared" si="12"/>
        <v>1.8</v>
      </c>
    </row>
    <row r="55" spans="1:18" ht="12" customHeight="1">
      <c r="A55" s="230">
        <v>2019</v>
      </c>
      <c r="B55" s="59"/>
      <c r="C55" s="169">
        <f t="shared" si="11"/>
        <v>1.9</v>
      </c>
      <c r="D55" s="168">
        <f aca="true" t="shared" si="13" ref="D55:N55">IF(D47=0,"",ROUND(SUM(D47/D46)*100-100,1))</f>
        <v>2.1</v>
      </c>
      <c r="E55" s="168">
        <f t="shared" si="13"/>
        <v>2.1</v>
      </c>
      <c r="F55" s="168">
        <f t="shared" si="13"/>
        <v>2.1</v>
      </c>
      <c r="G55" s="168">
        <f t="shared" si="13"/>
        <v>2</v>
      </c>
      <c r="H55" s="168">
        <f t="shared" si="13"/>
        <v>1.8</v>
      </c>
      <c r="I55" s="168">
        <f t="shared" si="13"/>
        <v>1.9</v>
      </c>
      <c r="J55" s="168">
        <f t="shared" si="13"/>
        <v>1.7</v>
      </c>
      <c r="K55" s="168">
        <f t="shared" si="13"/>
        <v>1.6</v>
      </c>
      <c r="L55" s="168">
        <f t="shared" si="13"/>
        <v>1.4</v>
      </c>
      <c r="M55" s="168">
        <f t="shared" si="13"/>
        <v>1.2</v>
      </c>
      <c r="N55" s="168">
        <f t="shared" si="13"/>
        <v>1.7</v>
      </c>
      <c r="O55" s="98">
        <f aca="true" t="shared" si="14" ref="O55">IF(O47=0,"",ROUND(SUM(O47/O46)*100-100,1))</f>
        <v>1.8</v>
      </c>
      <c r="R55" s="86"/>
    </row>
    <row r="56" spans="1:15" ht="12" customHeight="1">
      <c r="A56" s="230">
        <v>2020</v>
      </c>
      <c r="B56" s="59"/>
      <c r="C56" s="169">
        <f t="shared" si="11"/>
        <v>1.8</v>
      </c>
      <c r="D56" s="168">
        <f aca="true" t="shared" si="15" ref="D56:N56">IF(D48=0,"",ROUND(SUM(D48/D47)*100-100,1))</f>
        <v>1.5</v>
      </c>
      <c r="E56" s="168">
        <f t="shared" si="15"/>
        <v>1.3</v>
      </c>
      <c r="F56" s="168">
        <f t="shared" si="15"/>
        <v>1.1</v>
      </c>
      <c r="G56" s="168">
        <f t="shared" si="15"/>
        <v>0.9</v>
      </c>
      <c r="H56" s="168">
        <f t="shared" si="15"/>
        <v>1</v>
      </c>
      <c r="I56" s="168">
        <f t="shared" si="15"/>
        <v>0.4</v>
      </c>
      <c r="J56" s="168">
        <f t="shared" si="15"/>
        <v>0.3</v>
      </c>
      <c r="K56" s="168">
        <f t="shared" si="15"/>
        <v>0</v>
      </c>
      <c r="L56" s="168">
        <f t="shared" si="15"/>
        <v>-0.1</v>
      </c>
      <c r="M56" s="168">
        <f t="shared" si="15"/>
        <v>0</v>
      </c>
      <c r="N56" s="168">
        <f t="shared" si="15"/>
        <v>0.2</v>
      </c>
      <c r="O56" s="98">
        <f>IF(O48=0,"",ROUND(SUM(O48/O47)*100-100,1))</f>
        <v>0.7</v>
      </c>
    </row>
    <row r="57" spans="1:15" ht="12" customHeight="1">
      <c r="A57" s="230">
        <v>2021</v>
      </c>
      <c r="B57" s="59"/>
      <c r="C57" s="101">
        <f>ROUND(SUM(C49/C48)*100-100,1)</f>
        <v>0.7</v>
      </c>
      <c r="D57" s="98">
        <f>IF(D49=0,"",ROUND(SUM(D49/D48)*100-100,1))</f>
        <v>0.9</v>
      </c>
      <c r="E57" s="98">
        <f aca="true" t="shared" si="16" ref="E57:O58">IF(E49=0,"",ROUND(SUM(E49/E48)*100-100,1))</f>
        <v>1.3</v>
      </c>
      <c r="F57" s="98">
        <f t="shared" si="16"/>
        <v>1.3</v>
      </c>
      <c r="G57" s="98">
        <f t="shared" si="16"/>
        <v>1.6</v>
      </c>
      <c r="H57" s="98">
        <f t="shared" si="16"/>
        <v>1.7</v>
      </c>
      <c r="I57" s="98">
        <f t="shared" si="16"/>
        <v>2.4</v>
      </c>
      <c r="J57" s="98">
        <f t="shared" si="16"/>
        <v>2.6</v>
      </c>
      <c r="K57" s="98">
        <f t="shared" si="16"/>
        <v>2.9</v>
      </c>
      <c r="L57" s="98">
        <f t="shared" si="16"/>
        <v>3.7</v>
      </c>
      <c r="M57" s="98">
        <f t="shared" si="16"/>
        <v>3.9</v>
      </c>
      <c r="N57" s="98">
        <f t="shared" si="16"/>
        <v>3.7</v>
      </c>
      <c r="O57" s="98">
        <f t="shared" si="16"/>
        <v>2.3</v>
      </c>
    </row>
    <row r="58" spans="1:31" s="167" customFormat="1" ht="12" customHeight="1">
      <c r="A58" s="230">
        <v>2022</v>
      </c>
      <c r="B58" s="179"/>
      <c r="C58" s="169">
        <f>ROUND(SUM(C50/C49)*100-100,1)</f>
        <v>5.2</v>
      </c>
      <c r="D58" s="168">
        <f>IF(D50=0,"",ROUND(SUM(D50/D49)*100-100,1))</f>
        <v>5.8</v>
      </c>
      <c r="E58" s="168">
        <f t="shared" si="16"/>
        <v>8.8</v>
      </c>
      <c r="F58" s="168">
        <f t="shared" si="16"/>
        <v>8.5</v>
      </c>
      <c r="G58" s="168">
        <f t="shared" si="16"/>
        <v>9.2</v>
      </c>
      <c r="H58" s="168">
        <f t="shared" si="16"/>
        <v>10.1</v>
      </c>
      <c r="I58" s="168">
        <f t="shared" si="16"/>
        <v>10.8</v>
      </c>
      <c r="J58" s="168" t="str">
        <f t="shared" si="16"/>
        <v/>
      </c>
      <c r="K58" s="168" t="str">
        <f t="shared" si="16"/>
        <v/>
      </c>
      <c r="L58" s="168" t="str">
        <f t="shared" si="16"/>
        <v/>
      </c>
      <c r="M58" s="168" t="str">
        <f t="shared" si="16"/>
        <v/>
      </c>
      <c r="N58" s="168" t="str">
        <f t="shared" si="16"/>
        <v/>
      </c>
      <c r="O58" s="168" t="str">
        <f t="shared" si="16"/>
        <v/>
      </c>
      <c r="P58" s="178"/>
      <c r="Q58" s="178"/>
      <c r="R58" s="178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31" s="223" customFormat="1" ht="12.75">
      <c r="A62" s="230">
        <v>2017</v>
      </c>
      <c r="C62" s="169">
        <v>0.2</v>
      </c>
      <c r="D62" s="168">
        <f aca="true" t="shared" si="17" ref="D62:N67">IF(D45=0,"",ROUND(SUM(D45/C45)*100-100,1))</f>
        <v>0.1</v>
      </c>
      <c r="E62" s="168">
        <f aca="true" t="shared" si="18" ref="E62">IF(E45=0,"",ROUND(SUM(E45/D45)*100-100,1))</f>
        <v>0</v>
      </c>
      <c r="F62" s="168">
        <f aca="true" t="shared" si="19" ref="F62">IF(F45=0,"",ROUND(SUM(F45/E45)*100-100,1))</f>
        <v>0.2</v>
      </c>
      <c r="G62" s="168">
        <f aca="true" t="shared" si="20" ref="G62">IF(G45=0,"",ROUND(SUM(G45/F45)*100-100,1))</f>
        <v>0</v>
      </c>
      <c r="H62" s="168">
        <f aca="true" t="shared" si="21" ref="H62">IF(H45=0,"",ROUND(SUM(H45/G45)*100-100,1))</f>
        <v>-0.1</v>
      </c>
      <c r="I62" s="168">
        <f aca="true" t="shared" si="22" ref="I62">IF(I45=0,"",ROUND(SUM(I45/H45)*100-100,1))</f>
        <v>0.1</v>
      </c>
      <c r="J62" s="168">
        <f aca="true" t="shared" si="23" ref="J62">IF(J45=0,"",ROUND(SUM(J45/I45)*100-100,1))</f>
        <v>0.1</v>
      </c>
      <c r="K62" s="168">
        <f aca="true" t="shared" si="24" ref="K62">IF(K45=0,"",ROUND(SUM(K45/J45)*100-100,1))</f>
        <v>0.2</v>
      </c>
      <c r="L62" s="168">
        <f aca="true" t="shared" si="25" ref="L62">IF(L45=0,"",ROUND(SUM(L45/K45)*100-100,1))</f>
        <v>0.2</v>
      </c>
      <c r="M62" s="168">
        <f aca="true" t="shared" si="26" ref="M62">IF(M45=0,"",ROUND(SUM(M45/L45)*100-100,1))</f>
        <v>0.2</v>
      </c>
      <c r="N62" s="168">
        <f aca="true" t="shared" si="27" ref="N62">IF(N45=0,"",ROUND(SUM(N45/M45)*100-100,1))</f>
        <v>0.1</v>
      </c>
      <c r="O62" s="232" t="s">
        <v>13</v>
      </c>
      <c r="R62" s="222"/>
      <c r="S62" s="222"/>
      <c r="T62" s="222"/>
      <c r="U62" s="222"/>
      <c r="V62" s="222"/>
      <c r="W62" s="222"/>
      <c r="X62" s="222"/>
      <c r="Y62" s="222"/>
      <c r="Z62" s="222"/>
      <c r="AA62" s="198"/>
      <c r="AB62" s="198"/>
      <c r="AC62" s="198"/>
      <c r="AD62" s="198"/>
      <c r="AE62" s="198"/>
    </row>
    <row r="63" spans="1:31" s="223" customFormat="1" ht="12" customHeight="1">
      <c r="A63" s="230">
        <v>2018</v>
      </c>
      <c r="C63" s="169">
        <f>IF(C46=0,"",ROUND(SUM(C46/N45)*100-100,1))</f>
        <v>0.3</v>
      </c>
      <c r="D63" s="168">
        <f t="shared" si="17"/>
        <v>0</v>
      </c>
      <c r="E63" s="168">
        <f t="shared" si="17"/>
        <v>0.1</v>
      </c>
      <c r="F63" s="168">
        <f t="shared" si="17"/>
        <v>0.2</v>
      </c>
      <c r="G63" s="168">
        <f t="shared" si="17"/>
        <v>0.3</v>
      </c>
      <c r="H63" s="168">
        <f t="shared" si="17"/>
        <v>0.1</v>
      </c>
      <c r="I63" s="168">
        <f t="shared" si="17"/>
        <v>0.1</v>
      </c>
      <c r="J63" s="168">
        <f t="shared" si="17"/>
        <v>0.2</v>
      </c>
      <c r="K63" s="168">
        <f t="shared" si="17"/>
        <v>0.3</v>
      </c>
      <c r="L63" s="168">
        <f t="shared" si="17"/>
        <v>0.4</v>
      </c>
      <c r="M63" s="168">
        <f t="shared" si="17"/>
        <v>0.2</v>
      </c>
      <c r="N63" s="168">
        <f t="shared" si="17"/>
        <v>-0.4</v>
      </c>
      <c r="O63" s="232" t="s">
        <v>13</v>
      </c>
      <c r="R63" s="222"/>
      <c r="S63" s="222"/>
      <c r="T63" s="222"/>
      <c r="U63" s="222"/>
      <c r="V63" s="222"/>
      <c r="W63" s="222"/>
      <c r="X63" s="222"/>
      <c r="Y63" s="222"/>
      <c r="Z63" s="222"/>
      <c r="AA63" s="198"/>
      <c r="AB63" s="198"/>
      <c r="AC63" s="198"/>
      <c r="AD63" s="198"/>
      <c r="AE63" s="198"/>
    </row>
    <row r="64" spans="1:31" s="223" customFormat="1" ht="12" customHeight="1">
      <c r="A64" s="230">
        <v>2019</v>
      </c>
      <c r="C64" s="169">
        <f>IF(C47=0,"",ROUND(SUM(C47/N46)*100-100,1))</f>
        <v>0.4</v>
      </c>
      <c r="D64" s="168">
        <f t="shared" si="17"/>
        <v>0.2</v>
      </c>
      <c r="E64" s="168">
        <f t="shared" si="17"/>
        <v>0.1</v>
      </c>
      <c r="F64" s="168">
        <f t="shared" si="17"/>
        <v>0.3</v>
      </c>
      <c r="G64" s="168">
        <f t="shared" si="17"/>
        <v>0.2</v>
      </c>
      <c r="H64" s="168">
        <f t="shared" si="17"/>
        <v>-0.1</v>
      </c>
      <c r="I64" s="168">
        <f t="shared" si="17"/>
        <v>0.2</v>
      </c>
      <c r="J64" s="168">
        <f t="shared" si="17"/>
        <v>0</v>
      </c>
      <c r="K64" s="168">
        <f t="shared" si="17"/>
        <v>0.2</v>
      </c>
      <c r="L64" s="168">
        <f t="shared" si="17"/>
        <v>0.2</v>
      </c>
      <c r="M64" s="168">
        <f t="shared" si="17"/>
        <v>0</v>
      </c>
      <c r="N64" s="168">
        <f t="shared" si="17"/>
        <v>0.1</v>
      </c>
      <c r="O64" s="232" t="s">
        <v>13</v>
      </c>
      <c r="R64" s="222"/>
      <c r="S64" s="222"/>
      <c r="T64" s="222"/>
      <c r="U64" s="222"/>
      <c r="V64" s="222"/>
      <c r="W64" s="222"/>
      <c r="X64" s="222"/>
      <c r="Y64" s="222"/>
      <c r="Z64" s="222"/>
      <c r="AA64" s="198"/>
      <c r="AB64" s="198"/>
      <c r="AC64" s="198"/>
      <c r="AD64" s="198"/>
      <c r="AE64" s="198"/>
    </row>
    <row r="65" spans="1:31" s="223" customFormat="1" ht="12" customHeight="1">
      <c r="A65" s="230">
        <v>2020</v>
      </c>
      <c r="C65" s="169">
        <f>IF(C48=0,"",ROUND(SUM(C48/N47)*100-100,1))</f>
        <v>0.5</v>
      </c>
      <c r="D65" s="168">
        <f t="shared" si="17"/>
        <v>-0.1</v>
      </c>
      <c r="E65" s="168">
        <f t="shared" si="17"/>
        <v>-0.1</v>
      </c>
      <c r="F65" s="168">
        <f t="shared" si="17"/>
        <v>0.1</v>
      </c>
      <c r="G65" s="168">
        <f t="shared" si="17"/>
        <v>-0.1</v>
      </c>
      <c r="H65" s="168">
        <f t="shared" si="17"/>
        <v>0</v>
      </c>
      <c r="I65" s="168">
        <f t="shared" si="17"/>
        <v>-0.4</v>
      </c>
      <c r="J65" s="168">
        <f t="shared" si="17"/>
        <v>-0.1</v>
      </c>
      <c r="K65" s="168">
        <f t="shared" si="17"/>
        <v>-0.1</v>
      </c>
      <c r="L65" s="168">
        <f t="shared" si="17"/>
        <v>0.1</v>
      </c>
      <c r="M65" s="168">
        <f t="shared" si="17"/>
        <v>0.1</v>
      </c>
      <c r="N65" s="168">
        <f t="shared" si="17"/>
        <v>0.3</v>
      </c>
      <c r="O65" s="232" t="s">
        <v>13</v>
      </c>
      <c r="R65" s="222"/>
      <c r="S65" s="222"/>
      <c r="T65" s="222"/>
      <c r="U65" s="222"/>
      <c r="V65" s="222"/>
      <c r="W65" s="222"/>
      <c r="X65" s="222"/>
      <c r="Y65" s="222"/>
      <c r="Z65" s="222"/>
      <c r="AA65" s="198"/>
      <c r="AB65" s="198"/>
      <c r="AC65" s="198"/>
      <c r="AD65" s="198"/>
      <c r="AE65" s="198"/>
    </row>
    <row r="66" spans="1:31" s="223" customFormat="1" ht="12" customHeight="1">
      <c r="A66" s="230">
        <v>2021</v>
      </c>
      <c r="C66" s="169">
        <f>IF(C49=0,"",ROUND(SUM(C49/N48)*100-100,1))</f>
        <v>0.9</v>
      </c>
      <c r="D66" s="168">
        <f t="shared" si="17"/>
        <v>0.2</v>
      </c>
      <c r="E66" s="168">
        <f t="shared" si="17"/>
        <v>0.3</v>
      </c>
      <c r="F66" s="168">
        <f t="shared" si="17"/>
        <v>0.1</v>
      </c>
      <c r="G66" s="168">
        <f t="shared" si="17"/>
        <v>0.2</v>
      </c>
      <c r="H66" s="168">
        <f t="shared" si="17"/>
        <v>0.1</v>
      </c>
      <c r="I66" s="168">
        <f t="shared" si="17"/>
        <v>0.3</v>
      </c>
      <c r="J66" s="168">
        <f t="shared" si="17"/>
        <v>0.1</v>
      </c>
      <c r="K66" s="168">
        <f t="shared" si="17"/>
        <v>0.3</v>
      </c>
      <c r="L66" s="168">
        <f t="shared" si="17"/>
        <v>0.8</v>
      </c>
      <c r="M66" s="168">
        <f t="shared" si="17"/>
        <v>0.3</v>
      </c>
      <c r="N66" s="168">
        <f t="shared" si="17"/>
        <v>0.1</v>
      </c>
      <c r="O66" s="232" t="s">
        <v>13</v>
      </c>
      <c r="R66" s="222"/>
      <c r="S66" s="222"/>
      <c r="T66" s="222"/>
      <c r="U66" s="222"/>
      <c r="V66" s="222"/>
      <c r="W66" s="222"/>
      <c r="X66" s="222"/>
      <c r="Y66" s="222"/>
      <c r="Z66" s="222"/>
      <c r="AA66" s="198"/>
      <c r="AB66" s="198"/>
      <c r="AC66" s="198"/>
      <c r="AD66" s="198"/>
      <c r="AE66" s="198"/>
    </row>
    <row r="67" spans="1:31" s="223" customFormat="1" ht="12" customHeight="1">
      <c r="A67" s="230">
        <v>2022</v>
      </c>
      <c r="B67" s="233"/>
      <c r="C67" s="169">
        <f>IF(C50=0,"",ROUND(SUM(C50/N49)*100-100,1))</f>
        <v>2.4</v>
      </c>
      <c r="D67" s="168">
        <f t="shared" si="17"/>
        <v>0.8</v>
      </c>
      <c r="E67" s="168">
        <f t="shared" si="17"/>
        <v>3.1</v>
      </c>
      <c r="F67" s="168">
        <f t="shared" si="17"/>
        <v>-0.2</v>
      </c>
      <c r="G67" s="168">
        <f t="shared" si="17"/>
        <v>0.9</v>
      </c>
      <c r="H67" s="168">
        <f t="shared" si="17"/>
        <v>0.9</v>
      </c>
      <c r="I67" s="168">
        <f t="shared" si="17"/>
        <v>0.8</v>
      </c>
      <c r="J67" s="168" t="str">
        <f t="shared" si="17"/>
        <v/>
      </c>
      <c r="K67" s="168" t="str">
        <f t="shared" si="17"/>
        <v/>
      </c>
      <c r="L67" s="168" t="str">
        <f t="shared" si="17"/>
        <v/>
      </c>
      <c r="M67" s="168" t="str">
        <f t="shared" si="17"/>
        <v/>
      </c>
      <c r="N67" s="168" t="str">
        <f t="shared" si="17"/>
        <v/>
      </c>
      <c r="O67" s="232" t="s">
        <v>13</v>
      </c>
      <c r="R67" s="222"/>
      <c r="S67" s="222"/>
      <c r="T67" s="222"/>
      <c r="U67" s="222"/>
      <c r="V67" s="222"/>
      <c r="W67" s="222"/>
      <c r="X67" s="222"/>
      <c r="Y67" s="222"/>
      <c r="Z67" s="222"/>
      <c r="AA67" s="198"/>
      <c r="AB67" s="198"/>
      <c r="AC67" s="198"/>
      <c r="AD67" s="198"/>
      <c r="AE67" s="198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2017</v>
      </c>
      <c r="B18" s="59"/>
      <c r="C18" s="103">
        <v>100.8</v>
      </c>
      <c r="D18" s="104">
        <v>100.9</v>
      </c>
      <c r="E18" s="104">
        <v>101.1</v>
      </c>
      <c r="F18" s="104">
        <v>101</v>
      </c>
      <c r="G18" s="104">
        <v>101</v>
      </c>
      <c r="H18" s="104">
        <v>101.1</v>
      </c>
      <c r="I18" s="104">
        <v>101</v>
      </c>
      <c r="J18" s="104">
        <v>100.9</v>
      </c>
      <c r="K18" s="104">
        <v>101.1</v>
      </c>
      <c r="L18" s="104">
        <v>101.2</v>
      </c>
      <c r="M18" s="104">
        <v>101.3</v>
      </c>
      <c r="N18" s="104">
        <v>101.4</v>
      </c>
      <c r="O18" s="104">
        <v>101.1</v>
      </c>
      <c r="Y18" s="81"/>
    </row>
    <row r="19" spans="1:25" ht="12.6" customHeight="1">
      <c r="A19" s="59">
        <v>2018</v>
      </c>
      <c r="B19" s="59"/>
      <c r="C19" s="103">
        <v>101.6</v>
      </c>
      <c r="D19" s="104">
        <v>101.5</v>
      </c>
      <c r="E19" s="104">
        <v>101.7</v>
      </c>
      <c r="F19" s="104">
        <v>101.7</v>
      </c>
      <c r="G19" s="104">
        <v>101.7</v>
      </c>
      <c r="H19" s="104">
        <v>101.8</v>
      </c>
      <c r="I19" s="104">
        <v>101.5</v>
      </c>
      <c r="J19" s="104">
        <v>101.5</v>
      </c>
      <c r="K19" s="104">
        <v>101.8</v>
      </c>
      <c r="L19" s="104">
        <v>102.1</v>
      </c>
      <c r="M19" s="104">
        <v>102.2</v>
      </c>
      <c r="N19" s="104">
        <v>102.2</v>
      </c>
      <c r="O19" s="104">
        <v>101.8</v>
      </c>
      <c r="Y19" s="81"/>
    </row>
    <row r="20" spans="1:15" ht="12.6" customHeight="1">
      <c r="A20" s="59">
        <v>2019</v>
      </c>
      <c r="B20" s="59"/>
      <c r="C20" s="103">
        <v>102.2</v>
      </c>
      <c r="D20" s="104">
        <v>102.2</v>
      </c>
      <c r="E20" s="104">
        <v>102.1</v>
      </c>
      <c r="F20" s="104">
        <v>102.5</v>
      </c>
      <c r="G20" s="104">
        <v>102.5</v>
      </c>
      <c r="H20" s="104">
        <v>102.4</v>
      </c>
      <c r="I20" s="104">
        <v>102.4</v>
      </c>
      <c r="J20" s="104">
        <v>102.3</v>
      </c>
      <c r="K20" s="104">
        <v>102.7</v>
      </c>
      <c r="L20" s="104">
        <v>103</v>
      </c>
      <c r="M20" s="104">
        <v>103.2</v>
      </c>
      <c r="N20" s="104">
        <v>103.4</v>
      </c>
      <c r="O20" s="104">
        <v>102.6</v>
      </c>
    </row>
    <row r="21" spans="1:15" ht="12.6" customHeight="1">
      <c r="A21" s="59">
        <v>2020</v>
      </c>
      <c r="B21" s="59"/>
      <c r="C21" s="103">
        <v>103.3</v>
      </c>
      <c r="D21" s="104">
        <v>103.2</v>
      </c>
      <c r="E21" s="104">
        <v>103.3</v>
      </c>
      <c r="F21" s="243">
        <v>103.9</v>
      </c>
      <c r="G21" s="104">
        <v>103.5</v>
      </c>
      <c r="H21" s="104">
        <v>103.7</v>
      </c>
      <c r="I21" s="104">
        <v>101.7</v>
      </c>
      <c r="J21" s="104">
        <v>102</v>
      </c>
      <c r="K21" s="104">
        <v>102.1</v>
      </c>
      <c r="L21" s="104">
        <v>102.2</v>
      </c>
      <c r="M21" s="104">
        <v>102</v>
      </c>
      <c r="N21" s="104">
        <v>102.5</v>
      </c>
      <c r="O21" s="104">
        <v>102.8</v>
      </c>
    </row>
    <row r="22" spans="1:37" s="181" customFormat="1" ht="12.6" customHeight="1">
      <c r="A22" s="184">
        <v>2021</v>
      </c>
      <c r="B22" s="184"/>
      <c r="C22" s="241">
        <v>104.5</v>
      </c>
      <c r="D22" s="243">
        <v>104.7</v>
      </c>
      <c r="E22" s="185">
        <v>104.5</v>
      </c>
      <c r="F22" s="185">
        <v>104.6</v>
      </c>
      <c r="G22" s="185">
        <v>104.5</v>
      </c>
      <c r="H22" s="185">
        <v>104.6</v>
      </c>
      <c r="I22" s="185">
        <v>104.9</v>
      </c>
      <c r="J22" s="185">
        <v>105.2</v>
      </c>
      <c r="K22" s="185">
        <v>105.7</v>
      </c>
      <c r="L22" s="185">
        <v>106</v>
      </c>
      <c r="M22" s="185">
        <v>106.4</v>
      </c>
      <c r="N22" s="185">
        <v>106.9</v>
      </c>
      <c r="O22" s="185">
        <v>105.2</v>
      </c>
      <c r="P22" s="183"/>
      <c r="Q22" s="183"/>
      <c r="R22" s="183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76"/>
    </row>
    <row r="23" spans="1:37" s="223" customFormat="1" ht="12.6" customHeight="1">
      <c r="A23" s="230">
        <v>2022</v>
      </c>
      <c r="B23" s="230"/>
      <c r="C23" s="103">
        <v>107.8</v>
      </c>
      <c r="D23" s="185">
        <v>108.9</v>
      </c>
      <c r="E23" s="185">
        <v>109.4</v>
      </c>
      <c r="F23" s="185">
        <v>110.5</v>
      </c>
      <c r="G23" s="185">
        <v>111.6</v>
      </c>
      <c r="H23" s="185">
        <v>112.6</v>
      </c>
      <c r="I23" s="185">
        <v>113.5</v>
      </c>
      <c r="J23" s="185"/>
      <c r="K23" s="185"/>
      <c r="L23" s="185"/>
      <c r="M23" s="185"/>
      <c r="N23" s="185"/>
      <c r="O23" s="185"/>
      <c r="Y23" s="231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76"/>
    </row>
    <row r="24" spans="1:15" ht="12.75">
      <c r="A24" s="42" t="s">
        <v>24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5" ht="3.95" customHeight="1">
      <c r="A25" s="59"/>
    </row>
    <row r="26" spans="1:15" ht="12" customHeight="1">
      <c r="A26" s="230">
        <v>2018</v>
      </c>
      <c r="B26" s="59"/>
      <c r="C26" s="92">
        <f aca="true" t="shared" si="0" ref="C26:O26">IF(C19=0,"",ROUND(SUM(C19/C18)*100-100,1))</f>
        <v>0.8</v>
      </c>
      <c r="D26" s="91">
        <f t="shared" si="0"/>
        <v>0.6</v>
      </c>
      <c r="E26" s="91">
        <f t="shared" si="0"/>
        <v>0.6</v>
      </c>
      <c r="F26" s="91">
        <f t="shared" si="0"/>
        <v>0.7</v>
      </c>
      <c r="G26" s="91">
        <f t="shared" si="0"/>
        <v>0.7</v>
      </c>
      <c r="H26" s="91">
        <f t="shared" si="0"/>
        <v>0.7</v>
      </c>
      <c r="I26" s="91">
        <f t="shared" si="0"/>
        <v>0.5</v>
      </c>
      <c r="J26" s="91">
        <f t="shared" si="0"/>
        <v>0.6</v>
      </c>
      <c r="K26" s="91">
        <f t="shared" si="0"/>
        <v>0.7</v>
      </c>
      <c r="L26" s="91">
        <f t="shared" si="0"/>
        <v>0.9</v>
      </c>
      <c r="M26" s="91">
        <f t="shared" si="0"/>
        <v>0.9</v>
      </c>
      <c r="N26" s="91">
        <f t="shared" si="0"/>
        <v>0.8</v>
      </c>
      <c r="O26" s="91">
        <f t="shared" si="0"/>
        <v>0.7</v>
      </c>
    </row>
    <row r="27" spans="1:25" ht="12" customHeight="1">
      <c r="A27" s="230">
        <v>2019</v>
      </c>
      <c r="B27" s="59"/>
      <c r="C27" s="92">
        <f aca="true" t="shared" si="1" ref="C27:O27">IF(C20=0,"",ROUND(SUM(C20/C19)*100-100,1))</f>
        <v>0.6</v>
      </c>
      <c r="D27" s="91">
        <f t="shared" si="1"/>
        <v>0.7</v>
      </c>
      <c r="E27" s="91">
        <f t="shared" si="1"/>
        <v>0.4</v>
      </c>
      <c r="F27" s="91">
        <f t="shared" si="1"/>
        <v>0.8</v>
      </c>
      <c r="G27" s="91">
        <f t="shared" si="1"/>
        <v>0.8</v>
      </c>
      <c r="H27" s="91">
        <f t="shared" si="1"/>
        <v>0.6</v>
      </c>
      <c r="I27" s="91">
        <f t="shared" si="1"/>
        <v>0.9</v>
      </c>
      <c r="J27" s="91">
        <f t="shared" si="1"/>
        <v>0.8</v>
      </c>
      <c r="K27" s="91">
        <f t="shared" si="1"/>
        <v>0.9</v>
      </c>
      <c r="L27" s="91">
        <f t="shared" si="1"/>
        <v>0.9</v>
      </c>
      <c r="M27" s="91">
        <f t="shared" si="1"/>
        <v>1</v>
      </c>
      <c r="N27" s="91">
        <f t="shared" si="1"/>
        <v>1.2</v>
      </c>
      <c r="O27" s="91">
        <f t="shared" si="1"/>
        <v>0.8</v>
      </c>
      <c r="Y27" s="81"/>
    </row>
    <row r="28" spans="1:25" ht="12" customHeight="1">
      <c r="A28" s="230">
        <v>2020</v>
      </c>
      <c r="B28" s="59"/>
      <c r="C28" s="92">
        <f aca="true" t="shared" si="2" ref="C28:O29">IF(C21=0,"",ROUND(SUM(C21/C20)*100-100,1))</f>
        <v>1.1</v>
      </c>
      <c r="D28" s="91">
        <f t="shared" si="2"/>
        <v>1</v>
      </c>
      <c r="E28" s="91">
        <f t="shared" si="2"/>
        <v>1.2</v>
      </c>
      <c r="F28" s="242">
        <f t="shared" si="2"/>
        <v>1.4</v>
      </c>
      <c r="G28" s="91">
        <f t="shared" si="2"/>
        <v>1</v>
      </c>
      <c r="H28" s="91">
        <f t="shared" si="2"/>
        <v>1.3</v>
      </c>
      <c r="I28" s="91">
        <f t="shared" si="2"/>
        <v>-0.7</v>
      </c>
      <c r="J28" s="91">
        <f t="shared" si="2"/>
        <v>-0.3</v>
      </c>
      <c r="K28" s="91">
        <f t="shared" si="2"/>
        <v>-0.6</v>
      </c>
      <c r="L28" s="91">
        <f t="shared" si="2"/>
        <v>-0.8</v>
      </c>
      <c r="M28" s="91">
        <f t="shared" si="2"/>
        <v>-1.2</v>
      </c>
      <c r="N28" s="91">
        <f t="shared" si="2"/>
        <v>-0.9</v>
      </c>
      <c r="O28" s="91">
        <f t="shared" si="2"/>
        <v>0.2</v>
      </c>
      <c r="Y28" s="81"/>
    </row>
    <row r="29" spans="1:25" ht="12" customHeight="1">
      <c r="A29" s="230">
        <v>2021</v>
      </c>
      <c r="B29" s="59"/>
      <c r="C29" s="240">
        <f aca="true" t="shared" si="3" ref="C29:R30">IF(C22=0,"",ROUND(SUM(C22/C21)*100-100,1))</f>
        <v>1.2</v>
      </c>
      <c r="D29" s="242">
        <f t="shared" si="3"/>
        <v>1.5</v>
      </c>
      <c r="E29" s="232">
        <f t="shared" si="3"/>
        <v>1.2</v>
      </c>
      <c r="F29" s="232">
        <f t="shared" si="2"/>
        <v>0.7</v>
      </c>
      <c r="G29" s="232">
        <f aca="true" t="shared" si="4" ref="G29:O29">IF(G22=0,"",ROUND(SUM(G22/G21)*100-100,1))</f>
        <v>1</v>
      </c>
      <c r="H29" s="232">
        <f t="shared" si="4"/>
        <v>0.9</v>
      </c>
      <c r="I29" s="232">
        <f t="shared" si="4"/>
        <v>3.1</v>
      </c>
      <c r="J29" s="232">
        <f t="shared" si="4"/>
        <v>3.1</v>
      </c>
      <c r="K29" s="232">
        <f t="shared" si="4"/>
        <v>3.5</v>
      </c>
      <c r="L29" s="232">
        <f t="shared" si="4"/>
        <v>3.7</v>
      </c>
      <c r="M29" s="232">
        <f t="shared" si="4"/>
        <v>4.3</v>
      </c>
      <c r="N29" s="232">
        <f t="shared" si="4"/>
        <v>4.3</v>
      </c>
      <c r="O29" s="232">
        <f t="shared" si="4"/>
        <v>2.3</v>
      </c>
      <c r="Y29" s="81"/>
    </row>
    <row r="30" spans="1:36" s="76" customFormat="1" ht="12" customHeight="1">
      <c r="A30" s="230">
        <v>2022</v>
      </c>
      <c r="B30" s="186"/>
      <c r="C30" s="92">
        <f t="shared" si="3"/>
        <v>3.2</v>
      </c>
      <c r="D30" s="232">
        <f t="shared" si="3"/>
        <v>4</v>
      </c>
      <c r="E30" s="232">
        <f t="shared" si="3"/>
        <v>4.7</v>
      </c>
      <c r="F30" s="232">
        <f t="shared" si="3"/>
        <v>5.6</v>
      </c>
      <c r="G30" s="232">
        <f t="shared" si="3"/>
        <v>6.8</v>
      </c>
      <c r="H30" s="232">
        <f t="shared" si="3"/>
        <v>7.6</v>
      </c>
      <c r="I30" s="232">
        <f t="shared" si="3"/>
        <v>8.2</v>
      </c>
      <c r="J30" s="232" t="str">
        <f t="shared" si="3"/>
        <v/>
      </c>
      <c r="K30" s="232" t="str">
        <f t="shared" si="3"/>
        <v/>
      </c>
      <c r="L30" s="232" t="str">
        <f t="shared" si="3"/>
        <v/>
      </c>
      <c r="M30" s="232" t="str">
        <f t="shared" si="3"/>
        <v/>
      </c>
      <c r="N30" s="232" t="str">
        <f t="shared" si="3"/>
        <v/>
      </c>
      <c r="O30" s="232" t="str">
        <f t="shared" si="3"/>
        <v/>
      </c>
      <c r="P30" s="232" t="str">
        <f t="shared" si="3"/>
        <v/>
      </c>
      <c r="Q30" s="232" t="str">
        <f t="shared" si="3"/>
        <v/>
      </c>
      <c r="R30" s="232" t="str">
        <f t="shared" si="3"/>
        <v/>
      </c>
      <c r="S30" s="232" t="str">
        <f aca="true" t="shared" si="5" ref="S30:X30">IF(S23=0,"",ROUND(SUM(S23/S22)*100-100,1))</f>
        <v/>
      </c>
      <c r="T30" s="232" t="str">
        <f t="shared" si="5"/>
        <v/>
      </c>
      <c r="U30" s="232" t="str">
        <f t="shared" si="5"/>
        <v/>
      </c>
      <c r="V30" s="232" t="str">
        <f t="shared" si="5"/>
        <v/>
      </c>
      <c r="W30" s="232" t="str">
        <f t="shared" si="5"/>
        <v/>
      </c>
      <c r="X30" s="232" t="str">
        <f t="shared" si="5"/>
        <v/>
      </c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</row>
    <row r="31" spans="1:37" s="223" customFormat="1" ht="12" customHeight="1">
      <c r="A31" s="230"/>
      <c r="B31" s="230"/>
      <c r="C31" s="242"/>
      <c r="D31" s="242"/>
      <c r="E31" s="232"/>
      <c r="F31" s="119"/>
      <c r="G31" s="232"/>
      <c r="H31" s="232"/>
      <c r="I31" s="232"/>
      <c r="J31" s="232"/>
      <c r="K31" s="232"/>
      <c r="L31" s="232"/>
      <c r="M31" s="232"/>
      <c r="N31" s="232"/>
      <c r="O31" s="232"/>
      <c r="P31" s="233"/>
      <c r="Q31" s="233"/>
      <c r="R31" s="233"/>
      <c r="Y31" s="231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2017</v>
      </c>
      <c r="C35" s="92">
        <v>-0.1</v>
      </c>
      <c r="D35" s="91">
        <f>IF(D18=0,"",ROUND(SUM(D18/C18)*100-100,1))</f>
        <v>0.1</v>
      </c>
      <c r="E35" s="232">
        <f aca="true" t="shared" si="6" ref="E35">IF(E18=0,"",ROUND(SUM(E18/D18)*100-100,1))</f>
        <v>0.2</v>
      </c>
      <c r="F35" s="232">
        <f aca="true" t="shared" si="7" ref="F35">IF(F18=0,"",ROUND(SUM(F18/E18)*100-100,1))</f>
        <v>-0.1</v>
      </c>
      <c r="G35" s="232">
        <f aca="true" t="shared" si="8" ref="G35">IF(G18=0,"",ROUND(SUM(G18/F18)*100-100,1))</f>
        <v>0</v>
      </c>
      <c r="H35" s="232">
        <f aca="true" t="shared" si="9" ref="H35">IF(H18=0,"",ROUND(SUM(H18/G18)*100-100,1))</f>
        <v>0.1</v>
      </c>
      <c r="I35" s="232">
        <f aca="true" t="shared" si="10" ref="I35">IF(I18=0,"",ROUND(SUM(I18/H18)*100-100,1))</f>
        <v>-0.1</v>
      </c>
      <c r="J35" s="232">
        <f aca="true" t="shared" si="11" ref="J35">IF(J18=0,"",ROUND(SUM(J18/I18)*100-100,1))</f>
        <v>-0.1</v>
      </c>
      <c r="K35" s="232">
        <f aca="true" t="shared" si="12" ref="K35">IF(K18=0,"",ROUND(SUM(K18/J18)*100-100,1))</f>
        <v>0.2</v>
      </c>
      <c r="L35" s="232">
        <f aca="true" t="shared" si="13" ref="L35">IF(L18=0,"",ROUND(SUM(L18/K18)*100-100,1))</f>
        <v>0.1</v>
      </c>
      <c r="M35" s="232">
        <f aca="true" t="shared" si="14" ref="M35">IF(M18=0,"",ROUND(SUM(M18/L18)*100-100,1))</f>
        <v>0.1</v>
      </c>
      <c r="N35" s="232">
        <f aca="true" t="shared" si="15" ref="N35">IF(N18=0,"",ROUND(SUM(N18/M18)*100-100,1))</f>
        <v>0.1</v>
      </c>
      <c r="O35" s="91" t="s">
        <v>13</v>
      </c>
      <c r="Y35" s="81"/>
    </row>
    <row r="36" spans="1:25" ht="12" customHeight="1">
      <c r="A36" s="230">
        <v>2018</v>
      </c>
      <c r="C36" s="92">
        <f>IF(C19=0,"",ROUND(SUM(C19/N18)*100-100,1))</f>
        <v>0.2</v>
      </c>
      <c r="D36" s="232">
        <f aca="true" t="shared" si="16" ref="D36:N36">IF(D19=0,"",ROUND(SUM(D19/C19)*100-100,1))</f>
        <v>-0.1</v>
      </c>
      <c r="E36" s="232">
        <f t="shared" si="16"/>
        <v>0.2</v>
      </c>
      <c r="F36" s="232">
        <f t="shared" si="16"/>
        <v>0</v>
      </c>
      <c r="G36" s="232">
        <f t="shared" si="16"/>
        <v>0</v>
      </c>
      <c r="H36" s="232">
        <f t="shared" si="16"/>
        <v>0.1</v>
      </c>
      <c r="I36" s="232">
        <f t="shared" si="16"/>
        <v>-0.3</v>
      </c>
      <c r="J36" s="232">
        <f t="shared" si="16"/>
        <v>0</v>
      </c>
      <c r="K36" s="232">
        <f t="shared" si="16"/>
        <v>0.3</v>
      </c>
      <c r="L36" s="232">
        <f t="shared" si="16"/>
        <v>0.3</v>
      </c>
      <c r="M36" s="232">
        <f t="shared" si="16"/>
        <v>0.1</v>
      </c>
      <c r="N36" s="232">
        <f t="shared" si="16"/>
        <v>0</v>
      </c>
      <c r="Y36" s="81"/>
    </row>
    <row r="37" spans="1:25" ht="12" customHeight="1">
      <c r="A37" s="230">
        <v>2019</v>
      </c>
      <c r="C37" s="92">
        <f aca="true" t="shared" si="17" ref="C37:C40">IF(C20=0,"",ROUND(SUM(C20/N19)*100-100,1))</f>
        <v>0</v>
      </c>
      <c r="D37" s="232">
        <f aca="true" t="shared" si="18" ref="D37:N37">IF(D20=0,"",ROUND(SUM(D20/C20)*100-100,1))</f>
        <v>0</v>
      </c>
      <c r="E37" s="232">
        <f t="shared" si="18"/>
        <v>-0.1</v>
      </c>
      <c r="F37" s="232">
        <f t="shared" si="18"/>
        <v>0.4</v>
      </c>
      <c r="G37" s="232">
        <f t="shared" si="18"/>
        <v>0</v>
      </c>
      <c r="H37" s="232">
        <f t="shared" si="18"/>
        <v>-0.1</v>
      </c>
      <c r="I37" s="232">
        <f t="shared" si="18"/>
        <v>0</v>
      </c>
      <c r="J37" s="232">
        <f t="shared" si="18"/>
        <v>-0.1</v>
      </c>
      <c r="K37" s="232">
        <f t="shared" si="18"/>
        <v>0.4</v>
      </c>
      <c r="L37" s="232">
        <f t="shared" si="18"/>
        <v>0.3</v>
      </c>
      <c r="M37" s="232">
        <f t="shared" si="18"/>
        <v>0.2</v>
      </c>
      <c r="N37" s="232">
        <f t="shared" si="18"/>
        <v>0.2</v>
      </c>
      <c r="O37" s="91" t="s">
        <v>13</v>
      </c>
      <c r="Y37" s="81"/>
    </row>
    <row r="38" spans="1:25" ht="12" customHeight="1">
      <c r="A38" s="230">
        <v>2020</v>
      </c>
      <c r="C38" s="92">
        <f t="shared" si="17"/>
        <v>-0.1</v>
      </c>
      <c r="D38" s="232">
        <f aca="true" t="shared" si="19" ref="D38:N38">IF(D21=0,"",ROUND(SUM(D21/C21)*100-100,1))</f>
        <v>-0.1</v>
      </c>
      <c r="E38" s="232">
        <f t="shared" si="19"/>
        <v>0.1</v>
      </c>
      <c r="F38" s="242">
        <f t="shared" si="19"/>
        <v>0.6</v>
      </c>
      <c r="G38" s="232">
        <f t="shared" si="19"/>
        <v>-0.4</v>
      </c>
      <c r="H38" s="232">
        <f t="shared" si="19"/>
        <v>0.2</v>
      </c>
      <c r="I38" s="232">
        <f t="shared" si="19"/>
        <v>-1.9</v>
      </c>
      <c r="J38" s="232">
        <f t="shared" si="19"/>
        <v>0.3</v>
      </c>
      <c r="K38" s="232">
        <f t="shared" si="19"/>
        <v>0.1</v>
      </c>
      <c r="L38" s="232">
        <f t="shared" si="19"/>
        <v>0.1</v>
      </c>
      <c r="M38" s="232">
        <f t="shared" si="19"/>
        <v>-0.2</v>
      </c>
      <c r="N38" s="232">
        <f t="shared" si="19"/>
        <v>0.5</v>
      </c>
      <c r="O38" s="91" t="s">
        <v>13</v>
      </c>
      <c r="Y38" s="81"/>
    </row>
    <row r="39" spans="1:25" ht="12" customHeight="1">
      <c r="A39" s="230">
        <v>2021</v>
      </c>
      <c r="C39" s="240">
        <f t="shared" si="17"/>
        <v>2</v>
      </c>
      <c r="D39" s="242">
        <f aca="true" t="shared" si="20" ref="D39:N39">IF(D22=0,"",ROUND(SUM(D22/C22)*100-100,1))</f>
        <v>0.2</v>
      </c>
      <c r="E39" s="232">
        <f t="shared" si="20"/>
        <v>-0.2</v>
      </c>
      <c r="F39" s="232">
        <f t="shared" si="20"/>
        <v>0.1</v>
      </c>
      <c r="G39" s="232">
        <f t="shared" si="20"/>
        <v>-0.1</v>
      </c>
      <c r="H39" s="232">
        <f t="shared" si="20"/>
        <v>0.1</v>
      </c>
      <c r="I39" s="232">
        <f t="shared" si="20"/>
        <v>0.3</v>
      </c>
      <c r="J39" s="232">
        <f t="shared" si="20"/>
        <v>0.3</v>
      </c>
      <c r="K39" s="232">
        <f t="shared" si="20"/>
        <v>0.5</v>
      </c>
      <c r="L39" s="232">
        <f t="shared" si="20"/>
        <v>0.3</v>
      </c>
      <c r="M39" s="232">
        <f t="shared" si="20"/>
        <v>0.4</v>
      </c>
      <c r="N39" s="232">
        <f t="shared" si="20"/>
        <v>0.5</v>
      </c>
      <c r="O39" s="91" t="s">
        <v>13</v>
      </c>
      <c r="Y39" s="81"/>
    </row>
    <row r="40" spans="1:37" s="181" customFormat="1" ht="12" customHeight="1">
      <c r="A40" s="230">
        <v>2022</v>
      </c>
      <c r="B40" s="245"/>
      <c r="C40" s="92">
        <f t="shared" si="17"/>
        <v>0.8</v>
      </c>
      <c r="D40" s="232">
        <f aca="true" t="shared" si="21" ref="D40:N40">IF(D23=0,"",ROUND(SUM(D23/C23)*100-100,1))</f>
        <v>1</v>
      </c>
      <c r="E40" s="232">
        <f t="shared" si="21"/>
        <v>0.5</v>
      </c>
      <c r="F40" s="232">
        <f t="shared" si="21"/>
        <v>1</v>
      </c>
      <c r="G40" s="232">
        <f t="shared" si="21"/>
        <v>1</v>
      </c>
      <c r="H40" s="232">
        <f t="shared" si="21"/>
        <v>0.9</v>
      </c>
      <c r="I40" s="232">
        <f t="shared" si="21"/>
        <v>0.8</v>
      </c>
      <c r="J40" s="232" t="str">
        <f t="shared" si="21"/>
        <v/>
      </c>
      <c r="K40" s="232" t="str">
        <f t="shared" si="21"/>
        <v/>
      </c>
      <c r="L40" s="232" t="str">
        <f t="shared" si="21"/>
        <v/>
      </c>
      <c r="M40" s="232" t="str">
        <f t="shared" si="21"/>
        <v/>
      </c>
      <c r="N40" s="232" t="str">
        <f t="shared" si="21"/>
        <v/>
      </c>
      <c r="O40" s="232" t="s">
        <v>13</v>
      </c>
      <c r="P40" s="187"/>
      <c r="Q40" s="187"/>
      <c r="R40" s="187"/>
      <c r="Y40" s="182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0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230">
        <v>2017</v>
      </c>
      <c r="B45" s="59"/>
      <c r="C45" s="103">
        <v>101.9</v>
      </c>
      <c r="D45" s="185">
        <v>102</v>
      </c>
      <c r="E45" s="185">
        <v>102.3</v>
      </c>
      <c r="F45" s="185">
        <v>102.4</v>
      </c>
      <c r="G45" s="185">
        <v>102.6</v>
      </c>
      <c r="H45" s="185">
        <v>102.6</v>
      </c>
      <c r="I45" s="185">
        <v>102.7</v>
      </c>
      <c r="J45" s="185">
        <v>102.7</v>
      </c>
      <c r="K45" s="185">
        <v>102.7</v>
      </c>
      <c r="L45" s="185">
        <v>102.7</v>
      </c>
      <c r="M45" s="185">
        <v>102.7</v>
      </c>
      <c r="N45" s="185">
        <v>102.7</v>
      </c>
      <c r="O45" s="185">
        <v>102.5</v>
      </c>
      <c r="Y45" s="81"/>
    </row>
    <row r="46" spans="1:25" ht="12.6" customHeight="1">
      <c r="A46" s="230">
        <v>2018</v>
      </c>
      <c r="B46" s="59"/>
      <c r="C46" s="103">
        <v>103</v>
      </c>
      <c r="D46" s="185">
        <v>103.1</v>
      </c>
      <c r="E46" s="185">
        <v>103.4</v>
      </c>
      <c r="F46" s="185">
        <v>103.2</v>
      </c>
      <c r="G46" s="185">
        <v>103.3</v>
      </c>
      <c r="H46" s="185">
        <v>103.4</v>
      </c>
      <c r="I46" s="185">
        <v>103.5</v>
      </c>
      <c r="J46" s="185">
        <v>103.6</v>
      </c>
      <c r="K46" s="185">
        <v>103.7</v>
      </c>
      <c r="L46" s="185">
        <v>103.7</v>
      </c>
      <c r="M46" s="185">
        <v>103.7</v>
      </c>
      <c r="N46" s="185">
        <v>103.7</v>
      </c>
      <c r="O46" s="185">
        <v>103.4</v>
      </c>
      <c r="Y46" s="81"/>
    </row>
    <row r="47" spans="1:25" ht="12.6" customHeight="1">
      <c r="A47" s="230">
        <v>2019</v>
      </c>
      <c r="B47" s="59"/>
      <c r="C47" s="103">
        <v>103.9</v>
      </c>
      <c r="D47" s="185">
        <v>104.1</v>
      </c>
      <c r="E47" s="185">
        <v>104.4</v>
      </c>
      <c r="F47" s="185">
        <v>104.5</v>
      </c>
      <c r="G47" s="185">
        <v>104.4</v>
      </c>
      <c r="H47" s="185">
        <v>104.5</v>
      </c>
      <c r="I47" s="185">
        <v>104.5</v>
      </c>
      <c r="J47" s="185">
        <v>104.6</v>
      </c>
      <c r="K47" s="185">
        <v>104.6</v>
      </c>
      <c r="L47" s="185">
        <v>104.7</v>
      </c>
      <c r="M47" s="185">
        <v>104.8</v>
      </c>
      <c r="N47" s="185">
        <v>104.8</v>
      </c>
      <c r="O47" s="185">
        <v>104.5</v>
      </c>
      <c r="Y47" s="81"/>
    </row>
    <row r="48" spans="1:25" ht="12.6" customHeight="1">
      <c r="A48" s="230">
        <v>2020</v>
      </c>
      <c r="B48" s="59"/>
      <c r="C48" s="103">
        <v>105.3</v>
      </c>
      <c r="D48" s="185">
        <v>105.6</v>
      </c>
      <c r="E48" s="185">
        <v>105.8</v>
      </c>
      <c r="F48" s="185">
        <v>106.1</v>
      </c>
      <c r="G48" s="185">
        <v>106</v>
      </c>
      <c r="H48" s="185">
        <v>106</v>
      </c>
      <c r="I48" s="185">
        <v>105.2</v>
      </c>
      <c r="J48" s="185">
        <v>105.2</v>
      </c>
      <c r="K48" s="185">
        <v>105.1</v>
      </c>
      <c r="L48" s="185">
        <v>104.2</v>
      </c>
      <c r="M48" s="185">
        <v>104.2</v>
      </c>
      <c r="N48" s="185">
        <v>104.3</v>
      </c>
      <c r="O48" s="185">
        <v>105.3</v>
      </c>
      <c r="Y48" s="81"/>
    </row>
    <row r="49" spans="1:25" ht="12.6" customHeight="1">
      <c r="A49" s="230">
        <v>2021</v>
      </c>
      <c r="B49" s="59"/>
      <c r="C49" s="103">
        <v>105.3</v>
      </c>
      <c r="D49" s="185">
        <v>105.5</v>
      </c>
      <c r="E49" s="185">
        <v>105.7</v>
      </c>
      <c r="F49" s="185">
        <v>105.8</v>
      </c>
      <c r="G49" s="185">
        <v>105.8</v>
      </c>
      <c r="H49" s="185">
        <v>105.7</v>
      </c>
      <c r="I49" s="185">
        <v>105.8</v>
      </c>
      <c r="J49" s="185">
        <v>105.9</v>
      </c>
      <c r="K49" s="185">
        <v>106.1</v>
      </c>
      <c r="L49" s="185">
        <v>105.8</v>
      </c>
      <c r="M49" s="185">
        <v>105.9</v>
      </c>
      <c r="N49" s="185">
        <v>106</v>
      </c>
      <c r="O49" s="185">
        <v>105.8</v>
      </c>
      <c r="Y49" s="81"/>
    </row>
    <row r="50" spans="1:37" s="181" customFormat="1" ht="12.6" customHeight="1">
      <c r="A50" s="189">
        <v>2022</v>
      </c>
      <c r="B50" s="189"/>
      <c r="C50" s="103">
        <v>106.2</v>
      </c>
      <c r="D50" s="185">
        <v>106.3</v>
      </c>
      <c r="E50" s="185">
        <v>106.7</v>
      </c>
      <c r="F50" s="185">
        <v>106.6</v>
      </c>
      <c r="G50" s="185">
        <v>107</v>
      </c>
      <c r="H50" s="185">
        <v>107.2</v>
      </c>
      <c r="I50" s="185">
        <v>107.6</v>
      </c>
      <c r="J50" s="185"/>
      <c r="K50" s="185"/>
      <c r="L50" s="185"/>
      <c r="M50" s="185"/>
      <c r="N50" s="185"/>
      <c r="O50" s="185"/>
      <c r="P50" s="188"/>
      <c r="Q50" s="188"/>
      <c r="R50" s="190"/>
      <c r="Y50" s="182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230">
        <v>2018</v>
      </c>
      <c r="B54" s="59"/>
      <c r="C54" s="92">
        <f aca="true" t="shared" si="22" ref="C54:D58">IF(C46=0,"",ROUND(SUM(C46/C45)*100-100,1))</f>
        <v>1.1</v>
      </c>
      <c r="D54" s="232">
        <f t="shared" si="22"/>
        <v>1.1</v>
      </c>
      <c r="E54" s="232">
        <f aca="true" t="shared" si="23" ref="E54:O55">IF(E46=0,"",ROUND(SUM(E46/E45)*100-100,1))</f>
        <v>1.1</v>
      </c>
      <c r="F54" s="232">
        <f t="shared" si="23"/>
        <v>0.8</v>
      </c>
      <c r="G54" s="232">
        <f t="shared" si="23"/>
        <v>0.7</v>
      </c>
      <c r="H54" s="232">
        <f t="shared" si="23"/>
        <v>0.8</v>
      </c>
      <c r="I54" s="232">
        <f t="shared" si="23"/>
        <v>0.8</v>
      </c>
      <c r="J54" s="232">
        <f t="shared" si="23"/>
        <v>0.9</v>
      </c>
      <c r="K54" s="232">
        <f t="shared" si="23"/>
        <v>1</v>
      </c>
      <c r="L54" s="232">
        <f t="shared" si="23"/>
        <v>1</v>
      </c>
      <c r="M54" s="232">
        <f t="shared" si="23"/>
        <v>1</v>
      </c>
      <c r="N54" s="232">
        <f t="shared" si="23"/>
        <v>1</v>
      </c>
      <c r="O54" s="232">
        <f t="shared" si="23"/>
        <v>0.9</v>
      </c>
      <c r="Y54" s="81"/>
    </row>
    <row r="55" spans="1:25" ht="12" customHeight="1">
      <c r="A55" s="230">
        <v>2019</v>
      </c>
      <c r="B55" s="59"/>
      <c r="C55" s="92">
        <f t="shared" si="22"/>
        <v>0.9</v>
      </c>
      <c r="D55" s="91">
        <f t="shared" si="22"/>
        <v>1</v>
      </c>
      <c r="E55" s="91">
        <f t="shared" si="23"/>
        <v>1</v>
      </c>
      <c r="F55" s="91">
        <f t="shared" si="23"/>
        <v>1.3</v>
      </c>
      <c r="G55" s="91">
        <f t="shared" si="23"/>
        <v>1.1</v>
      </c>
      <c r="H55" s="91">
        <f t="shared" si="23"/>
        <v>1.1</v>
      </c>
      <c r="I55" s="91">
        <f t="shared" si="23"/>
        <v>1</v>
      </c>
      <c r="J55" s="91">
        <f t="shared" si="23"/>
        <v>1</v>
      </c>
      <c r="K55" s="91">
        <f t="shared" si="23"/>
        <v>0.9</v>
      </c>
      <c r="L55" s="91">
        <f t="shared" si="23"/>
        <v>1</v>
      </c>
      <c r="M55" s="91">
        <f t="shared" si="23"/>
        <v>1.1</v>
      </c>
      <c r="N55" s="91">
        <f t="shared" si="23"/>
        <v>1.1</v>
      </c>
      <c r="O55" s="91">
        <f t="shared" si="23"/>
        <v>1.1</v>
      </c>
      <c r="Y55" s="81"/>
    </row>
    <row r="56" spans="1:25" ht="12" customHeight="1">
      <c r="A56" s="230">
        <v>2020</v>
      </c>
      <c r="B56" s="59"/>
      <c r="C56" s="92">
        <f t="shared" si="22"/>
        <v>1.3</v>
      </c>
      <c r="D56" s="91">
        <f t="shared" si="22"/>
        <v>1.4</v>
      </c>
      <c r="E56" s="91">
        <f aca="true" t="shared" si="24" ref="E56:O56">IF(E48=0,"",ROUND(SUM(E48/E47)*100-100,1))</f>
        <v>1.3</v>
      </c>
      <c r="F56" s="91">
        <f t="shared" si="24"/>
        <v>1.5</v>
      </c>
      <c r="G56" s="91">
        <f t="shared" si="24"/>
        <v>1.5</v>
      </c>
      <c r="H56" s="91">
        <f>IF(H48=0,"",ROUND(SUM(H48/H47)*100-100,1))</f>
        <v>1.4</v>
      </c>
      <c r="I56" s="91">
        <f t="shared" si="24"/>
        <v>0.7</v>
      </c>
      <c r="J56" s="91">
        <f t="shared" si="24"/>
        <v>0.6</v>
      </c>
      <c r="K56" s="91">
        <f t="shared" si="24"/>
        <v>0.5</v>
      </c>
      <c r="L56" s="91">
        <f t="shared" si="24"/>
        <v>-0.5</v>
      </c>
      <c r="M56" s="91">
        <f t="shared" si="24"/>
        <v>-0.6</v>
      </c>
      <c r="N56" s="91">
        <f t="shared" si="24"/>
        <v>-0.5</v>
      </c>
      <c r="O56" s="91">
        <f t="shared" si="24"/>
        <v>0.8</v>
      </c>
      <c r="Y56" s="81"/>
    </row>
    <row r="57" spans="1:15" ht="12" customHeight="1">
      <c r="A57" s="230">
        <v>2021</v>
      </c>
      <c r="B57" s="59"/>
      <c r="C57" s="92">
        <f t="shared" si="22"/>
        <v>0</v>
      </c>
      <c r="D57" s="91">
        <f t="shared" si="22"/>
        <v>-0.1</v>
      </c>
      <c r="E57" s="91">
        <f aca="true" t="shared" si="25" ref="E57:O58">IF(E49=0,"",ROUND(SUM(E49/E48)*100-100,1))</f>
        <v>-0.1</v>
      </c>
      <c r="F57" s="91">
        <f t="shared" si="25"/>
        <v>-0.3</v>
      </c>
      <c r="G57" s="91">
        <f t="shared" si="25"/>
        <v>-0.2</v>
      </c>
      <c r="H57" s="91">
        <f t="shared" si="25"/>
        <v>-0.3</v>
      </c>
      <c r="I57" s="91">
        <f t="shared" si="25"/>
        <v>0.6</v>
      </c>
      <c r="J57" s="91">
        <f t="shared" si="25"/>
        <v>0.7</v>
      </c>
      <c r="K57" s="91">
        <f t="shared" si="25"/>
        <v>1</v>
      </c>
      <c r="L57" s="232">
        <f t="shared" si="25"/>
        <v>1.5</v>
      </c>
      <c r="M57" s="91">
        <f t="shared" si="25"/>
        <v>1.6</v>
      </c>
      <c r="N57" s="91">
        <f t="shared" si="25"/>
        <v>1.6</v>
      </c>
      <c r="O57" s="91">
        <f t="shared" si="25"/>
        <v>0.5</v>
      </c>
    </row>
    <row r="58" spans="1:37" s="181" customFormat="1" ht="12" customHeight="1">
      <c r="A58" s="230">
        <v>2022</v>
      </c>
      <c r="B58" s="193"/>
      <c r="C58" s="92">
        <f t="shared" si="22"/>
        <v>0.9</v>
      </c>
      <c r="D58" s="232">
        <f t="shared" si="22"/>
        <v>0.8</v>
      </c>
      <c r="E58" s="232">
        <f t="shared" si="25"/>
        <v>0.9</v>
      </c>
      <c r="F58" s="232">
        <f t="shared" si="25"/>
        <v>0.8</v>
      </c>
      <c r="G58" s="232">
        <f t="shared" si="25"/>
        <v>1.1</v>
      </c>
      <c r="H58" s="232">
        <f t="shared" si="25"/>
        <v>1.4</v>
      </c>
      <c r="I58" s="232">
        <f t="shared" si="25"/>
        <v>1.7</v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P58" s="191"/>
      <c r="Q58" s="191"/>
      <c r="R58" s="191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230">
        <v>2017</v>
      </c>
      <c r="B62" s="93"/>
      <c r="C62" s="92">
        <v>0.4</v>
      </c>
      <c r="D62" s="91">
        <f aca="true" t="shared" si="26" ref="D62:N62">IF(D45=0,"",ROUND(SUM(D45/C45)*100-100,1))</f>
        <v>0.1</v>
      </c>
      <c r="E62" s="91">
        <f t="shared" si="26"/>
        <v>0.3</v>
      </c>
      <c r="F62" s="91">
        <f t="shared" si="26"/>
        <v>0.1</v>
      </c>
      <c r="G62" s="91">
        <f t="shared" si="26"/>
        <v>0.2</v>
      </c>
      <c r="H62" s="91">
        <f t="shared" si="26"/>
        <v>0</v>
      </c>
      <c r="I62" s="91">
        <f t="shared" si="26"/>
        <v>0.1</v>
      </c>
      <c r="J62" s="91">
        <f t="shared" si="26"/>
        <v>0</v>
      </c>
      <c r="K62" s="91">
        <f t="shared" si="26"/>
        <v>0</v>
      </c>
      <c r="L62" s="91">
        <f t="shared" si="26"/>
        <v>0</v>
      </c>
      <c r="M62" s="91">
        <f t="shared" si="26"/>
        <v>0</v>
      </c>
      <c r="N62" s="91">
        <f t="shared" si="26"/>
        <v>0</v>
      </c>
      <c r="O62" s="91" t="s">
        <v>13</v>
      </c>
    </row>
    <row r="63" spans="1:15" ht="12.75">
      <c r="A63" s="230">
        <v>2018</v>
      </c>
      <c r="C63" s="92">
        <f>IF(C46=0,"",ROUND(SUM(C46/N45)*100-100,1))</f>
        <v>0.3</v>
      </c>
      <c r="D63" s="91">
        <f>IF(D46=0,"",ROUND(SUM(D46/C46)*100-100,1))</f>
        <v>0.1</v>
      </c>
      <c r="E63" s="91">
        <f aca="true" t="shared" si="27" ref="E63:N63">IF(E46=0,"",ROUND(SUM(E46/D46)*100-100,1))</f>
        <v>0.3</v>
      </c>
      <c r="F63" s="91">
        <f t="shared" si="27"/>
        <v>-0.2</v>
      </c>
      <c r="G63" s="91">
        <f t="shared" si="27"/>
        <v>0.1</v>
      </c>
      <c r="H63" s="91">
        <f t="shared" si="27"/>
        <v>0.1</v>
      </c>
      <c r="I63" s="91">
        <f t="shared" si="27"/>
        <v>0.1</v>
      </c>
      <c r="J63" s="91">
        <f t="shared" si="27"/>
        <v>0.1</v>
      </c>
      <c r="K63" s="91">
        <f t="shared" si="27"/>
        <v>0.1</v>
      </c>
      <c r="L63" s="91">
        <f t="shared" si="27"/>
        <v>0</v>
      </c>
      <c r="M63" s="91">
        <f t="shared" si="27"/>
        <v>0</v>
      </c>
      <c r="N63" s="91">
        <f t="shared" si="27"/>
        <v>0</v>
      </c>
      <c r="O63" s="91" t="s">
        <v>13</v>
      </c>
    </row>
    <row r="64" spans="1:15" ht="12.75">
      <c r="A64" s="230">
        <v>2019</v>
      </c>
      <c r="C64" s="92">
        <f>IF(C47=0,"",ROUND(SUM(C47/N46)*100-100,1))</f>
        <v>0.2</v>
      </c>
      <c r="D64" s="91">
        <f aca="true" t="shared" si="28" ref="D64:N66">IF(D47=0,"",ROUND(SUM(D47/C47)*100-100,1))</f>
        <v>0.2</v>
      </c>
      <c r="E64" s="91">
        <f t="shared" si="28"/>
        <v>0.3</v>
      </c>
      <c r="F64" s="91">
        <f t="shared" si="28"/>
        <v>0.1</v>
      </c>
      <c r="G64" s="91">
        <f t="shared" si="28"/>
        <v>-0.1</v>
      </c>
      <c r="H64" s="91">
        <f t="shared" si="28"/>
        <v>0.1</v>
      </c>
      <c r="I64" s="91">
        <f t="shared" si="28"/>
        <v>0</v>
      </c>
      <c r="J64" s="91">
        <f t="shared" si="28"/>
        <v>0.1</v>
      </c>
      <c r="K64" s="91">
        <f t="shared" si="28"/>
        <v>0</v>
      </c>
      <c r="L64" s="91">
        <f t="shared" si="28"/>
        <v>0.1</v>
      </c>
      <c r="M64" s="91">
        <f t="shared" si="28"/>
        <v>0.1</v>
      </c>
      <c r="N64" s="91">
        <f t="shared" si="28"/>
        <v>0</v>
      </c>
      <c r="O64" s="91" t="s">
        <v>13</v>
      </c>
    </row>
    <row r="65" spans="1:15" ht="12.75">
      <c r="A65" s="230">
        <v>2020</v>
      </c>
      <c r="C65" s="92">
        <f>IF(C48=0,"",ROUND(SUM(C48/N47)*100-100,1))</f>
        <v>0.5</v>
      </c>
      <c r="D65" s="91">
        <f t="shared" si="28"/>
        <v>0.3</v>
      </c>
      <c r="E65" s="91">
        <f t="shared" si="28"/>
        <v>0.2</v>
      </c>
      <c r="F65" s="91">
        <f t="shared" si="28"/>
        <v>0.3</v>
      </c>
      <c r="G65" s="91">
        <f t="shared" si="28"/>
        <v>-0.1</v>
      </c>
      <c r="H65" s="91">
        <f t="shared" si="28"/>
        <v>0</v>
      </c>
      <c r="I65" s="91">
        <f t="shared" si="28"/>
        <v>-0.8</v>
      </c>
      <c r="J65" s="91">
        <f t="shared" si="28"/>
        <v>0</v>
      </c>
      <c r="K65" s="91">
        <f t="shared" si="28"/>
        <v>-0.1</v>
      </c>
      <c r="L65" s="91">
        <f t="shared" si="28"/>
        <v>-0.9</v>
      </c>
      <c r="M65" s="91">
        <f t="shared" si="28"/>
        <v>0</v>
      </c>
      <c r="N65" s="91">
        <f t="shared" si="28"/>
        <v>0.1</v>
      </c>
      <c r="O65" s="91" t="s">
        <v>13</v>
      </c>
    </row>
    <row r="66" spans="1:15" ht="12.6" customHeight="1">
      <c r="A66" s="230">
        <v>2021</v>
      </c>
      <c r="C66" s="92">
        <f>IF(C49=0,"",ROUND(SUM(C49/N48)*100-100,1))</f>
        <v>1</v>
      </c>
      <c r="D66" s="91">
        <f t="shared" si="28"/>
        <v>0.2</v>
      </c>
      <c r="E66" s="91">
        <f t="shared" si="28"/>
        <v>0.2</v>
      </c>
      <c r="F66" s="91">
        <f t="shared" si="28"/>
        <v>0.1</v>
      </c>
      <c r="G66" s="91">
        <f t="shared" si="28"/>
        <v>0</v>
      </c>
      <c r="H66" s="91">
        <f t="shared" si="28"/>
        <v>-0.1</v>
      </c>
      <c r="I66" s="91">
        <f t="shared" si="28"/>
        <v>0.1</v>
      </c>
      <c r="J66" s="91">
        <f t="shared" si="28"/>
        <v>0.1</v>
      </c>
      <c r="K66" s="91">
        <f t="shared" si="28"/>
        <v>0.2</v>
      </c>
      <c r="L66" s="232">
        <f t="shared" si="28"/>
        <v>-0.3</v>
      </c>
      <c r="M66" s="232">
        <f t="shared" si="28"/>
        <v>0.1</v>
      </c>
      <c r="N66" s="91">
        <f t="shared" si="28"/>
        <v>0.1</v>
      </c>
      <c r="O66" s="91" t="s">
        <v>13</v>
      </c>
    </row>
    <row r="67" spans="1:37" s="181" customFormat="1" ht="12.6" customHeight="1">
      <c r="A67" s="230">
        <v>2022</v>
      </c>
      <c r="B67" s="194"/>
      <c r="C67" s="92">
        <f>IF(C50=0,"",ROUND(SUM(C50/N49)*100-100,1))</f>
        <v>0.2</v>
      </c>
      <c r="D67" s="232">
        <f aca="true" t="shared" si="29" ref="D67">IF(D50=0,"",ROUND(SUM(D50/C50)*100-100,1))</f>
        <v>0.1</v>
      </c>
      <c r="E67" s="232">
        <f aca="true" t="shared" si="30" ref="E67">IF(E50=0,"",ROUND(SUM(E50/D50)*100-100,1))</f>
        <v>0.4</v>
      </c>
      <c r="F67" s="232">
        <f aca="true" t="shared" si="31" ref="F67">IF(F50=0,"",ROUND(SUM(F50/E50)*100-100,1))</f>
        <v>-0.1</v>
      </c>
      <c r="G67" s="232">
        <f aca="true" t="shared" si="32" ref="G67">IF(G50=0,"",ROUND(SUM(G50/F50)*100-100,1))</f>
        <v>0.4</v>
      </c>
      <c r="H67" s="232">
        <f aca="true" t="shared" si="33" ref="H67">IF(H50=0,"",ROUND(SUM(H50/G50)*100-100,1))</f>
        <v>0.2</v>
      </c>
      <c r="I67" s="232">
        <f aca="true" t="shared" si="34" ref="I67">IF(I50=0,"",ROUND(SUM(I50/H50)*100-100,1))</f>
        <v>0.4</v>
      </c>
      <c r="J67" s="232" t="str">
        <f aca="true" t="shared" si="35" ref="J67">IF(J50=0,"",ROUND(SUM(J50/I50)*100-100,1))</f>
        <v/>
      </c>
      <c r="K67" s="232" t="str">
        <f aca="true" t="shared" si="36" ref="K67:L67">IF(K50=0,"",ROUND(SUM(K50/J50)*100-100,1))</f>
        <v/>
      </c>
      <c r="L67" s="232" t="str">
        <f t="shared" si="36"/>
        <v/>
      </c>
      <c r="M67" s="232" t="str">
        <f>IF(M50=0,"",ROUND(SUM(M50/L50)*100-100,1))</f>
        <v/>
      </c>
      <c r="N67" s="232" t="str">
        <f aca="true" t="shared" si="37" ref="N67">IF(N50=0,"",ROUND(SUM(N50/M50)*100-100,1))</f>
        <v/>
      </c>
      <c r="O67" s="232" t="s">
        <v>13</v>
      </c>
      <c r="P67" s="192"/>
      <c r="Q67" s="192"/>
      <c r="R67" s="192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23" customWidth="1"/>
    <col min="2" max="2" width="0.85546875" style="223" customWidth="1"/>
    <col min="3" max="5" width="6.8515625" style="223" customWidth="1"/>
    <col min="6" max="6" width="7.00390625" style="223" customWidth="1"/>
    <col min="7" max="15" width="6.8515625" style="223" customWidth="1"/>
    <col min="16" max="16" width="0.2890625" style="223" customWidth="1"/>
    <col min="17" max="16384" width="11.421875" style="223" customWidth="1"/>
  </cols>
  <sheetData>
    <row r="1" spans="1:15" s="234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234" customFormat="1" ht="12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30" t="s">
        <v>3</v>
      </c>
      <c r="F12" s="58" t="s">
        <v>4</v>
      </c>
      <c r="G12" s="230" t="s">
        <v>5</v>
      </c>
      <c r="H12" s="58" t="s">
        <v>6</v>
      </c>
      <c r="I12" s="230" t="s">
        <v>7</v>
      </c>
      <c r="J12" s="58" t="s">
        <v>8</v>
      </c>
      <c r="K12" s="230" t="s">
        <v>9</v>
      </c>
      <c r="L12" s="58" t="s">
        <v>10</v>
      </c>
      <c r="M12" s="230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30">
        <v>2017</v>
      </c>
      <c r="B18" s="230"/>
      <c r="C18" s="103">
        <v>101.3</v>
      </c>
      <c r="D18" s="185">
        <v>101.6</v>
      </c>
      <c r="E18" s="185">
        <v>101.3</v>
      </c>
      <c r="F18" s="185">
        <v>102</v>
      </c>
      <c r="G18" s="185">
        <v>101.4</v>
      </c>
      <c r="H18" s="185">
        <v>101.4</v>
      </c>
      <c r="I18" s="185">
        <v>101.7</v>
      </c>
      <c r="J18" s="185">
        <v>101.9</v>
      </c>
      <c r="K18" s="185">
        <v>102.2</v>
      </c>
      <c r="L18" s="185">
        <v>102</v>
      </c>
      <c r="M18" s="185">
        <v>102.6</v>
      </c>
      <c r="N18" s="185">
        <v>102.9</v>
      </c>
      <c r="O18" s="185">
        <v>101.9</v>
      </c>
    </row>
    <row r="19" spans="1:15" ht="12.6" customHeight="1">
      <c r="A19" s="230">
        <v>2018</v>
      </c>
      <c r="B19" s="230"/>
      <c r="C19" s="103">
        <v>102.7</v>
      </c>
      <c r="D19" s="185">
        <v>102.9</v>
      </c>
      <c r="E19" s="185">
        <v>102.5</v>
      </c>
      <c r="F19" s="185">
        <v>103.5</v>
      </c>
      <c r="G19" s="185">
        <v>104.8</v>
      </c>
      <c r="H19" s="185">
        <v>105.4</v>
      </c>
      <c r="I19" s="185">
        <v>105.8</v>
      </c>
      <c r="J19" s="185">
        <v>106</v>
      </c>
      <c r="K19" s="185">
        <v>106.7</v>
      </c>
      <c r="L19" s="185">
        <v>107.1</v>
      </c>
      <c r="M19" s="185">
        <v>108</v>
      </c>
      <c r="N19" s="185">
        <v>106.4</v>
      </c>
      <c r="O19" s="185">
        <v>105.2</v>
      </c>
    </row>
    <row r="20" spans="1:15" ht="12.6" customHeight="1">
      <c r="A20" s="230">
        <v>2019</v>
      </c>
      <c r="B20" s="230"/>
      <c r="C20" s="103">
        <v>104.4</v>
      </c>
      <c r="D20" s="185">
        <v>104.5</v>
      </c>
      <c r="E20" s="185">
        <v>105.1</v>
      </c>
      <c r="F20" s="185">
        <v>106.9</v>
      </c>
      <c r="G20" s="185">
        <v>108</v>
      </c>
      <c r="H20" s="185">
        <v>107.6</v>
      </c>
      <c r="I20" s="185">
        <v>107.6</v>
      </c>
      <c r="J20" s="185">
        <v>107</v>
      </c>
      <c r="K20" s="185">
        <v>106.5</v>
      </c>
      <c r="L20" s="185">
        <v>106.5</v>
      </c>
      <c r="M20" s="185">
        <v>106.6</v>
      </c>
      <c r="N20" s="185">
        <v>106.9</v>
      </c>
      <c r="O20" s="185">
        <v>106.5</v>
      </c>
    </row>
    <row r="21" spans="1:15" ht="12.6" customHeight="1">
      <c r="A21" s="230">
        <v>2020</v>
      </c>
      <c r="B21" s="230"/>
      <c r="C21" s="103">
        <v>107.2</v>
      </c>
      <c r="D21" s="185">
        <v>106.7</v>
      </c>
      <c r="E21" s="185">
        <v>105.4</v>
      </c>
      <c r="F21" s="185">
        <v>103.8</v>
      </c>
      <c r="G21" s="185">
        <v>103.1</v>
      </c>
      <c r="H21" s="185">
        <v>104.3</v>
      </c>
      <c r="I21" s="185">
        <v>104.2</v>
      </c>
      <c r="J21" s="185">
        <v>104.1</v>
      </c>
      <c r="K21" s="185">
        <v>103.6</v>
      </c>
      <c r="L21" s="185">
        <v>103.7</v>
      </c>
      <c r="M21" s="185">
        <v>103.1</v>
      </c>
      <c r="N21" s="185">
        <v>104</v>
      </c>
      <c r="O21" s="185">
        <v>104.4</v>
      </c>
    </row>
    <row r="22" spans="1:15" ht="12.6" customHeight="1">
      <c r="A22" s="230">
        <v>2021</v>
      </c>
      <c r="B22" s="230"/>
      <c r="C22" s="103">
        <v>107.7</v>
      </c>
      <c r="D22" s="185">
        <v>108.8</v>
      </c>
      <c r="E22" s="185">
        <v>110.6</v>
      </c>
      <c r="F22" s="185">
        <v>111.2</v>
      </c>
      <c r="G22" s="185">
        <v>111.8</v>
      </c>
      <c r="H22" s="185">
        <v>112.6</v>
      </c>
      <c r="I22" s="185">
        <v>114.4</v>
      </c>
      <c r="J22" s="185">
        <v>115</v>
      </c>
      <c r="K22" s="185">
        <v>114.8</v>
      </c>
      <c r="L22" s="185">
        <v>117.1</v>
      </c>
      <c r="M22" s="185">
        <v>118.5</v>
      </c>
      <c r="N22" s="185">
        <v>117.7</v>
      </c>
      <c r="O22" s="185">
        <v>113.4</v>
      </c>
    </row>
    <row r="23" spans="1:16" ht="12.6" customHeight="1">
      <c r="A23" s="230">
        <v>2022</v>
      </c>
      <c r="B23" s="230"/>
      <c r="C23" s="103">
        <v>119.1</v>
      </c>
      <c r="D23" s="185">
        <v>121</v>
      </c>
      <c r="E23" s="185">
        <v>129.9</v>
      </c>
      <c r="F23" s="185">
        <v>128.5</v>
      </c>
      <c r="G23" s="185">
        <v>130</v>
      </c>
      <c r="H23" s="185">
        <v>122</v>
      </c>
      <c r="I23" s="185">
        <v>120.6</v>
      </c>
      <c r="J23" s="185"/>
      <c r="K23" s="185"/>
      <c r="L23" s="185"/>
      <c r="M23" s="185"/>
      <c r="N23" s="185"/>
      <c r="O23" s="185"/>
      <c r="P23" s="233"/>
    </row>
    <row r="24" spans="1:15" ht="5.1" customHeight="1">
      <c r="A24" s="230"/>
      <c r="B24" s="2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30">
        <v>2018</v>
      </c>
      <c r="B27" s="230"/>
      <c r="C27" s="169">
        <f aca="true" t="shared" si="0" ref="C27:O28">IF(C19=0,"",ROUND(SUM(C19/C18)*100-100,1))</f>
        <v>1.4</v>
      </c>
      <c r="D27" s="168">
        <f t="shared" si="0"/>
        <v>1.3</v>
      </c>
      <c r="E27" s="168">
        <f t="shared" si="0"/>
        <v>1.2</v>
      </c>
      <c r="F27" s="168">
        <f t="shared" si="0"/>
        <v>1.5</v>
      </c>
      <c r="G27" s="168">
        <f t="shared" si="0"/>
        <v>3.4</v>
      </c>
      <c r="H27" s="168">
        <f t="shared" si="0"/>
        <v>3.9</v>
      </c>
      <c r="I27" s="168">
        <f t="shared" si="0"/>
        <v>4</v>
      </c>
      <c r="J27" s="168">
        <f t="shared" si="0"/>
        <v>4</v>
      </c>
      <c r="K27" s="168">
        <f t="shared" si="0"/>
        <v>4.4</v>
      </c>
      <c r="L27" s="168">
        <f t="shared" si="0"/>
        <v>5</v>
      </c>
      <c r="M27" s="168">
        <f t="shared" si="0"/>
        <v>5.3</v>
      </c>
      <c r="N27" s="168">
        <f t="shared" si="0"/>
        <v>3.4</v>
      </c>
      <c r="O27" s="168">
        <f t="shared" si="0"/>
        <v>3.2</v>
      </c>
    </row>
    <row r="28" spans="1:15" ht="12" customHeight="1">
      <c r="A28" s="230">
        <v>2019</v>
      </c>
      <c r="B28" s="230"/>
      <c r="C28" s="169">
        <f t="shared" si="0"/>
        <v>1.7</v>
      </c>
      <c r="D28" s="168">
        <f t="shared" si="0"/>
        <v>1.6</v>
      </c>
      <c r="E28" s="168">
        <f t="shared" si="0"/>
        <v>2.5</v>
      </c>
      <c r="F28" s="168">
        <f t="shared" si="0"/>
        <v>3.3</v>
      </c>
      <c r="G28" s="168">
        <f t="shared" si="0"/>
        <v>3.1</v>
      </c>
      <c r="H28" s="168">
        <f t="shared" si="0"/>
        <v>2.1</v>
      </c>
      <c r="I28" s="168">
        <f t="shared" si="0"/>
        <v>1.7</v>
      </c>
      <c r="J28" s="168">
        <f t="shared" si="0"/>
        <v>0.9</v>
      </c>
      <c r="K28" s="168">
        <f t="shared" si="0"/>
        <v>-0.2</v>
      </c>
      <c r="L28" s="168">
        <f t="shared" si="0"/>
        <v>-0.6</v>
      </c>
      <c r="M28" s="168">
        <f t="shared" si="0"/>
        <v>-1.3</v>
      </c>
      <c r="N28" s="168">
        <f t="shared" si="0"/>
        <v>0.5</v>
      </c>
      <c r="O28" s="168">
        <f t="shared" si="0"/>
        <v>1.2</v>
      </c>
    </row>
    <row r="29" spans="1:15" ht="12" customHeight="1">
      <c r="A29" s="230">
        <v>2020</v>
      </c>
      <c r="B29" s="230"/>
      <c r="C29" s="169">
        <f aca="true" t="shared" si="1" ref="C29:O29">IF(C21=0,"",ROUND(SUM(C21/C20)*100-100,1))</f>
        <v>2.7</v>
      </c>
      <c r="D29" s="168">
        <f t="shared" si="1"/>
        <v>2.1</v>
      </c>
      <c r="E29" s="168">
        <f t="shared" si="1"/>
        <v>0.3</v>
      </c>
      <c r="F29" s="168">
        <f t="shared" si="1"/>
        <v>-2.9</v>
      </c>
      <c r="G29" s="168">
        <f t="shared" si="1"/>
        <v>-4.5</v>
      </c>
      <c r="H29" s="168">
        <f t="shared" si="1"/>
        <v>-3.1</v>
      </c>
      <c r="I29" s="168">
        <f t="shared" si="1"/>
        <v>-3.2</v>
      </c>
      <c r="J29" s="168">
        <f t="shared" si="1"/>
        <v>-2.7</v>
      </c>
      <c r="K29" s="168">
        <f t="shared" si="1"/>
        <v>-2.7</v>
      </c>
      <c r="L29" s="168">
        <f t="shared" si="1"/>
        <v>-2.6</v>
      </c>
      <c r="M29" s="168">
        <f t="shared" si="1"/>
        <v>-3.3</v>
      </c>
      <c r="N29" s="168">
        <f t="shared" si="1"/>
        <v>-2.7</v>
      </c>
      <c r="O29" s="168">
        <f t="shared" si="1"/>
        <v>-2</v>
      </c>
    </row>
    <row r="30" spans="1:16" ht="12" customHeight="1">
      <c r="A30" s="230">
        <v>2021</v>
      </c>
      <c r="B30" s="230"/>
      <c r="C30" s="169">
        <f aca="true" t="shared" si="2" ref="C30:O30">IF(C22=0,"",ROUND(SUM(C22/C21)*100-100,1))</f>
        <v>0.5</v>
      </c>
      <c r="D30" s="168">
        <f t="shared" si="2"/>
        <v>2</v>
      </c>
      <c r="E30" s="168">
        <f t="shared" si="2"/>
        <v>4.9</v>
      </c>
      <c r="F30" s="168">
        <f t="shared" si="2"/>
        <v>7.1</v>
      </c>
      <c r="G30" s="168">
        <f t="shared" si="2"/>
        <v>8.4</v>
      </c>
      <c r="H30" s="168">
        <f t="shared" si="2"/>
        <v>8</v>
      </c>
      <c r="I30" s="168">
        <f t="shared" si="2"/>
        <v>9.8</v>
      </c>
      <c r="J30" s="168">
        <f t="shared" si="2"/>
        <v>10.5</v>
      </c>
      <c r="K30" s="168">
        <f t="shared" si="2"/>
        <v>10.8</v>
      </c>
      <c r="L30" s="168">
        <f t="shared" si="2"/>
        <v>12.9</v>
      </c>
      <c r="M30" s="168">
        <f t="shared" si="2"/>
        <v>14.9</v>
      </c>
      <c r="N30" s="168">
        <f t="shared" si="2"/>
        <v>13.2</v>
      </c>
      <c r="O30" s="168">
        <f t="shared" si="2"/>
        <v>8.6</v>
      </c>
      <c r="P30" s="223" t="e">
        <f>ROUND(SUM(P22/P21)*100-100,1)</f>
        <v>#DIV/0!</v>
      </c>
    </row>
    <row r="31" spans="1:16" ht="12" customHeight="1">
      <c r="A31" s="230">
        <v>2022</v>
      </c>
      <c r="B31" s="230"/>
      <c r="C31" s="169">
        <f aca="true" t="shared" si="3" ref="C31:O31">IF(C23=0,"",ROUND(SUM(C23/C22)*100-100,1))</f>
        <v>10.6</v>
      </c>
      <c r="D31" s="168">
        <f t="shared" si="3"/>
        <v>11.2</v>
      </c>
      <c r="E31" s="168">
        <f t="shared" si="3"/>
        <v>17.5</v>
      </c>
      <c r="F31" s="168">
        <f t="shared" si="3"/>
        <v>15.6</v>
      </c>
      <c r="G31" s="168">
        <f t="shared" si="3"/>
        <v>16.3</v>
      </c>
      <c r="H31" s="168">
        <f t="shared" si="3"/>
        <v>8.3</v>
      </c>
      <c r="I31" s="168">
        <f t="shared" si="3"/>
        <v>5.4</v>
      </c>
      <c r="J31" s="168" t="str">
        <f t="shared" si="3"/>
        <v/>
      </c>
      <c r="K31" s="168" t="str">
        <f t="shared" si="3"/>
        <v/>
      </c>
      <c r="L31" s="168" t="str">
        <f t="shared" si="3"/>
        <v/>
      </c>
      <c r="M31" s="168" t="str">
        <f t="shared" si="3"/>
        <v/>
      </c>
      <c r="N31" s="168" t="str">
        <f t="shared" si="3"/>
        <v/>
      </c>
      <c r="O31" s="168" t="str">
        <f t="shared" si="3"/>
        <v/>
      </c>
      <c r="P31" s="223" t="e">
        <f>ROUND(SUM(P23/P22)*100-100,1)</f>
        <v>#DIV/0!</v>
      </c>
    </row>
    <row r="32" spans="1:15" ht="5.1" customHeight="1">
      <c r="A32" s="230"/>
      <c r="B32" s="230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30">
        <v>2017</v>
      </c>
      <c r="C35" s="169">
        <v>0.5</v>
      </c>
      <c r="D35" s="168">
        <f aca="true" t="shared" si="4" ref="D35:N35">IF(D18=0,"",ROUND(SUM(D18/C18)*100-100,1))</f>
        <v>0.3</v>
      </c>
      <c r="E35" s="168">
        <f t="shared" si="4"/>
        <v>-0.3</v>
      </c>
      <c r="F35" s="168">
        <f t="shared" si="4"/>
        <v>0.7</v>
      </c>
      <c r="G35" s="168">
        <f t="shared" si="4"/>
        <v>-0.6</v>
      </c>
      <c r="H35" s="168">
        <f t="shared" si="4"/>
        <v>0</v>
      </c>
      <c r="I35" s="168">
        <f t="shared" si="4"/>
        <v>0.3</v>
      </c>
      <c r="J35" s="168">
        <f t="shared" si="4"/>
        <v>0.2</v>
      </c>
      <c r="K35" s="168">
        <f t="shared" si="4"/>
        <v>0.3</v>
      </c>
      <c r="L35" s="168">
        <f t="shared" si="4"/>
        <v>-0.2</v>
      </c>
      <c r="M35" s="168">
        <f t="shared" si="4"/>
        <v>0.6</v>
      </c>
      <c r="N35" s="168">
        <f t="shared" si="4"/>
        <v>0.3</v>
      </c>
      <c r="O35" s="232" t="s">
        <v>13</v>
      </c>
    </row>
    <row r="36" spans="1:15" ht="12" customHeight="1">
      <c r="A36" s="230">
        <v>2018</v>
      </c>
      <c r="B36" s="230"/>
      <c r="C36" s="169">
        <f>IF(C19=0,"",ROUND(SUM(C19/N18)*100-100,1))</f>
        <v>-0.2</v>
      </c>
      <c r="D36" s="168">
        <f aca="true" t="shared" si="5" ref="D36:N36">IF(D19=0,"",ROUND(SUM(D19/C19)*100-100,1))</f>
        <v>0.2</v>
      </c>
      <c r="E36" s="168">
        <f t="shared" si="5"/>
        <v>-0.4</v>
      </c>
      <c r="F36" s="168">
        <f t="shared" si="5"/>
        <v>1</v>
      </c>
      <c r="G36" s="168">
        <f t="shared" si="5"/>
        <v>1.3</v>
      </c>
      <c r="H36" s="168">
        <f t="shared" si="5"/>
        <v>0.6</v>
      </c>
      <c r="I36" s="168">
        <f t="shared" si="5"/>
        <v>0.4</v>
      </c>
      <c r="J36" s="168">
        <f t="shared" si="5"/>
        <v>0.2</v>
      </c>
      <c r="K36" s="168">
        <f t="shared" si="5"/>
        <v>0.7</v>
      </c>
      <c r="L36" s="168">
        <f t="shared" si="5"/>
        <v>0.4</v>
      </c>
      <c r="M36" s="168">
        <f t="shared" si="5"/>
        <v>0.8</v>
      </c>
      <c r="N36" s="168">
        <f t="shared" si="5"/>
        <v>-1.5</v>
      </c>
      <c r="O36" s="232" t="s">
        <v>13</v>
      </c>
    </row>
    <row r="37" spans="1:15" ht="12" customHeight="1">
      <c r="A37" s="230">
        <v>2019</v>
      </c>
      <c r="B37" s="230"/>
      <c r="C37" s="169">
        <f>IF(C20=0,"",ROUND(SUM(C20/N19)*100-100,1))</f>
        <v>-1.9</v>
      </c>
      <c r="D37" s="168">
        <f aca="true" t="shared" si="6" ref="D37:N37">IF(D20=0,"",ROUND(SUM(D20/C20)*100-100,1))</f>
        <v>0.1</v>
      </c>
      <c r="E37" s="168">
        <f t="shared" si="6"/>
        <v>0.6</v>
      </c>
      <c r="F37" s="168">
        <f t="shared" si="6"/>
        <v>1.7</v>
      </c>
      <c r="G37" s="168">
        <f t="shared" si="6"/>
        <v>1</v>
      </c>
      <c r="H37" s="168">
        <f t="shared" si="6"/>
        <v>-0.4</v>
      </c>
      <c r="I37" s="168">
        <f t="shared" si="6"/>
        <v>0</v>
      </c>
      <c r="J37" s="168">
        <f t="shared" si="6"/>
        <v>-0.6</v>
      </c>
      <c r="K37" s="168">
        <f t="shared" si="6"/>
        <v>-0.5</v>
      </c>
      <c r="L37" s="168">
        <f t="shared" si="6"/>
        <v>0</v>
      </c>
      <c r="M37" s="168">
        <f t="shared" si="6"/>
        <v>0.1</v>
      </c>
      <c r="N37" s="168">
        <f t="shared" si="6"/>
        <v>0.3</v>
      </c>
      <c r="O37" s="232" t="s">
        <v>13</v>
      </c>
    </row>
    <row r="38" spans="1:15" ht="12" customHeight="1">
      <c r="A38" s="230">
        <v>2020</v>
      </c>
      <c r="B38" s="230"/>
      <c r="C38" s="169">
        <f>IF(C21=0,"",ROUND(SUM(C21/N20)*100-100,1))</f>
        <v>0.3</v>
      </c>
      <c r="D38" s="168">
        <f aca="true" t="shared" si="7" ref="D38:N38">IF(D21=0,"",ROUND(SUM(D21/C21)*100-100,1))</f>
        <v>-0.5</v>
      </c>
      <c r="E38" s="168">
        <f t="shared" si="7"/>
        <v>-1.2</v>
      </c>
      <c r="F38" s="168">
        <f t="shared" si="7"/>
        <v>-1.5</v>
      </c>
      <c r="G38" s="168">
        <f t="shared" si="7"/>
        <v>-0.7</v>
      </c>
      <c r="H38" s="168">
        <f t="shared" si="7"/>
        <v>1.2</v>
      </c>
      <c r="I38" s="168">
        <f t="shared" si="7"/>
        <v>-0.1</v>
      </c>
      <c r="J38" s="168">
        <f t="shared" si="7"/>
        <v>-0.1</v>
      </c>
      <c r="K38" s="168">
        <f t="shared" si="7"/>
        <v>-0.5</v>
      </c>
      <c r="L38" s="168">
        <f t="shared" si="7"/>
        <v>0.1</v>
      </c>
      <c r="M38" s="168">
        <f t="shared" si="7"/>
        <v>-0.6</v>
      </c>
      <c r="N38" s="168">
        <f t="shared" si="7"/>
        <v>0.9</v>
      </c>
      <c r="O38" s="232" t="s">
        <v>13</v>
      </c>
    </row>
    <row r="39" spans="1:15" ht="12" customHeight="1">
      <c r="A39" s="230">
        <v>2021</v>
      </c>
      <c r="B39" s="230"/>
      <c r="C39" s="169">
        <f>IF(C22=0,"",ROUND(SUM(C22/N21)*100-100,1))</f>
        <v>3.6</v>
      </c>
      <c r="D39" s="168">
        <f aca="true" t="shared" si="8" ref="D39:N39">IF(D22=0,"",ROUND(SUM(D22/C22)*100-100,1))</f>
        <v>1</v>
      </c>
      <c r="E39" s="168">
        <f t="shared" si="8"/>
        <v>1.7</v>
      </c>
      <c r="F39" s="168">
        <f t="shared" si="8"/>
        <v>0.5</v>
      </c>
      <c r="G39" s="168">
        <f t="shared" si="8"/>
        <v>0.5</v>
      </c>
      <c r="H39" s="168">
        <f t="shared" si="8"/>
        <v>0.7</v>
      </c>
      <c r="I39" s="168">
        <f t="shared" si="8"/>
        <v>1.6</v>
      </c>
      <c r="J39" s="168">
        <f t="shared" si="8"/>
        <v>0.5</v>
      </c>
      <c r="K39" s="168">
        <f t="shared" si="8"/>
        <v>-0.2</v>
      </c>
      <c r="L39" s="168">
        <f t="shared" si="8"/>
        <v>2</v>
      </c>
      <c r="M39" s="168">
        <f t="shared" si="8"/>
        <v>1.2</v>
      </c>
      <c r="N39" s="168">
        <f t="shared" si="8"/>
        <v>-0.7</v>
      </c>
      <c r="O39" s="232" t="s">
        <v>13</v>
      </c>
    </row>
    <row r="40" spans="1:16" ht="12" customHeight="1">
      <c r="A40" s="230">
        <v>2022</v>
      </c>
      <c r="B40" s="230"/>
      <c r="C40" s="169">
        <f>IF(C23=0,"",ROUND(SUM(C23/N22)*100-100,1))</f>
        <v>1.2</v>
      </c>
      <c r="D40" s="168">
        <f aca="true" t="shared" si="9" ref="D40:N40">IF(D23=0,"",ROUND(SUM(D23/C23)*100-100,1))</f>
        <v>1.6</v>
      </c>
      <c r="E40" s="168">
        <f t="shared" si="9"/>
        <v>7.4</v>
      </c>
      <c r="F40" s="168">
        <f t="shared" si="9"/>
        <v>-1.1</v>
      </c>
      <c r="G40" s="168">
        <f t="shared" si="9"/>
        <v>1.2</v>
      </c>
      <c r="H40" s="168">
        <f t="shared" si="9"/>
        <v>-6.2</v>
      </c>
      <c r="I40" s="168">
        <f t="shared" si="9"/>
        <v>-1.1</v>
      </c>
      <c r="J40" s="168" t="str">
        <f t="shared" si="9"/>
        <v/>
      </c>
      <c r="K40" s="168" t="str">
        <f t="shared" si="9"/>
        <v/>
      </c>
      <c r="L40" s="168" t="str">
        <f t="shared" si="9"/>
        <v/>
      </c>
      <c r="M40" s="168" t="str">
        <f t="shared" si="9"/>
        <v/>
      </c>
      <c r="N40" s="168" t="str">
        <f t="shared" si="9"/>
        <v/>
      </c>
      <c r="O40" s="232" t="s">
        <v>13</v>
      </c>
      <c r="P40" s="233"/>
    </row>
    <row r="41" spans="1:15" ht="6.95" customHeight="1">
      <c r="A41" s="230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30">
        <v>2017</v>
      </c>
      <c r="B45" s="230"/>
      <c r="C45" s="103">
        <v>98.4</v>
      </c>
      <c r="D45" s="185">
        <v>98.2</v>
      </c>
      <c r="E45" s="185">
        <v>98</v>
      </c>
      <c r="F45" s="185">
        <v>97.9</v>
      </c>
      <c r="G45" s="185">
        <v>97.7</v>
      </c>
      <c r="H45" s="185">
        <v>97.7</v>
      </c>
      <c r="I45" s="185">
        <v>97.4</v>
      </c>
      <c r="J45" s="185">
        <v>97.2</v>
      </c>
      <c r="K45" s="185">
        <v>97.2</v>
      </c>
      <c r="L45" s="185">
        <v>97.2</v>
      </c>
      <c r="M45" s="185">
        <v>97</v>
      </c>
      <c r="N45" s="185">
        <v>97</v>
      </c>
      <c r="O45" s="185">
        <v>97.6</v>
      </c>
    </row>
    <row r="46" spans="1:15" ht="12.6" customHeight="1">
      <c r="A46" s="230">
        <v>2018</v>
      </c>
      <c r="B46" s="230"/>
      <c r="C46" s="103">
        <v>97.1</v>
      </c>
      <c r="D46" s="185">
        <v>97</v>
      </c>
      <c r="E46" s="185">
        <v>96.7</v>
      </c>
      <c r="F46" s="185">
        <v>96.7</v>
      </c>
      <c r="G46" s="185">
        <v>96.7</v>
      </c>
      <c r="H46" s="185">
        <v>96.6</v>
      </c>
      <c r="I46" s="185">
        <v>96.5</v>
      </c>
      <c r="J46" s="185">
        <v>96.3</v>
      </c>
      <c r="K46" s="185">
        <v>96.3</v>
      </c>
      <c r="L46" s="185">
        <v>96.2</v>
      </c>
      <c r="M46" s="185">
        <v>96.2</v>
      </c>
      <c r="N46" s="185">
        <v>96.3</v>
      </c>
      <c r="O46" s="185">
        <v>96.6</v>
      </c>
    </row>
    <row r="47" spans="1:15" ht="12.6" customHeight="1">
      <c r="A47" s="230">
        <v>2019</v>
      </c>
      <c r="B47" s="230"/>
      <c r="C47" s="103">
        <v>96.2</v>
      </c>
      <c r="D47" s="185">
        <v>96.3</v>
      </c>
      <c r="E47" s="185">
        <v>96.2</v>
      </c>
      <c r="F47" s="185">
        <v>96.1</v>
      </c>
      <c r="G47" s="185">
        <v>95.7</v>
      </c>
      <c r="H47" s="185">
        <v>95.5</v>
      </c>
      <c r="I47" s="185">
        <v>95.7</v>
      </c>
      <c r="J47" s="185">
        <v>95.7</v>
      </c>
      <c r="K47" s="185">
        <v>95.8</v>
      </c>
      <c r="L47" s="185">
        <v>95.8</v>
      </c>
      <c r="M47" s="185">
        <v>95.8</v>
      </c>
      <c r="N47" s="185">
        <v>95.8</v>
      </c>
      <c r="O47" s="185">
        <v>95.9</v>
      </c>
    </row>
    <row r="48" spans="1:15" ht="12.6" customHeight="1">
      <c r="A48" s="230">
        <v>2020</v>
      </c>
      <c r="B48" s="230"/>
      <c r="C48" s="103">
        <v>95.9</v>
      </c>
      <c r="D48" s="185">
        <v>95.9</v>
      </c>
      <c r="E48" s="185">
        <v>95.7</v>
      </c>
      <c r="F48" s="185">
        <v>95.7</v>
      </c>
      <c r="G48" s="185">
        <v>95.5</v>
      </c>
      <c r="H48" s="185">
        <v>95.4</v>
      </c>
      <c r="I48" s="185">
        <v>93.3</v>
      </c>
      <c r="J48" s="185">
        <v>93.1</v>
      </c>
      <c r="K48" s="185">
        <v>93</v>
      </c>
      <c r="L48" s="185">
        <v>92.9</v>
      </c>
      <c r="M48" s="185">
        <v>92.7</v>
      </c>
      <c r="N48" s="185">
        <v>92.5</v>
      </c>
      <c r="O48" s="185">
        <v>94.3</v>
      </c>
    </row>
    <row r="49" spans="1:15" ht="12.6" customHeight="1">
      <c r="A49" s="230">
        <v>2021</v>
      </c>
      <c r="B49" s="230"/>
      <c r="C49" s="103">
        <v>94.5</v>
      </c>
      <c r="D49" s="185">
        <v>94.4</v>
      </c>
      <c r="E49" s="185">
        <v>94.3</v>
      </c>
      <c r="F49" s="185">
        <v>94.2</v>
      </c>
      <c r="G49" s="185">
        <v>94.2</v>
      </c>
      <c r="H49" s="185">
        <v>94.2</v>
      </c>
      <c r="I49" s="185">
        <v>94.2</v>
      </c>
      <c r="J49" s="185">
        <v>94.3</v>
      </c>
      <c r="K49" s="185">
        <v>94.3</v>
      </c>
      <c r="L49" s="185">
        <v>94.2</v>
      </c>
      <c r="M49" s="185">
        <v>94.2</v>
      </c>
      <c r="N49" s="185">
        <v>94.1</v>
      </c>
      <c r="O49" s="185">
        <v>94.3</v>
      </c>
    </row>
    <row r="50" spans="1:16" ht="12.6" customHeight="1">
      <c r="A50" s="230">
        <v>2022</v>
      </c>
      <c r="B50" s="230"/>
      <c r="C50" s="103">
        <v>94.4</v>
      </c>
      <c r="D50" s="185">
        <v>94.3</v>
      </c>
      <c r="E50" s="185">
        <v>94.2</v>
      </c>
      <c r="F50" s="185">
        <v>94.2</v>
      </c>
      <c r="G50" s="185">
        <v>94.2</v>
      </c>
      <c r="H50" s="185">
        <v>94.1</v>
      </c>
      <c r="I50" s="185">
        <v>94</v>
      </c>
      <c r="J50" s="185"/>
      <c r="K50" s="185"/>
      <c r="L50" s="185"/>
      <c r="M50" s="185"/>
      <c r="N50" s="185"/>
      <c r="O50" s="185"/>
      <c r="P50" s="233"/>
    </row>
    <row r="51" spans="1:15" ht="5.1" customHeight="1">
      <c r="A51" s="230"/>
      <c r="B51" s="230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230"/>
      <c r="C54" s="169">
        <f aca="true" t="shared" si="10" ref="C54:D58">IF(C46=0,"",ROUND(SUM(C46/C45)*100-100,1))</f>
        <v>-1.3</v>
      </c>
      <c r="D54" s="168">
        <f t="shared" si="10"/>
        <v>-1.2</v>
      </c>
      <c r="E54" s="168">
        <f aca="true" t="shared" si="11" ref="E54:O55">IF(E46=0,"",ROUND(SUM(E46/E45)*100-100,1))</f>
        <v>-1.3</v>
      </c>
      <c r="F54" s="168">
        <f t="shared" si="11"/>
        <v>-1.2</v>
      </c>
      <c r="G54" s="168">
        <f t="shared" si="11"/>
        <v>-1</v>
      </c>
      <c r="H54" s="168">
        <f t="shared" si="11"/>
        <v>-1.1</v>
      </c>
      <c r="I54" s="168">
        <f t="shared" si="11"/>
        <v>-0.9</v>
      </c>
      <c r="J54" s="168">
        <f t="shared" si="11"/>
        <v>-0.9</v>
      </c>
      <c r="K54" s="168">
        <f t="shared" si="11"/>
        <v>-0.9</v>
      </c>
      <c r="L54" s="168">
        <f t="shared" si="11"/>
        <v>-1</v>
      </c>
      <c r="M54" s="168">
        <f t="shared" si="11"/>
        <v>-0.8</v>
      </c>
      <c r="N54" s="168">
        <f t="shared" si="11"/>
        <v>-0.7</v>
      </c>
      <c r="O54" s="168">
        <f t="shared" si="11"/>
        <v>-1</v>
      </c>
    </row>
    <row r="55" spans="1:15" ht="12" customHeight="1">
      <c r="A55" s="230">
        <v>2019</v>
      </c>
      <c r="B55" s="230"/>
      <c r="C55" s="169">
        <f t="shared" si="10"/>
        <v>-0.9</v>
      </c>
      <c r="D55" s="168">
        <f t="shared" si="10"/>
        <v>-0.7</v>
      </c>
      <c r="E55" s="168">
        <f t="shared" si="11"/>
        <v>-0.5</v>
      </c>
      <c r="F55" s="168">
        <f t="shared" si="11"/>
        <v>-0.6</v>
      </c>
      <c r="G55" s="168">
        <f t="shared" si="11"/>
        <v>-1</v>
      </c>
      <c r="H55" s="168">
        <f t="shared" si="11"/>
        <v>-1.1</v>
      </c>
      <c r="I55" s="168">
        <f t="shared" si="11"/>
        <v>-0.8</v>
      </c>
      <c r="J55" s="168">
        <f t="shared" si="11"/>
        <v>-0.6</v>
      </c>
      <c r="K55" s="168">
        <f t="shared" si="11"/>
        <v>-0.5</v>
      </c>
      <c r="L55" s="168">
        <f t="shared" si="11"/>
        <v>-0.4</v>
      </c>
      <c r="M55" s="168">
        <f t="shared" si="11"/>
        <v>-0.4</v>
      </c>
      <c r="N55" s="168">
        <f t="shared" si="11"/>
        <v>-0.5</v>
      </c>
      <c r="O55" s="168">
        <f t="shared" si="11"/>
        <v>-0.7</v>
      </c>
    </row>
    <row r="56" spans="1:16" ht="12" customHeight="1">
      <c r="A56" s="230">
        <v>2020</v>
      </c>
      <c r="B56" s="230"/>
      <c r="C56" s="169">
        <f t="shared" si="10"/>
        <v>-0.3</v>
      </c>
      <c r="D56" s="168">
        <f t="shared" si="10"/>
        <v>-0.4</v>
      </c>
      <c r="E56" s="168">
        <f aca="true" t="shared" si="12" ref="E56:O56">IF(E48=0,"",ROUND(SUM(E48/E47)*100-100,1))</f>
        <v>-0.5</v>
      </c>
      <c r="F56" s="168">
        <f t="shared" si="12"/>
        <v>-0.4</v>
      </c>
      <c r="G56" s="168">
        <f t="shared" si="12"/>
        <v>-0.2</v>
      </c>
      <c r="H56" s="168">
        <f t="shared" si="12"/>
        <v>-0.1</v>
      </c>
      <c r="I56" s="168">
        <f t="shared" si="12"/>
        <v>-2.5</v>
      </c>
      <c r="J56" s="168">
        <f t="shared" si="12"/>
        <v>-2.7</v>
      </c>
      <c r="K56" s="168">
        <f t="shared" si="12"/>
        <v>-2.9</v>
      </c>
      <c r="L56" s="168">
        <f t="shared" si="12"/>
        <v>-3</v>
      </c>
      <c r="M56" s="168">
        <f t="shared" si="12"/>
        <v>-3.2</v>
      </c>
      <c r="N56" s="168">
        <f t="shared" si="12"/>
        <v>-3.4</v>
      </c>
      <c r="O56" s="168">
        <f t="shared" si="12"/>
        <v>-1.7</v>
      </c>
      <c r="P56" s="195"/>
    </row>
    <row r="57" spans="1:15" ht="12" customHeight="1">
      <c r="A57" s="230">
        <v>2021</v>
      </c>
      <c r="B57" s="230"/>
      <c r="C57" s="169">
        <f t="shared" si="10"/>
        <v>-1.5</v>
      </c>
      <c r="D57" s="168">
        <f t="shared" si="10"/>
        <v>-1.6</v>
      </c>
      <c r="E57" s="168">
        <f aca="true" t="shared" si="13" ref="E57:O58">IF(E49=0,"",ROUND(SUM(E49/E48)*100-100,1))</f>
        <v>-1.5</v>
      </c>
      <c r="F57" s="168">
        <f t="shared" si="13"/>
        <v>-1.6</v>
      </c>
      <c r="G57" s="168">
        <f t="shared" si="13"/>
        <v>-1.4</v>
      </c>
      <c r="H57" s="168">
        <f t="shared" si="13"/>
        <v>-1.3</v>
      </c>
      <c r="I57" s="168">
        <f t="shared" si="13"/>
        <v>1</v>
      </c>
      <c r="J57" s="168">
        <f t="shared" si="13"/>
        <v>1.3</v>
      </c>
      <c r="K57" s="168">
        <f t="shared" si="13"/>
        <v>1.4</v>
      </c>
      <c r="L57" s="168">
        <f t="shared" si="13"/>
        <v>1.4</v>
      </c>
      <c r="M57" s="168">
        <f t="shared" si="13"/>
        <v>1.6</v>
      </c>
      <c r="N57" s="168">
        <f t="shared" si="13"/>
        <v>1.7</v>
      </c>
      <c r="O57" s="168">
        <f t="shared" si="13"/>
        <v>0</v>
      </c>
    </row>
    <row r="58" spans="1:16" ht="12" customHeight="1">
      <c r="A58" s="230">
        <v>2022</v>
      </c>
      <c r="B58" s="230"/>
      <c r="C58" s="169">
        <f t="shared" si="10"/>
        <v>-0.1</v>
      </c>
      <c r="D58" s="168">
        <f t="shared" si="10"/>
        <v>-0.1</v>
      </c>
      <c r="E58" s="168">
        <f t="shared" si="13"/>
        <v>-0.1</v>
      </c>
      <c r="F58" s="168">
        <f t="shared" si="13"/>
        <v>0</v>
      </c>
      <c r="G58" s="168">
        <f t="shared" si="13"/>
        <v>0</v>
      </c>
      <c r="H58" s="168">
        <f t="shared" si="13"/>
        <v>-0.1</v>
      </c>
      <c r="I58" s="168">
        <f t="shared" si="13"/>
        <v>-0.2</v>
      </c>
      <c r="J58" s="168" t="str">
        <f t="shared" si="13"/>
        <v/>
      </c>
      <c r="K58" s="168" t="str">
        <f t="shared" si="13"/>
        <v/>
      </c>
      <c r="L58" s="168" t="str">
        <f t="shared" si="13"/>
        <v/>
      </c>
      <c r="M58" s="168" t="str">
        <f t="shared" si="13"/>
        <v/>
      </c>
      <c r="N58" s="168" t="str">
        <f t="shared" si="13"/>
        <v/>
      </c>
      <c r="O58" s="168" t="str">
        <f t="shared" si="13"/>
        <v/>
      </c>
      <c r="P58" s="195"/>
    </row>
    <row r="59" spans="1:15" ht="5.1" customHeight="1">
      <c r="A59" s="230"/>
      <c r="B59" s="230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C62" s="169">
        <v>0.1</v>
      </c>
      <c r="D62" s="168">
        <f aca="true" t="shared" si="14" ref="D62:D67">IF(D45=0,"",ROUND(SUM(D45/C45)*100-100,1))</f>
        <v>-0.2</v>
      </c>
      <c r="E62" s="168">
        <f aca="true" t="shared" si="15" ref="E62:N62">IF(E45=0,"",ROUND(SUM(E45/D45)*100-100,1))</f>
        <v>-0.2</v>
      </c>
      <c r="F62" s="168">
        <f t="shared" si="15"/>
        <v>-0.1</v>
      </c>
      <c r="G62" s="168">
        <f t="shared" si="15"/>
        <v>-0.2</v>
      </c>
      <c r="H62" s="168">
        <f t="shared" si="15"/>
        <v>0</v>
      </c>
      <c r="I62" s="168">
        <f t="shared" si="15"/>
        <v>-0.3</v>
      </c>
      <c r="J62" s="168">
        <f t="shared" si="15"/>
        <v>-0.2</v>
      </c>
      <c r="K62" s="168">
        <f t="shared" si="15"/>
        <v>0</v>
      </c>
      <c r="L62" s="168">
        <f t="shared" si="15"/>
        <v>0</v>
      </c>
      <c r="M62" s="168">
        <f t="shared" si="15"/>
        <v>-0.2</v>
      </c>
      <c r="N62" s="168">
        <f t="shared" si="15"/>
        <v>0</v>
      </c>
      <c r="O62" s="232" t="s">
        <v>13</v>
      </c>
    </row>
    <row r="63" spans="1:15" ht="12" customHeight="1">
      <c r="A63" s="230">
        <v>2018</v>
      </c>
      <c r="C63" s="169">
        <f>IF(C46=0,"",ROUND(SUM(C46/N45)*100-100,1))</f>
        <v>0.1</v>
      </c>
      <c r="D63" s="168">
        <f t="shared" si="14"/>
        <v>-0.1</v>
      </c>
      <c r="E63" s="168">
        <f aca="true" t="shared" si="16" ref="E63:N63">IF(E46=0,"",ROUND(SUM(E46/D46)*100-100,1))</f>
        <v>-0.3</v>
      </c>
      <c r="F63" s="168">
        <f t="shared" si="16"/>
        <v>0</v>
      </c>
      <c r="G63" s="168">
        <f t="shared" si="16"/>
        <v>0</v>
      </c>
      <c r="H63" s="168">
        <f t="shared" si="16"/>
        <v>-0.1</v>
      </c>
      <c r="I63" s="168">
        <f t="shared" si="16"/>
        <v>-0.1</v>
      </c>
      <c r="J63" s="168">
        <f t="shared" si="16"/>
        <v>-0.2</v>
      </c>
      <c r="K63" s="168">
        <f t="shared" si="16"/>
        <v>0</v>
      </c>
      <c r="L63" s="168">
        <f t="shared" si="16"/>
        <v>-0.1</v>
      </c>
      <c r="M63" s="168">
        <f t="shared" si="16"/>
        <v>0</v>
      </c>
      <c r="N63" s="168">
        <f t="shared" si="16"/>
        <v>0.1</v>
      </c>
      <c r="O63" s="232" t="s">
        <v>13</v>
      </c>
    </row>
    <row r="64" spans="1:15" ht="12" customHeight="1">
      <c r="A64" s="230">
        <v>2019</v>
      </c>
      <c r="C64" s="169">
        <f>IF(C47=0,"",ROUND(SUM(C47/N46)*100-100,1))</f>
        <v>-0.1</v>
      </c>
      <c r="D64" s="168">
        <f t="shared" si="14"/>
        <v>0.1</v>
      </c>
      <c r="E64" s="168">
        <f aca="true" t="shared" si="17" ref="E64:N64">IF(E47=0,"",ROUND(SUM(E47/D47)*100-100,1))</f>
        <v>-0.1</v>
      </c>
      <c r="F64" s="168">
        <f t="shared" si="17"/>
        <v>-0.1</v>
      </c>
      <c r="G64" s="168">
        <f t="shared" si="17"/>
        <v>-0.4</v>
      </c>
      <c r="H64" s="168">
        <f t="shared" si="17"/>
        <v>-0.2</v>
      </c>
      <c r="I64" s="168">
        <f t="shared" si="17"/>
        <v>0.2</v>
      </c>
      <c r="J64" s="168">
        <f t="shared" si="17"/>
        <v>0</v>
      </c>
      <c r="K64" s="168">
        <f t="shared" si="17"/>
        <v>0.1</v>
      </c>
      <c r="L64" s="168">
        <f t="shared" si="17"/>
        <v>0</v>
      </c>
      <c r="M64" s="168">
        <f t="shared" si="17"/>
        <v>0</v>
      </c>
      <c r="N64" s="168">
        <f t="shared" si="17"/>
        <v>0</v>
      </c>
      <c r="O64" s="232" t="s">
        <v>13</v>
      </c>
    </row>
    <row r="65" spans="1:15" ht="12" customHeight="1">
      <c r="A65" s="230">
        <v>2020</v>
      </c>
      <c r="C65" s="169">
        <f>IF(C48=0,"",ROUND(SUM(C48/N47)*100-100,1))</f>
        <v>0.1</v>
      </c>
      <c r="D65" s="168">
        <f t="shared" si="14"/>
        <v>0</v>
      </c>
      <c r="E65" s="168">
        <f aca="true" t="shared" si="18" ref="E65:N65">IF(E48=0,"",ROUND(SUM(E48/D48)*100-100,1))</f>
        <v>-0.2</v>
      </c>
      <c r="F65" s="168">
        <f t="shared" si="18"/>
        <v>0</v>
      </c>
      <c r="G65" s="168">
        <f t="shared" si="18"/>
        <v>-0.2</v>
      </c>
      <c r="H65" s="168">
        <f t="shared" si="18"/>
        <v>-0.1</v>
      </c>
      <c r="I65" s="168">
        <f t="shared" si="18"/>
        <v>-2.2</v>
      </c>
      <c r="J65" s="168">
        <f t="shared" si="18"/>
        <v>-0.2</v>
      </c>
      <c r="K65" s="168">
        <f t="shared" si="18"/>
        <v>-0.1</v>
      </c>
      <c r="L65" s="168">
        <f t="shared" si="18"/>
        <v>-0.1</v>
      </c>
      <c r="M65" s="168">
        <f t="shared" si="18"/>
        <v>-0.2</v>
      </c>
      <c r="N65" s="168">
        <f t="shared" si="18"/>
        <v>-0.2</v>
      </c>
      <c r="O65" s="232" t="s">
        <v>13</v>
      </c>
    </row>
    <row r="66" spans="1:15" ht="12" customHeight="1">
      <c r="A66" s="230">
        <v>2021</v>
      </c>
      <c r="C66" s="169">
        <f>IF(C49=0,"",ROUND(SUM(C49/N48)*100-100,1))</f>
        <v>2.2</v>
      </c>
      <c r="D66" s="168">
        <f t="shared" si="14"/>
        <v>-0.1</v>
      </c>
      <c r="E66" s="168">
        <f>IF(E49=0,"",ROUND(SUM(E49/D49)*100-100,1))</f>
        <v>-0.1</v>
      </c>
      <c r="F66" s="168">
        <f aca="true" t="shared" si="19" ref="F66:N66">IF(F49=0,"",ROUND(SUM(F49/E49)*100-100,1))</f>
        <v>-0.1</v>
      </c>
      <c r="G66" s="168">
        <f t="shared" si="19"/>
        <v>0</v>
      </c>
      <c r="H66" s="168">
        <f t="shared" si="19"/>
        <v>0</v>
      </c>
      <c r="I66" s="168">
        <f t="shared" si="19"/>
        <v>0</v>
      </c>
      <c r="J66" s="168">
        <f t="shared" si="19"/>
        <v>0.1</v>
      </c>
      <c r="K66" s="168">
        <f t="shared" si="19"/>
        <v>0</v>
      </c>
      <c r="L66" s="168">
        <f t="shared" si="19"/>
        <v>-0.1</v>
      </c>
      <c r="M66" s="168">
        <f t="shared" si="19"/>
        <v>0</v>
      </c>
      <c r="N66" s="168">
        <f t="shared" si="19"/>
        <v>-0.1</v>
      </c>
      <c r="O66" s="232" t="s">
        <v>13</v>
      </c>
    </row>
    <row r="67" spans="1:15" ht="12" customHeight="1">
      <c r="A67" s="230">
        <v>2022</v>
      </c>
      <c r="B67" s="233"/>
      <c r="C67" s="169">
        <f>IF(C50=0,"",ROUND(SUM(C50/N49)*100-100,1))</f>
        <v>0.3</v>
      </c>
      <c r="D67" s="168">
        <f t="shared" si="14"/>
        <v>-0.1</v>
      </c>
      <c r="E67" s="168">
        <f>IF(E50=0,"",ROUND(SUM(E50/D50)*100-100,1))</f>
        <v>-0.1</v>
      </c>
      <c r="F67" s="168">
        <f aca="true" t="shared" si="20" ref="F67">IF(F50=0,"",ROUND(SUM(F50/E50)*100-100,1))</f>
        <v>0</v>
      </c>
      <c r="G67" s="168">
        <f aca="true" t="shared" si="21" ref="G67">IF(G50=0,"",ROUND(SUM(G50/F50)*100-100,1))</f>
        <v>0</v>
      </c>
      <c r="H67" s="168">
        <f aca="true" t="shared" si="22" ref="H67">IF(H50=0,"",ROUND(SUM(H50/G50)*100-100,1))</f>
        <v>-0.1</v>
      </c>
      <c r="I67" s="168">
        <f aca="true" t="shared" si="23" ref="I67">IF(I50=0,"",ROUND(SUM(I50/H50)*100-100,1))</f>
        <v>-0.1</v>
      </c>
      <c r="J67" s="168" t="str">
        <f aca="true" t="shared" si="24" ref="J67">IF(J50=0,"",ROUND(SUM(J50/I50)*100-100,1))</f>
        <v/>
      </c>
      <c r="K67" s="168" t="str">
        <f aca="true" t="shared" si="25" ref="K67">IF(K50=0,"",ROUND(SUM(K50/J50)*100-100,1))</f>
        <v/>
      </c>
      <c r="L67" s="168" t="str">
        <f aca="true" t="shared" si="26" ref="L67">IF(L50=0,"",ROUND(SUM(L50/K50)*100-100,1))</f>
        <v/>
      </c>
      <c r="M67" s="168" t="str">
        <f aca="true" t="shared" si="27" ref="M67">IF(M50=0,"",ROUND(SUM(M50/L50)*100-100,1))</f>
        <v/>
      </c>
      <c r="N67" s="168" t="str">
        <f aca="true" t="shared" si="28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230">
        <v>2017</v>
      </c>
      <c r="B18" s="59"/>
      <c r="C18" s="103">
        <v>95.5</v>
      </c>
      <c r="D18" s="185">
        <v>97.7</v>
      </c>
      <c r="E18" s="185">
        <v>98.5</v>
      </c>
      <c r="F18" s="185">
        <v>100.7</v>
      </c>
      <c r="G18" s="185">
        <v>101.1</v>
      </c>
      <c r="H18" s="185">
        <v>104.8</v>
      </c>
      <c r="I18" s="185">
        <v>109</v>
      </c>
      <c r="J18" s="185">
        <v>108.5</v>
      </c>
      <c r="K18" s="185">
        <v>105.4</v>
      </c>
      <c r="L18" s="185">
        <v>103.3</v>
      </c>
      <c r="M18" s="185">
        <v>98.5</v>
      </c>
      <c r="N18" s="185">
        <v>102.1</v>
      </c>
      <c r="O18" s="185">
        <v>102.1</v>
      </c>
      <c r="R18" s="81"/>
    </row>
    <row r="19" spans="1:18" ht="12.6" customHeight="1">
      <c r="A19" s="230">
        <v>2018</v>
      </c>
      <c r="B19" s="59"/>
      <c r="C19" s="103">
        <v>96.6</v>
      </c>
      <c r="D19" s="185">
        <v>98.6</v>
      </c>
      <c r="E19" s="185">
        <v>101</v>
      </c>
      <c r="F19" s="185">
        <v>100.3</v>
      </c>
      <c r="G19" s="185">
        <v>104.7</v>
      </c>
      <c r="H19" s="185">
        <v>105</v>
      </c>
      <c r="I19" s="185">
        <v>110.8</v>
      </c>
      <c r="J19" s="185">
        <v>110.3</v>
      </c>
      <c r="K19" s="185">
        <v>106.7</v>
      </c>
      <c r="L19" s="185">
        <v>106.3</v>
      </c>
      <c r="M19" s="185">
        <v>98.6</v>
      </c>
      <c r="N19" s="185">
        <v>102.1</v>
      </c>
      <c r="O19" s="185">
        <v>103.4</v>
      </c>
      <c r="R19" s="81"/>
    </row>
    <row r="20" spans="1:18" ht="12.6" customHeight="1">
      <c r="A20" s="230">
        <v>2019</v>
      </c>
      <c r="B20" s="59"/>
      <c r="C20" s="103">
        <v>96.8</v>
      </c>
      <c r="D20" s="185">
        <v>98.6</v>
      </c>
      <c r="E20" s="185">
        <v>100.1</v>
      </c>
      <c r="F20" s="185">
        <v>103.6</v>
      </c>
      <c r="G20" s="185">
        <v>103.1</v>
      </c>
      <c r="H20" s="185">
        <v>107.3</v>
      </c>
      <c r="I20" s="185">
        <v>111.4</v>
      </c>
      <c r="J20" s="185">
        <v>110.5</v>
      </c>
      <c r="K20" s="185">
        <v>107.4</v>
      </c>
      <c r="L20" s="185">
        <v>106.9</v>
      </c>
      <c r="M20" s="185">
        <v>99.2</v>
      </c>
      <c r="N20" s="185">
        <v>103.4</v>
      </c>
      <c r="O20" s="185">
        <v>104</v>
      </c>
      <c r="R20" s="81"/>
    </row>
    <row r="21" spans="1:18" ht="12.6" customHeight="1">
      <c r="A21" s="230">
        <v>2020</v>
      </c>
      <c r="B21" s="59"/>
      <c r="C21" s="103">
        <v>96.8</v>
      </c>
      <c r="D21" s="185">
        <v>99.4</v>
      </c>
      <c r="E21" s="185">
        <v>99.8</v>
      </c>
      <c r="F21" s="185">
        <v>103.4</v>
      </c>
      <c r="G21" s="185">
        <v>103.1</v>
      </c>
      <c r="H21" s="185">
        <v>107</v>
      </c>
      <c r="I21" s="185">
        <v>111</v>
      </c>
      <c r="J21" s="185">
        <v>109.7</v>
      </c>
      <c r="K21" s="185">
        <v>106.9</v>
      </c>
      <c r="L21" s="185">
        <v>106.9</v>
      </c>
      <c r="M21" s="185">
        <v>100</v>
      </c>
      <c r="N21" s="185">
        <v>104.4</v>
      </c>
      <c r="O21" s="185">
        <v>104</v>
      </c>
      <c r="R21" s="81"/>
    </row>
    <row r="22" spans="1:18" ht="12.6" customHeight="1">
      <c r="A22" s="230">
        <v>2021</v>
      </c>
      <c r="B22" s="59"/>
      <c r="C22" s="103">
        <v>98.4</v>
      </c>
      <c r="D22" s="185">
        <v>100.9</v>
      </c>
      <c r="E22" s="185">
        <v>101.4</v>
      </c>
      <c r="F22" s="185">
        <v>104.5</v>
      </c>
      <c r="G22" s="185">
        <v>106.8</v>
      </c>
      <c r="H22" s="185">
        <v>108.1</v>
      </c>
      <c r="I22" s="185">
        <v>113.9</v>
      </c>
      <c r="J22" s="185">
        <v>113.3</v>
      </c>
      <c r="K22" s="185">
        <v>110.9</v>
      </c>
      <c r="L22" s="185">
        <v>109.9</v>
      </c>
      <c r="M22" s="185">
        <v>104.5</v>
      </c>
      <c r="N22" s="185">
        <v>109.8</v>
      </c>
      <c r="O22" s="185">
        <v>106.9</v>
      </c>
      <c r="R22" s="81"/>
    </row>
    <row r="23" spans="1:31" s="197" customFormat="1" ht="12.6" customHeight="1">
      <c r="A23" s="200">
        <v>2022</v>
      </c>
      <c r="B23" s="200"/>
      <c r="C23" s="103">
        <v>103.7</v>
      </c>
      <c r="D23" s="185">
        <v>105.7</v>
      </c>
      <c r="E23" s="185">
        <v>106.5</v>
      </c>
      <c r="F23" s="185">
        <v>110.9</v>
      </c>
      <c r="G23" s="185">
        <v>111.4</v>
      </c>
      <c r="H23" s="185">
        <v>116.1</v>
      </c>
      <c r="I23" s="185">
        <v>120.8</v>
      </c>
      <c r="J23" s="185"/>
      <c r="K23" s="185"/>
      <c r="L23" s="185"/>
      <c r="M23" s="185"/>
      <c r="N23" s="185"/>
      <c r="O23" s="185"/>
      <c r="R23" s="199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8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230">
        <v>2018</v>
      </c>
      <c r="B27" s="59"/>
      <c r="C27" s="92">
        <f aca="true" t="shared" si="0" ref="C27:D27">IF(C19=0,"",ROUND(SUM(C19/C18)*100-100,1))</f>
        <v>1.2</v>
      </c>
      <c r="D27" s="232">
        <f t="shared" si="0"/>
        <v>0.9</v>
      </c>
      <c r="E27" s="232">
        <f aca="true" t="shared" si="1" ref="E27:O27">IF(E19=0,"",ROUND(SUM(E19/E18)*100-100,1))</f>
        <v>2.5</v>
      </c>
      <c r="F27" s="232">
        <f t="shared" si="1"/>
        <v>-0.4</v>
      </c>
      <c r="G27" s="232">
        <f t="shared" si="1"/>
        <v>3.6</v>
      </c>
      <c r="H27" s="232">
        <f t="shared" si="1"/>
        <v>0.2</v>
      </c>
      <c r="I27" s="232">
        <f t="shared" si="1"/>
        <v>1.7</v>
      </c>
      <c r="J27" s="232">
        <f t="shared" si="1"/>
        <v>1.7</v>
      </c>
      <c r="K27" s="232">
        <f t="shared" si="1"/>
        <v>1.2</v>
      </c>
      <c r="L27" s="232">
        <f t="shared" si="1"/>
        <v>2.9</v>
      </c>
      <c r="M27" s="232">
        <f t="shared" si="1"/>
        <v>0.1</v>
      </c>
      <c r="N27" s="232">
        <f t="shared" si="1"/>
        <v>0</v>
      </c>
      <c r="O27" s="232">
        <f t="shared" si="1"/>
        <v>1.3</v>
      </c>
      <c r="R27" s="81"/>
    </row>
    <row r="28" spans="1:15" ht="12" customHeight="1">
      <c r="A28" s="230">
        <v>2019</v>
      </c>
      <c r="B28" s="59"/>
      <c r="C28" s="92">
        <f aca="true" t="shared" si="2" ref="C28:O28">IF(C20=0,"",ROUND(SUM(C20/C19)*100-100,1))</f>
        <v>0.2</v>
      </c>
      <c r="D28" s="232">
        <f t="shared" si="2"/>
        <v>0</v>
      </c>
      <c r="E28" s="232">
        <f t="shared" si="2"/>
        <v>-0.9</v>
      </c>
      <c r="F28" s="232">
        <f t="shared" si="2"/>
        <v>3.3</v>
      </c>
      <c r="G28" s="232">
        <f t="shared" si="2"/>
        <v>-1.5</v>
      </c>
      <c r="H28" s="232">
        <f t="shared" si="2"/>
        <v>2.2</v>
      </c>
      <c r="I28" s="232">
        <f t="shared" si="2"/>
        <v>0.5</v>
      </c>
      <c r="J28" s="232">
        <f t="shared" si="2"/>
        <v>0.2</v>
      </c>
      <c r="K28" s="232">
        <f t="shared" si="2"/>
        <v>0.7</v>
      </c>
      <c r="L28" s="232">
        <f t="shared" si="2"/>
        <v>0.6</v>
      </c>
      <c r="M28" s="232">
        <f t="shared" si="2"/>
        <v>0.6</v>
      </c>
      <c r="N28" s="232">
        <f t="shared" si="2"/>
        <v>1.3</v>
      </c>
      <c r="O28" s="232">
        <f t="shared" si="2"/>
        <v>0.6</v>
      </c>
    </row>
    <row r="29" spans="1:15" ht="12" customHeight="1">
      <c r="A29" s="230">
        <v>2020</v>
      </c>
      <c r="B29" s="59"/>
      <c r="C29" s="92">
        <f aca="true" t="shared" si="3" ref="C29:O29">IF(C21=0,"",ROUND(SUM(C21/C20)*100-100,1))</f>
        <v>0</v>
      </c>
      <c r="D29" s="232">
        <f t="shared" si="3"/>
        <v>0.8</v>
      </c>
      <c r="E29" s="232">
        <f t="shared" si="3"/>
        <v>-0.3</v>
      </c>
      <c r="F29" s="232">
        <f t="shared" si="3"/>
        <v>-0.2</v>
      </c>
      <c r="G29" s="232">
        <f t="shared" si="3"/>
        <v>0</v>
      </c>
      <c r="H29" s="232">
        <f t="shared" si="3"/>
        <v>-0.3</v>
      </c>
      <c r="I29" s="232">
        <f t="shared" si="3"/>
        <v>-0.4</v>
      </c>
      <c r="J29" s="232">
        <f t="shared" si="3"/>
        <v>-0.7</v>
      </c>
      <c r="K29" s="232">
        <f t="shared" si="3"/>
        <v>-0.5</v>
      </c>
      <c r="L29" s="232">
        <f t="shared" si="3"/>
        <v>0</v>
      </c>
      <c r="M29" s="232">
        <f t="shared" si="3"/>
        <v>0.8</v>
      </c>
      <c r="N29" s="232">
        <f t="shared" si="3"/>
        <v>1</v>
      </c>
      <c r="O29" s="232">
        <f t="shared" si="3"/>
        <v>0</v>
      </c>
    </row>
    <row r="30" spans="1:15" ht="12" customHeight="1">
      <c r="A30" s="230">
        <v>2021</v>
      </c>
      <c r="B30" s="59"/>
      <c r="C30" s="92">
        <f aca="true" t="shared" si="4" ref="C30:O30">IF(C22=0,"",ROUND(SUM(C22/C21)*100-100,1))</f>
        <v>1.7</v>
      </c>
      <c r="D30" s="232">
        <f t="shared" si="4"/>
        <v>1.5</v>
      </c>
      <c r="E30" s="232">
        <f t="shared" si="4"/>
        <v>1.6</v>
      </c>
      <c r="F30" s="232">
        <f t="shared" si="4"/>
        <v>1.1</v>
      </c>
      <c r="G30" s="232">
        <f t="shared" si="4"/>
        <v>3.6</v>
      </c>
      <c r="H30" s="232">
        <f t="shared" si="4"/>
        <v>1</v>
      </c>
      <c r="I30" s="232">
        <f t="shared" si="4"/>
        <v>2.6</v>
      </c>
      <c r="J30" s="232">
        <f t="shared" si="4"/>
        <v>3.3</v>
      </c>
      <c r="K30" s="232">
        <f t="shared" si="4"/>
        <v>3.7</v>
      </c>
      <c r="L30" s="232">
        <f t="shared" si="4"/>
        <v>2.8</v>
      </c>
      <c r="M30" s="232">
        <f t="shared" si="4"/>
        <v>4.5</v>
      </c>
      <c r="N30" s="232">
        <f t="shared" si="4"/>
        <v>5.2</v>
      </c>
      <c r="O30" s="232">
        <f t="shared" si="4"/>
        <v>2.8</v>
      </c>
    </row>
    <row r="31" spans="1:31" s="197" customFormat="1" ht="12" customHeight="1">
      <c r="A31" s="230">
        <v>2022</v>
      </c>
      <c r="B31" s="201"/>
      <c r="C31" s="92">
        <f aca="true" t="shared" si="5" ref="C31:O31">IF(C23=0,"",ROUND(SUM(C23/C22)*100-100,1))</f>
        <v>5.4</v>
      </c>
      <c r="D31" s="232">
        <f t="shared" si="5"/>
        <v>4.8</v>
      </c>
      <c r="E31" s="232">
        <f t="shared" si="5"/>
        <v>5</v>
      </c>
      <c r="F31" s="232">
        <f t="shared" si="5"/>
        <v>6.1</v>
      </c>
      <c r="G31" s="232">
        <f t="shared" si="5"/>
        <v>4.3</v>
      </c>
      <c r="H31" s="232">
        <f t="shared" si="5"/>
        <v>7.4</v>
      </c>
      <c r="I31" s="232">
        <f t="shared" si="5"/>
        <v>6.1</v>
      </c>
      <c r="J31" s="232" t="str">
        <f t="shared" si="5"/>
        <v/>
      </c>
      <c r="K31" s="232" t="str">
        <f t="shared" si="5"/>
        <v/>
      </c>
      <c r="L31" s="232" t="str">
        <f t="shared" si="5"/>
        <v/>
      </c>
      <c r="M31" s="232" t="str">
        <f t="shared" si="5"/>
        <v/>
      </c>
      <c r="N31" s="232" t="str">
        <f t="shared" si="5"/>
        <v/>
      </c>
      <c r="O31" s="232" t="str">
        <f t="shared" si="5"/>
        <v/>
      </c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2017</v>
      </c>
      <c r="B35" s="93"/>
      <c r="C35" s="92">
        <v>-4.9</v>
      </c>
      <c r="D35" s="91">
        <f aca="true" t="shared" si="6" ref="D35:D40">IF(D18=0,"",ROUND(SUM(D18/C18)*100-100,1))</f>
        <v>2.3</v>
      </c>
      <c r="E35" s="91">
        <f aca="true" t="shared" si="7" ref="E35:N35">IF(E18=0,"",ROUND(SUM(E18/D18)*100-100,1))</f>
        <v>0.8</v>
      </c>
      <c r="F35" s="91">
        <f t="shared" si="7"/>
        <v>2.2</v>
      </c>
      <c r="G35" s="91">
        <f t="shared" si="7"/>
        <v>0.4</v>
      </c>
      <c r="H35" s="91">
        <f t="shared" si="7"/>
        <v>3.7</v>
      </c>
      <c r="I35" s="91">
        <f t="shared" si="7"/>
        <v>4</v>
      </c>
      <c r="J35" s="91">
        <f t="shared" si="7"/>
        <v>-0.5</v>
      </c>
      <c r="K35" s="91">
        <f t="shared" si="7"/>
        <v>-2.9</v>
      </c>
      <c r="L35" s="91">
        <f t="shared" si="7"/>
        <v>-2</v>
      </c>
      <c r="M35" s="91">
        <f t="shared" si="7"/>
        <v>-4.6</v>
      </c>
      <c r="N35" s="91">
        <f t="shared" si="7"/>
        <v>3.7</v>
      </c>
      <c r="O35" s="91" t="s">
        <v>13</v>
      </c>
      <c r="R35" s="81"/>
    </row>
    <row r="36" spans="1:18" ht="12" customHeight="1">
      <c r="A36" s="230">
        <v>2018</v>
      </c>
      <c r="B36" s="59"/>
      <c r="C36" s="92">
        <f>IF(C19=0,"",ROUND(SUM(C19/N18)*100-100,1))</f>
        <v>-5.4</v>
      </c>
      <c r="D36" s="91">
        <f t="shared" si="6"/>
        <v>2.1</v>
      </c>
      <c r="E36" s="91">
        <f aca="true" t="shared" si="8" ref="E36:N36">IF(E19=0,"",ROUND(SUM(E19/D19)*100-100,1))</f>
        <v>2.4</v>
      </c>
      <c r="F36" s="91">
        <f t="shared" si="8"/>
        <v>-0.7</v>
      </c>
      <c r="G36" s="91">
        <f t="shared" si="8"/>
        <v>4.4</v>
      </c>
      <c r="H36" s="91">
        <f t="shared" si="8"/>
        <v>0.3</v>
      </c>
      <c r="I36" s="91">
        <f t="shared" si="8"/>
        <v>5.5</v>
      </c>
      <c r="J36" s="91">
        <f t="shared" si="8"/>
        <v>-0.5</v>
      </c>
      <c r="K36" s="91">
        <f t="shared" si="8"/>
        <v>-3.3</v>
      </c>
      <c r="L36" s="91">
        <f t="shared" si="8"/>
        <v>-0.4</v>
      </c>
      <c r="M36" s="91">
        <f t="shared" si="8"/>
        <v>-7.2</v>
      </c>
      <c r="N36" s="91">
        <f t="shared" si="8"/>
        <v>3.5</v>
      </c>
      <c r="O36" s="91" t="s">
        <v>13</v>
      </c>
      <c r="R36" s="81"/>
    </row>
    <row r="37" spans="1:18" ht="12" customHeight="1">
      <c r="A37" s="230">
        <v>2019</v>
      </c>
      <c r="B37" s="59"/>
      <c r="C37" s="92">
        <f>IF(C20=0,"",ROUND(SUM(C20/N19)*100-100,1))</f>
        <v>-5.2</v>
      </c>
      <c r="D37" s="91">
        <f t="shared" si="6"/>
        <v>1.9</v>
      </c>
      <c r="E37" s="91">
        <f aca="true" t="shared" si="9" ref="E37:N37">IF(E20=0,"",ROUND(SUM(E20/D20)*100-100,1))</f>
        <v>1.5</v>
      </c>
      <c r="F37" s="91">
        <f t="shared" si="9"/>
        <v>3.5</v>
      </c>
      <c r="G37" s="91">
        <f t="shared" si="9"/>
        <v>-0.5</v>
      </c>
      <c r="H37" s="91">
        <f t="shared" si="9"/>
        <v>4.1</v>
      </c>
      <c r="I37" s="91">
        <f t="shared" si="9"/>
        <v>3.8</v>
      </c>
      <c r="J37" s="91">
        <f t="shared" si="9"/>
        <v>-0.8</v>
      </c>
      <c r="K37" s="91">
        <f t="shared" si="9"/>
        <v>-2.8</v>
      </c>
      <c r="L37" s="91">
        <f t="shared" si="9"/>
        <v>-0.5</v>
      </c>
      <c r="M37" s="91">
        <f t="shared" si="9"/>
        <v>-7.2</v>
      </c>
      <c r="N37" s="91">
        <f t="shared" si="9"/>
        <v>4.2</v>
      </c>
      <c r="O37" s="91" t="s">
        <v>13</v>
      </c>
      <c r="R37" s="81"/>
    </row>
    <row r="38" spans="1:18" ht="12" customHeight="1">
      <c r="A38" s="230">
        <v>2020</v>
      </c>
      <c r="B38" s="59"/>
      <c r="C38" s="92">
        <f>IF(C21=0,"",ROUND(SUM(C21/N20)*100-100,1))</f>
        <v>-6.4</v>
      </c>
      <c r="D38" s="91">
        <f t="shared" si="6"/>
        <v>2.7</v>
      </c>
      <c r="E38" s="91">
        <f aca="true" t="shared" si="10" ref="E38:N38">IF(E21=0,"",ROUND(SUM(E21/D21)*100-100,1))</f>
        <v>0.4</v>
      </c>
      <c r="F38" s="91">
        <f t="shared" si="10"/>
        <v>3.6</v>
      </c>
      <c r="G38" s="91">
        <f t="shared" si="10"/>
        <v>-0.3</v>
      </c>
      <c r="H38" s="91">
        <f t="shared" si="10"/>
        <v>3.8</v>
      </c>
      <c r="I38" s="91">
        <f t="shared" si="10"/>
        <v>3.7</v>
      </c>
      <c r="J38" s="91">
        <f t="shared" si="10"/>
        <v>-1.2</v>
      </c>
      <c r="K38" s="91">
        <f t="shared" si="10"/>
        <v>-2.6</v>
      </c>
      <c r="L38" s="91">
        <f t="shared" si="10"/>
        <v>0</v>
      </c>
      <c r="M38" s="91">
        <f t="shared" si="10"/>
        <v>-6.5</v>
      </c>
      <c r="N38" s="91">
        <f t="shared" si="10"/>
        <v>4.4</v>
      </c>
      <c r="O38" s="91" t="s">
        <v>13</v>
      </c>
      <c r="R38" s="81"/>
    </row>
    <row r="39" spans="1:18" ht="12" customHeight="1">
      <c r="A39" s="230">
        <v>2021</v>
      </c>
      <c r="B39" s="59"/>
      <c r="C39" s="92">
        <f>IF(C22=0,"",ROUND(SUM(C22/N21)*100-100,1))</f>
        <v>-5.7</v>
      </c>
      <c r="D39" s="91">
        <f t="shared" si="6"/>
        <v>2.5</v>
      </c>
      <c r="E39" s="91">
        <f aca="true" t="shared" si="11" ref="E39:N39">IF(E22=0,"",ROUND(SUM(E22/D22)*100-100,1))</f>
        <v>0.5</v>
      </c>
      <c r="F39" s="91">
        <f t="shared" si="11"/>
        <v>3.1</v>
      </c>
      <c r="G39" s="91">
        <f t="shared" si="11"/>
        <v>2.2</v>
      </c>
      <c r="H39" s="91">
        <f t="shared" si="11"/>
        <v>1.2</v>
      </c>
      <c r="I39" s="91">
        <f t="shared" si="11"/>
        <v>5.4</v>
      </c>
      <c r="J39" s="91">
        <f t="shared" si="11"/>
        <v>-0.5</v>
      </c>
      <c r="K39" s="91">
        <f>IF(K22=0,"",ROUND(SUM(K22/J22)*100-100,1))</f>
        <v>-2.1</v>
      </c>
      <c r="L39" s="91">
        <f t="shared" si="11"/>
        <v>-0.9</v>
      </c>
      <c r="M39" s="91">
        <f t="shared" si="11"/>
        <v>-4.9</v>
      </c>
      <c r="N39" s="91">
        <f t="shared" si="11"/>
        <v>5.1</v>
      </c>
      <c r="O39" s="91" t="s">
        <v>13</v>
      </c>
      <c r="R39" s="81"/>
    </row>
    <row r="40" spans="1:31" s="197" customFormat="1" ht="12" customHeight="1">
      <c r="A40" s="230">
        <v>2022</v>
      </c>
      <c r="B40" s="202"/>
      <c r="C40" s="92">
        <f>IF(C23=0,"",ROUND(SUM(C23/N22)*100-100,1))</f>
        <v>-5.6</v>
      </c>
      <c r="D40" s="232">
        <f t="shared" si="6"/>
        <v>1.9</v>
      </c>
      <c r="E40" s="232">
        <f aca="true" t="shared" si="12" ref="E40">IF(E23=0,"",ROUND(SUM(E23/D23)*100-100,1))</f>
        <v>0.8</v>
      </c>
      <c r="F40" s="232">
        <f aca="true" t="shared" si="13" ref="F40">IF(F23=0,"",ROUND(SUM(F23/E23)*100-100,1))</f>
        <v>4.1</v>
      </c>
      <c r="G40" s="232">
        <f aca="true" t="shared" si="14" ref="G40">IF(G23=0,"",ROUND(SUM(G23/F23)*100-100,1))</f>
        <v>0.5</v>
      </c>
      <c r="H40" s="232">
        <f aca="true" t="shared" si="15" ref="H40">IF(H23=0,"",ROUND(SUM(H23/G23)*100-100,1))</f>
        <v>4.2</v>
      </c>
      <c r="I40" s="232">
        <f aca="true" t="shared" si="16" ref="I40">IF(I23=0,"",ROUND(SUM(I23/H23)*100-100,1))</f>
        <v>4</v>
      </c>
      <c r="J40" s="232" t="str">
        <f aca="true" t="shared" si="17" ref="J40">IF(J23=0,"",ROUND(SUM(J23/I23)*100-100,1))</f>
        <v/>
      </c>
      <c r="K40" s="232" t="str">
        <f>IF(K23=0,"",ROUND(SUM(K23/J23)*100-100,1))</f>
        <v/>
      </c>
      <c r="L40" s="232" t="str">
        <f aca="true" t="shared" si="18" ref="L40">IF(L23=0,"",ROUND(SUM(L23/K23)*100-100,1))</f>
        <v/>
      </c>
      <c r="M40" s="232" t="str">
        <f aca="true" t="shared" si="19" ref="M40">IF(M23=0,"",ROUND(SUM(M23/L23)*100-100,1))</f>
        <v/>
      </c>
      <c r="N40" s="232" t="str">
        <f aca="true" t="shared" si="20" ref="N40">IF(N23=0,"",ROUND(SUM(N23/M23)*100-100,1))</f>
        <v/>
      </c>
      <c r="O40" s="232" t="s">
        <v>13</v>
      </c>
      <c r="R40" s="199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8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2017</v>
      </c>
      <c r="B45" s="59"/>
      <c r="C45" s="103">
        <v>102.2</v>
      </c>
      <c r="D45" s="185">
        <v>102.3</v>
      </c>
      <c r="E45" s="185">
        <v>102.4</v>
      </c>
      <c r="F45" s="185">
        <v>102.4</v>
      </c>
      <c r="G45" s="185">
        <v>102.5</v>
      </c>
      <c r="H45" s="185">
        <v>102.5</v>
      </c>
      <c r="I45" s="185">
        <v>102.4</v>
      </c>
      <c r="J45" s="185">
        <v>102.3</v>
      </c>
      <c r="K45" s="185">
        <v>103.2</v>
      </c>
      <c r="L45" s="185">
        <v>103.3</v>
      </c>
      <c r="M45" s="185">
        <v>103.3</v>
      </c>
      <c r="N45" s="185">
        <v>103.3</v>
      </c>
      <c r="O45" s="185">
        <v>102.7</v>
      </c>
      <c r="R45" s="81"/>
    </row>
    <row r="46" spans="1:18" ht="12.6" customHeight="1">
      <c r="A46" s="230">
        <v>2018</v>
      </c>
      <c r="B46" s="59"/>
      <c r="C46" s="103">
        <v>104.4</v>
      </c>
      <c r="D46" s="185">
        <v>104.4</v>
      </c>
      <c r="E46" s="185">
        <v>104.6</v>
      </c>
      <c r="F46" s="185">
        <v>104.8</v>
      </c>
      <c r="G46" s="185">
        <v>104.8</v>
      </c>
      <c r="H46" s="185">
        <v>104.9</v>
      </c>
      <c r="I46" s="185">
        <v>104.8</v>
      </c>
      <c r="J46" s="185">
        <v>100.6</v>
      </c>
      <c r="K46" s="185">
        <v>102.5</v>
      </c>
      <c r="L46" s="185">
        <v>102.5</v>
      </c>
      <c r="M46" s="185">
        <v>102.5</v>
      </c>
      <c r="N46" s="185">
        <v>102.6</v>
      </c>
      <c r="O46" s="185">
        <v>103.6</v>
      </c>
      <c r="R46" s="81"/>
    </row>
    <row r="47" spans="1:18" ht="12.6" customHeight="1">
      <c r="A47" s="230">
        <v>2019</v>
      </c>
      <c r="B47" s="59"/>
      <c r="C47" s="103">
        <v>104.4</v>
      </c>
      <c r="D47" s="185">
        <v>104.4</v>
      </c>
      <c r="E47" s="185">
        <v>104.6</v>
      </c>
      <c r="F47" s="185">
        <v>104.8</v>
      </c>
      <c r="G47" s="185">
        <v>104.6</v>
      </c>
      <c r="H47" s="185">
        <v>102.7</v>
      </c>
      <c r="I47" s="185">
        <v>102.6</v>
      </c>
      <c r="J47" s="185">
        <v>101.7</v>
      </c>
      <c r="K47" s="185">
        <v>102.3</v>
      </c>
      <c r="L47" s="185">
        <v>102.3</v>
      </c>
      <c r="M47" s="185">
        <v>102.4</v>
      </c>
      <c r="N47" s="185">
        <v>102.3</v>
      </c>
      <c r="O47" s="185">
        <v>103.3</v>
      </c>
      <c r="R47" s="81"/>
    </row>
    <row r="48" spans="1:15" ht="12.6" customHeight="1">
      <c r="A48" s="230">
        <v>2020</v>
      </c>
      <c r="B48" s="59"/>
      <c r="C48" s="103">
        <v>102</v>
      </c>
      <c r="D48" s="185">
        <v>102</v>
      </c>
      <c r="E48" s="185">
        <v>102.5</v>
      </c>
      <c r="F48" s="185">
        <v>102.4</v>
      </c>
      <c r="G48" s="185">
        <v>102.3</v>
      </c>
      <c r="H48" s="185">
        <v>102.4</v>
      </c>
      <c r="I48" s="185">
        <v>102.4</v>
      </c>
      <c r="J48" s="185">
        <v>101.5</v>
      </c>
      <c r="K48" s="185">
        <v>102.7</v>
      </c>
      <c r="L48" s="185">
        <v>102.7</v>
      </c>
      <c r="M48" s="185">
        <v>102.8</v>
      </c>
      <c r="N48" s="185">
        <v>102.8</v>
      </c>
      <c r="O48" s="185">
        <v>102.4</v>
      </c>
    </row>
    <row r="49" spans="1:15" ht="12.6" customHeight="1">
      <c r="A49" s="230">
        <v>2021</v>
      </c>
      <c r="B49" s="59"/>
      <c r="C49" s="103">
        <v>103.6</v>
      </c>
      <c r="D49" s="185">
        <v>103.8</v>
      </c>
      <c r="E49" s="185">
        <v>104.1</v>
      </c>
      <c r="F49" s="185">
        <v>104.1</v>
      </c>
      <c r="G49" s="185">
        <v>104.3</v>
      </c>
      <c r="H49" s="185">
        <v>104.3</v>
      </c>
      <c r="I49" s="185">
        <v>104.4</v>
      </c>
      <c r="J49" s="185">
        <v>103.5</v>
      </c>
      <c r="K49" s="185">
        <v>104.7</v>
      </c>
      <c r="L49" s="185">
        <v>104.7</v>
      </c>
      <c r="M49" s="185">
        <v>104.8</v>
      </c>
      <c r="N49" s="185">
        <v>104.8</v>
      </c>
      <c r="O49" s="185">
        <v>104.3</v>
      </c>
    </row>
    <row r="50" spans="1:31" s="197" customFormat="1" ht="12.6" customHeight="1">
      <c r="A50" s="230">
        <v>2022</v>
      </c>
      <c r="B50" s="203"/>
      <c r="C50" s="103">
        <v>105.5</v>
      </c>
      <c r="D50" s="185">
        <v>105.6</v>
      </c>
      <c r="E50" s="185">
        <v>105.7</v>
      </c>
      <c r="F50" s="185">
        <v>105.7</v>
      </c>
      <c r="G50" s="185">
        <v>105.9</v>
      </c>
      <c r="H50" s="185">
        <v>105.9</v>
      </c>
      <c r="I50" s="185">
        <v>106.1</v>
      </c>
      <c r="J50" s="185"/>
      <c r="K50" s="185"/>
      <c r="L50" s="185"/>
      <c r="M50" s="185"/>
      <c r="N50" s="185"/>
      <c r="O50" s="185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8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30">
        <v>2018</v>
      </c>
      <c r="B54" s="59"/>
      <c r="C54" s="92">
        <f aca="true" t="shared" si="21" ref="C54:O54">IF(C46=0,"",ROUND(SUM(C46/C45)*100-100,1))</f>
        <v>2.2</v>
      </c>
      <c r="D54" s="232">
        <f t="shared" si="21"/>
        <v>2.1</v>
      </c>
      <c r="E54" s="232">
        <f t="shared" si="21"/>
        <v>2.1</v>
      </c>
      <c r="F54" s="232">
        <f t="shared" si="21"/>
        <v>2.3</v>
      </c>
      <c r="G54" s="232">
        <f t="shared" si="21"/>
        <v>2.2</v>
      </c>
      <c r="H54" s="232">
        <f t="shared" si="21"/>
        <v>2.3</v>
      </c>
      <c r="I54" s="232">
        <f t="shared" si="21"/>
        <v>2.3</v>
      </c>
      <c r="J54" s="232">
        <f t="shared" si="21"/>
        <v>-1.7</v>
      </c>
      <c r="K54" s="232">
        <f t="shared" si="21"/>
        <v>-0.7</v>
      </c>
      <c r="L54" s="232">
        <f t="shared" si="21"/>
        <v>-0.8</v>
      </c>
      <c r="M54" s="232">
        <f t="shared" si="21"/>
        <v>-0.8</v>
      </c>
      <c r="N54" s="232">
        <f t="shared" si="21"/>
        <v>-0.7</v>
      </c>
      <c r="O54" s="232">
        <f t="shared" si="21"/>
        <v>0.9</v>
      </c>
    </row>
    <row r="55" spans="1:15" ht="12" customHeight="1">
      <c r="A55" s="230">
        <v>2019</v>
      </c>
      <c r="B55" s="59"/>
      <c r="C55" s="92">
        <f aca="true" t="shared" si="22" ref="C55:O55">IF(C47=0,"",ROUND(SUM(C47/C46)*100-100,1))</f>
        <v>0</v>
      </c>
      <c r="D55" s="232">
        <f t="shared" si="22"/>
        <v>0</v>
      </c>
      <c r="E55" s="232">
        <f t="shared" si="22"/>
        <v>0</v>
      </c>
      <c r="F55" s="232">
        <f t="shared" si="22"/>
        <v>0</v>
      </c>
      <c r="G55" s="232">
        <f t="shared" si="22"/>
        <v>-0.2</v>
      </c>
      <c r="H55" s="232">
        <f t="shared" si="22"/>
        <v>-2.1</v>
      </c>
      <c r="I55" s="232">
        <f t="shared" si="22"/>
        <v>-2.1</v>
      </c>
      <c r="J55" s="232">
        <f t="shared" si="22"/>
        <v>1.1</v>
      </c>
      <c r="K55" s="232">
        <f t="shared" si="22"/>
        <v>-0.2</v>
      </c>
      <c r="L55" s="232">
        <f t="shared" si="22"/>
        <v>-0.2</v>
      </c>
      <c r="M55" s="232">
        <f t="shared" si="22"/>
        <v>-0.1</v>
      </c>
      <c r="N55" s="232">
        <f t="shared" si="22"/>
        <v>-0.3</v>
      </c>
      <c r="O55" s="232">
        <f t="shared" si="22"/>
        <v>-0.3</v>
      </c>
    </row>
    <row r="56" spans="1:15" ht="12" customHeight="1">
      <c r="A56" s="230">
        <v>2020</v>
      </c>
      <c r="B56" s="59"/>
      <c r="C56" s="92">
        <f aca="true" t="shared" si="23" ref="C56:O56">IF(C48=0,"",ROUND(SUM(C48/C47)*100-100,1))</f>
        <v>-2.3</v>
      </c>
      <c r="D56" s="232">
        <f t="shared" si="23"/>
        <v>-2.3</v>
      </c>
      <c r="E56" s="232">
        <f t="shared" si="23"/>
        <v>-2</v>
      </c>
      <c r="F56" s="232">
        <f t="shared" si="23"/>
        <v>-2.3</v>
      </c>
      <c r="G56" s="232">
        <f t="shared" si="23"/>
        <v>-2.2</v>
      </c>
      <c r="H56" s="232">
        <f t="shared" si="23"/>
        <v>-0.3</v>
      </c>
      <c r="I56" s="232">
        <f t="shared" si="23"/>
        <v>-0.2</v>
      </c>
      <c r="J56" s="232">
        <f t="shared" si="23"/>
        <v>-0.2</v>
      </c>
      <c r="K56" s="232">
        <f t="shared" si="23"/>
        <v>0.4</v>
      </c>
      <c r="L56" s="232">
        <f t="shared" si="23"/>
        <v>0.4</v>
      </c>
      <c r="M56" s="232">
        <f t="shared" si="23"/>
        <v>0.4</v>
      </c>
      <c r="N56" s="232">
        <f t="shared" si="23"/>
        <v>0.5</v>
      </c>
      <c r="O56" s="232">
        <f t="shared" si="23"/>
        <v>-0.9</v>
      </c>
    </row>
    <row r="57" spans="1:15" ht="12" customHeight="1">
      <c r="A57" s="230">
        <v>2021</v>
      </c>
      <c r="B57" s="59"/>
      <c r="C57" s="92">
        <f aca="true" t="shared" si="24" ref="C57:O57">IF(C49=0,"",ROUND(SUM(C49/C48)*100-100,1))</f>
        <v>1.6</v>
      </c>
      <c r="D57" s="232">
        <f t="shared" si="24"/>
        <v>1.8</v>
      </c>
      <c r="E57" s="232">
        <f t="shared" si="24"/>
        <v>1.6</v>
      </c>
      <c r="F57" s="232">
        <f t="shared" si="24"/>
        <v>1.7</v>
      </c>
      <c r="G57" s="232">
        <f t="shared" si="24"/>
        <v>2</v>
      </c>
      <c r="H57" s="232">
        <f t="shared" si="24"/>
        <v>1.9</v>
      </c>
      <c r="I57" s="232">
        <f t="shared" si="24"/>
        <v>2</v>
      </c>
      <c r="J57" s="232">
        <f t="shared" si="24"/>
        <v>2</v>
      </c>
      <c r="K57" s="232">
        <f t="shared" si="24"/>
        <v>1.9</v>
      </c>
      <c r="L57" s="232">
        <f t="shared" si="24"/>
        <v>1.9</v>
      </c>
      <c r="M57" s="232">
        <f t="shared" si="24"/>
        <v>1.9</v>
      </c>
      <c r="N57" s="232">
        <f t="shared" si="24"/>
        <v>1.9</v>
      </c>
      <c r="O57" s="232">
        <f t="shared" si="24"/>
        <v>1.9</v>
      </c>
    </row>
    <row r="58" spans="1:31" s="197" customFormat="1" ht="12" customHeight="1">
      <c r="A58" s="230">
        <v>2022</v>
      </c>
      <c r="B58" s="204"/>
      <c r="C58" s="92">
        <f aca="true" t="shared" si="25" ref="C58:O58">IF(C50=0,"",ROUND(SUM(C50/C49)*100-100,1))</f>
        <v>1.8</v>
      </c>
      <c r="D58" s="232">
        <f t="shared" si="25"/>
        <v>1.7</v>
      </c>
      <c r="E58" s="232">
        <f t="shared" si="25"/>
        <v>1.5</v>
      </c>
      <c r="F58" s="232">
        <f t="shared" si="25"/>
        <v>1.5</v>
      </c>
      <c r="G58" s="232">
        <f t="shared" si="25"/>
        <v>1.5</v>
      </c>
      <c r="H58" s="232">
        <f t="shared" si="25"/>
        <v>1.5</v>
      </c>
      <c r="I58" s="232">
        <f t="shared" si="25"/>
        <v>1.6</v>
      </c>
      <c r="J58" s="232" t="str">
        <f t="shared" si="25"/>
        <v/>
      </c>
      <c r="K58" s="232" t="str">
        <f t="shared" si="25"/>
        <v/>
      </c>
      <c r="L58" s="232" t="str">
        <f t="shared" si="25"/>
        <v/>
      </c>
      <c r="M58" s="232" t="str">
        <f t="shared" si="25"/>
        <v/>
      </c>
      <c r="N58" s="232" t="str">
        <f t="shared" si="25"/>
        <v/>
      </c>
      <c r="O58" s="232" t="str">
        <f t="shared" si="25"/>
        <v/>
      </c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8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0.4</v>
      </c>
      <c r="D62" s="91">
        <f aca="true" t="shared" si="26" ref="D62:D67">IF(D45=0,"",ROUND(SUM(D45/C45)*100-100,1))</f>
        <v>0.1</v>
      </c>
      <c r="E62" s="232">
        <f aca="true" t="shared" si="27" ref="E62">IF(E45=0,"",ROUND(SUM(E45/D45)*100-100,1))</f>
        <v>0.1</v>
      </c>
      <c r="F62" s="232">
        <f aca="true" t="shared" si="28" ref="F62">IF(F45=0,"",ROUND(SUM(F45/E45)*100-100,1))</f>
        <v>0</v>
      </c>
      <c r="G62" s="232">
        <f aca="true" t="shared" si="29" ref="G62">IF(G45=0,"",ROUND(SUM(G45/F45)*100-100,1))</f>
        <v>0.1</v>
      </c>
      <c r="H62" s="232">
        <f aca="true" t="shared" si="30" ref="H62">IF(H45=0,"",ROUND(SUM(H45/G45)*100-100,1))</f>
        <v>0</v>
      </c>
      <c r="I62" s="232">
        <f aca="true" t="shared" si="31" ref="I62">IF(I45=0,"",ROUND(SUM(I45/H45)*100-100,1))</f>
        <v>-0.1</v>
      </c>
      <c r="J62" s="232">
        <f aca="true" t="shared" si="32" ref="J62">IF(J45=0,"",ROUND(SUM(J45/I45)*100-100,1))</f>
        <v>-0.1</v>
      </c>
      <c r="K62" s="232">
        <f aca="true" t="shared" si="33" ref="K62">IF(K45=0,"",ROUND(SUM(K45/J45)*100-100,1))</f>
        <v>0.9</v>
      </c>
      <c r="L62" s="232">
        <f aca="true" t="shared" si="34" ref="L62">IF(L45=0,"",ROUND(SUM(L45/K45)*100-100,1))</f>
        <v>0.1</v>
      </c>
      <c r="M62" s="232">
        <f aca="true" t="shared" si="35" ref="M62">IF(M45=0,"",ROUND(SUM(M45/L45)*100-100,1))</f>
        <v>0</v>
      </c>
      <c r="N62" s="232">
        <f aca="true" t="shared" si="36" ref="N62">IF(N45=0,"",ROUND(SUM(N45/M45)*100-100,1))</f>
        <v>0</v>
      </c>
      <c r="O62" s="91" t="s">
        <v>13</v>
      </c>
    </row>
    <row r="63" spans="1:15" ht="12" customHeight="1">
      <c r="A63" s="230">
        <v>2018</v>
      </c>
      <c r="C63" s="92">
        <f>IF(C46=0,"",ROUND(SUM(C46/N45)*100-100,1))</f>
        <v>1.1</v>
      </c>
      <c r="D63" s="232">
        <f aca="true" t="shared" si="37" ref="D63:D66">IF(D46=0,"",ROUND(SUM(D46/C46)*100-100,1))</f>
        <v>0</v>
      </c>
      <c r="E63" s="232">
        <f aca="true" t="shared" si="38" ref="E63:E66">IF(E46=0,"",ROUND(SUM(E46/D46)*100-100,1))</f>
        <v>0.2</v>
      </c>
      <c r="F63" s="232">
        <f aca="true" t="shared" si="39" ref="F63:F66">IF(F46=0,"",ROUND(SUM(F46/E46)*100-100,1))</f>
        <v>0.2</v>
      </c>
      <c r="G63" s="232">
        <f aca="true" t="shared" si="40" ref="G63:G66">IF(G46=0,"",ROUND(SUM(G46/F46)*100-100,1))</f>
        <v>0</v>
      </c>
      <c r="H63" s="232">
        <f aca="true" t="shared" si="41" ref="H63:H66">IF(H46=0,"",ROUND(SUM(H46/G46)*100-100,1))</f>
        <v>0.1</v>
      </c>
      <c r="I63" s="232">
        <f aca="true" t="shared" si="42" ref="I63:I66">IF(I46=0,"",ROUND(SUM(I46/H46)*100-100,1))</f>
        <v>-0.1</v>
      </c>
      <c r="J63" s="232">
        <f aca="true" t="shared" si="43" ref="J63:J66">IF(J46=0,"",ROUND(SUM(J46/I46)*100-100,1))</f>
        <v>-4</v>
      </c>
      <c r="K63" s="232">
        <f aca="true" t="shared" si="44" ref="K63:K66">IF(K46=0,"",ROUND(SUM(K46/J46)*100-100,1))</f>
        <v>1.9</v>
      </c>
      <c r="L63" s="232">
        <f aca="true" t="shared" si="45" ref="L63:L66">IF(L46=0,"",ROUND(SUM(L46/K46)*100-100,1))</f>
        <v>0</v>
      </c>
      <c r="M63" s="232">
        <f aca="true" t="shared" si="46" ref="M63:M66">IF(M46=0,"",ROUND(SUM(M46/L46)*100-100,1))</f>
        <v>0</v>
      </c>
      <c r="N63" s="232">
        <f aca="true" t="shared" si="47" ref="N63:N66">IF(N46=0,"",ROUND(SUM(N46/M46)*100-100,1))</f>
        <v>0.1</v>
      </c>
      <c r="O63" s="91" t="s">
        <v>13</v>
      </c>
    </row>
    <row r="64" spans="1:15" ht="12" customHeight="1">
      <c r="A64" s="230">
        <v>2019</v>
      </c>
      <c r="C64" s="92">
        <f>IF(C47=0,"",ROUND(SUM(C47/N46)*100-100,1))</f>
        <v>1.8</v>
      </c>
      <c r="D64" s="232">
        <f t="shared" si="37"/>
        <v>0</v>
      </c>
      <c r="E64" s="232">
        <f t="shared" si="38"/>
        <v>0.2</v>
      </c>
      <c r="F64" s="232">
        <f t="shared" si="39"/>
        <v>0.2</v>
      </c>
      <c r="G64" s="232">
        <f t="shared" si="40"/>
        <v>-0.2</v>
      </c>
      <c r="H64" s="232">
        <f t="shared" si="41"/>
        <v>-1.8</v>
      </c>
      <c r="I64" s="232">
        <f t="shared" si="42"/>
        <v>-0.1</v>
      </c>
      <c r="J64" s="232">
        <f t="shared" si="43"/>
        <v>-0.9</v>
      </c>
      <c r="K64" s="232">
        <f t="shared" si="44"/>
        <v>0.6</v>
      </c>
      <c r="L64" s="232">
        <f t="shared" si="45"/>
        <v>0</v>
      </c>
      <c r="M64" s="232">
        <f t="shared" si="46"/>
        <v>0.1</v>
      </c>
      <c r="N64" s="232">
        <f t="shared" si="47"/>
        <v>-0.1</v>
      </c>
      <c r="O64" s="91" t="s">
        <v>13</v>
      </c>
    </row>
    <row r="65" spans="1:15" ht="12" customHeight="1">
      <c r="A65" s="230">
        <v>2020</v>
      </c>
      <c r="C65" s="92">
        <f>IF(C48=0,"",ROUND(SUM(C48/N47)*100-100,1))</f>
        <v>-0.3</v>
      </c>
      <c r="D65" s="232">
        <f t="shared" si="37"/>
        <v>0</v>
      </c>
      <c r="E65" s="232">
        <f t="shared" si="38"/>
        <v>0.5</v>
      </c>
      <c r="F65" s="232">
        <f t="shared" si="39"/>
        <v>-0.1</v>
      </c>
      <c r="G65" s="232">
        <f t="shared" si="40"/>
        <v>-0.1</v>
      </c>
      <c r="H65" s="232">
        <f t="shared" si="41"/>
        <v>0.1</v>
      </c>
      <c r="I65" s="232">
        <f t="shared" si="42"/>
        <v>0</v>
      </c>
      <c r="J65" s="232">
        <f t="shared" si="43"/>
        <v>-0.9</v>
      </c>
      <c r="K65" s="232">
        <f t="shared" si="44"/>
        <v>1.2</v>
      </c>
      <c r="L65" s="232">
        <f t="shared" si="45"/>
        <v>0</v>
      </c>
      <c r="M65" s="232">
        <f t="shared" si="46"/>
        <v>0.1</v>
      </c>
      <c r="N65" s="232">
        <f t="shared" si="47"/>
        <v>0</v>
      </c>
      <c r="O65" s="91" t="s">
        <v>13</v>
      </c>
    </row>
    <row r="66" spans="1:15" ht="12" customHeight="1">
      <c r="A66" s="230">
        <v>2021</v>
      </c>
      <c r="C66" s="92">
        <f>IF(C49=0,"",ROUND(SUM(C49/N48)*100-100,1))</f>
        <v>0.8</v>
      </c>
      <c r="D66" s="232">
        <f t="shared" si="37"/>
        <v>0.2</v>
      </c>
      <c r="E66" s="232">
        <f t="shared" si="38"/>
        <v>0.3</v>
      </c>
      <c r="F66" s="232">
        <f t="shared" si="39"/>
        <v>0</v>
      </c>
      <c r="G66" s="232">
        <f t="shared" si="40"/>
        <v>0.2</v>
      </c>
      <c r="H66" s="232">
        <f t="shared" si="41"/>
        <v>0</v>
      </c>
      <c r="I66" s="232">
        <f t="shared" si="42"/>
        <v>0.1</v>
      </c>
      <c r="J66" s="232">
        <f t="shared" si="43"/>
        <v>-0.9</v>
      </c>
      <c r="K66" s="232">
        <f t="shared" si="44"/>
        <v>1.2</v>
      </c>
      <c r="L66" s="232">
        <f t="shared" si="45"/>
        <v>0</v>
      </c>
      <c r="M66" s="232">
        <f t="shared" si="46"/>
        <v>0.1</v>
      </c>
      <c r="N66" s="232">
        <f t="shared" si="47"/>
        <v>0</v>
      </c>
      <c r="O66" s="91" t="s">
        <v>13</v>
      </c>
    </row>
    <row r="67" spans="1:15" ht="12.75">
      <c r="A67" s="230">
        <v>2022</v>
      </c>
      <c r="B67" s="205"/>
      <c r="C67" s="92">
        <f>IF(C50=0,"",ROUND(SUM(C50/N49)*100-100,1))</f>
        <v>0.7</v>
      </c>
      <c r="D67" s="232">
        <f t="shared" si="26"/>
        <v>0.1</v>
      </c>
      <c r="E67" s="232">
        <f aca="true" t="shared" si="48" ref="E67">IF(E50=0,"",ROUND(SUM(E50/D50)*100-100,1))</f>
        <v>0.1</v>
      </c>
      <c r="F67" s="232">
        <f aca="true" t="shared" si="49" ref="F67">IF(F50=0,"",ROUND(SUM(F50/E50)*100-100,1))</f>
        <v>0</v>
      </c>
      <c r="G67" s="232">
        <f aca="true" t="shared" si="50" ref="G67">IF(G50=0,"",ROUND(SUM(G50/F50)*100-100,1))</f>
        <v>0.2</v>
      </c>
      <c r="H67" s="232">
        <f aca="true" t="shared" si="51" ref="H67">IF(H50=0,"",ROUND(SUM(H50/G50)*100-100,1))</f>
        <v>0</v>
      </c>
      <c r="I67" s="232">
        <f aca="true" t="shared" si="52" ref="I67">IF(I50=0,"",ROUND(SUM(I50/H50)*100-100,1))</f>
        <v>0.2</v>
      </c>
      <c r="J67" s="232" t="str">
        <f aca="true" t="shared" si="53" ref="J67">IF(J50=0,"",ROUND(SUM(J50/I50)*100-100,1))</f>
        <v/>
      </c>
      <c r="K67" s="232" t="str">
        <f aca="true" t="shared" si="54" ref="K67">IF(K50=0,"",ROUND(SUM(K50/J50)*100-100,1))</f>
        <v/>
      </c>
      <c r="L67" s="232" t="str">
        <f aca="true" t="shared" si="55" ref="L67">IF(L50=0,"",ROUND(SUM(L50/K50)*100-100,1))</f>
        <v/>
      </c>
      <c r="M67" s="232" t="str">
        <f aca="true" t="shared" si="56" ref="M67">IF(M50=0,"",ROUND(SUM(M50/L50)*100-100,1))</f>
        <v/>
      </c>
      <c r="N67" s="232" t="str">
        <f aca="true" t="shared" si="57" ref="N67">IF(N50=0,"",ROUND(SUM(N50/M50)*100-100,1))</f>
        <v/>
      </c>
      <c r="O67" s="232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51" t="s">
        <v>52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230">
        <v>2017</v>
      </c>
      <c r="B18" s="210"/>
      <c r="C18" s="185">
        <v>102.9</v>
      </c>
      <c r="D18" s="185">
        <v>103.2</v>
      </c>
      <c r="E18" s="185">
        <v>103.4</v>
      </c>
      <c r="F18" s="185">
        <v>103.8</v>
      </c>
      <c r="G18" s="185">
        <v>104.2</v>
      </c>
      <c r="H18" s="185">
        <v>104.6</v>
      </c>
      <c r="I18" s="185">
        <v>105.1</v>
      </c>
      <c r="J18" s="185">
        <v>105.2</v>
      </c>
      <c r="K18" s="185">
        <v>105.2</v>
      </c>
      <c r="L18" s="185">
        <v>105</v>
      </c>
      <c r="M18" s="185">
        <v>104.7</v>
      </c>
      <c r="N18" s="185">
        <v>105</v>
      </c>
      <c r="O18" s="185">
        <v>104.4</v>
      </c>
      <c r="T18" s="81"/>
    </row>
    <row r="19" spans="1:20" ht="12.6" customHeight="1">
      <c r="A19" s="230">
        <v>2018</v>
      </c>
      <c r="B19" s="210"/>
      <c r="C19" s="185">
        <v>105.3</v>
      </c>
      <c r="D19" s="185">
        <v>105.5</v>
      </c>
      <c r="E19" s="185">
        <v>105.8</v>
      </c>
      <c r="F19" s="185">
        <v>106.1</v>
      </c>
      <c r="G19" s="185">
        <v>106.6</v>
      </c>
      <c r="H19" s="185">
        <v>106.9</v>
      </c>
      <c r="I19" s="185">
        <v>107.2</v>
      </c>
      <c r="J19" s="185">
        <v>107.3</v>
      </c>
      <c r="K19" s="185">
        <v>107.3</v>
      </c>
      <c r="L19" s="185">
        <v>107.3</v>
      </c>
      <c r="M19" s="185">
        <v>107.1</v>
      </c>
      <c r="N19" s="185">
        <v>107.4</v>
      </c>
      <c r="O19" s="185">
        <v>106.7</v>
      </c>
      <c r="T19" s="81"/>
    </row>
    <row r="20" spans="1:20" ht="12.6" customHeight="1">
      <c r="A20" s="230">
        <v>2019</v>
      </c>
      <c r="B20" s="210"/>
      <c r="C20" s="185">
        <v>107.6</v>
      </c>
      <c r="D20" s="185">
        <v>107.9</v>
      </c>
      <c r="E20" s="185">
        <v>108.2</v>
      </c>
      <c r="F20" s="185">
        <v>108.8</v>
      </c>
      <c r="G20" s="185">
        <v>109.5</v>
      </c>
      <c r="H20" s="185">
        <v>109.9</v>
      </c>
      <c r="I20" s="185">
        <v>110.1</v>
      </c>
      <c r="J20" s="185">
        <v>110.2</v>
      </c>
      <c r="K20" s="185">
        <v>110.2</v>
      </c>
      <c r="L20" s="185">
        <v>110.2</v>
      </c>
      <c r="M20" s="185">
        <v>110.1</v>
      </c>
      <c r="N20" s="185">
        <v>110.2</v>
      </c>
      <c r="O20" s="185">
        <v>109.4</v>
      </c>
      <c r="T20" s="81"/>
    </row>
    <row r="21" spans="1:20" ht="12.6" customHeight="1">
      <c r="A21" s="230">
        <v>2020</v>
      </c>
      <c r="B21" s="210"/>
      <c r="C21" s="185">
        <v>110.5</v>
      </c>
      <c r="D21" s="185">
        <v>110.9</v>
      </c>
      <c r="E21" s="185">
        <v>111.1</v>
      </c>
      <c r="F21" s="243">
        <v>111.4</v>
      </c>
      <c r="G21" s="185">
        <v>111.8</v>
      </c>
      <c r="H21" s="185">
        <v>112.2</v>
      </c>
      <c r="I21" s="185">
        <v>112.2</v>
      </c>
      <c r="J21" s="185">
        <v>112.4</v>
      </c>
      <c r="K21" s="185">
        <v>112.2</v>
      </c>
      <c r="L21" s="185">
        <v>112.2</v>
      </c>
      <c r="M21" s="243" t="s">
        <v>77</v>
      </c>
      <c r="N21" s="243" t="s">
        <v>78</v>
      </c>
      <c r="O21" s="185">
        <v>111.8</v>
      </c>
      <c r="T21" s="81"/>
    </row>
    <row r="22" spans="1:20" ht="12.6" customHeight="1">
      <c r="A22" s="230">
        <v>2021</v>
      </c>
      <c r="B22" s="210"/>
      <c r="C22" s="243">
        <v>112.5</v>
      </c>
      <c r="D22" s="243">
        <v>112.5</v>
      </c>
      <c r="E22" s="243">
        <v>112.5</v>
      </c>
      <c r="F22" s="243">
        <v>112.9</v>
      </c>
      <c r="G22" s="243">
        <v>113.5</v>
      </c>
      <c r="H22" s="211">
        <v>115.3</v>
      </c>
      <c r="I22" s="211">
        <v>115.9</v>
      </c>
      <c r="J22" s="211">
        <v>116.3</v>
      </c>
      <c r="K22" s="211">
        <v>116.1</v>
      </c>
      <c r="L22" s="211">
        <v>116.4</v>
      </c>
      <c r="M22" s="211">
        <v>116.4</v>
      </c>
      <c r="N22" s="211">
        <v>116.7</v>
      </c>
      <c r="O22" s="211">
        <v>114.8</v>
      </c>
      <c r="T22" s="81"/>
    </row>
    <row r="23" spans="1:33" s="206" customFormat="1" ht="12.6" customHeight="1">
      <c r="A23" s="208">
        <v>2022</v>
      </c>
      <c r="B23" s="210"/>
      <c r="C23" s="185">
        <v>117.5</v>
      </c>
      <c r="D23" s="185">
        <v>118.2</v>
      </c>
      <c r="E23" s="211">
        <v>118.8</v>
      </c>
      <c r="F23" s="211">
        <v>120.2</v>
      </c>
      <c r="G23" s="211">
        <v>121.7</v>
      </c>
      <c r="H23" s="211">
        <v>123.4</v>
      </c>
      <c r="I23" s="211">
        <v>125.1</v>
      </c>
      <c r="J23" s="211"/>
      <c r="K23" s="211"/>
      <c r="L23" s="211"/>
      <c r="M23" s="211"/>
      <c r="N23" s="211"/>
      <c r="O23" s="211"/>
      <c r="P23" s="207"/>
      <c r="Q23" s="207"/>
      <c r="R23" s="207"/>
      <c r="S23" s="207"/>
      <c r="T23" s="209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230">
        <v>2018</v>
      </c>
      <c r="B27" s="59"/>
      <c r="C27" s="92">
        <f aca="true" t="shared" si="0" ref="C27:O31">IF(C19=0,"",ROUND(SUM(C19/C18)*100-100,1))</f>
        <v>2.3</v>
      </c>
      <c r="D27" s="232">
        <f t="shared" si="0"/>
        <v>2.2</v>
      </c>
      <c r="E27" s="232">
        <f t="shared" si="0"/>
        <v>2.3</v>
      </c>
      <c r="F27" s="232">
        <f t="shared" si="0"/>
        <v>2.2</v>
      </c>
      <c r="G27" s="232">
        <f t="shared" si="0"/>
        <v>2.3</v>
      </c>
      <c r="H27" s="232">
        <f t="shared" si="0"/>
        <v>2.2</v>
      </c>
      <c r="I27" s="232">
        <f t="shared" si="0"/>
        <v>2</v>
      </c>
      <c r="J27" s="232">
        <f t="shared" si="0"/>
        <v>2</v>
      </c>
      <c r="K27" s="232">
        <f t="shared" si="0"/>
        <v>2</v>
      </c>
      <c r="L27" s="232">
        <f t="shared" si="0"/>
        <v>2.2</v>
      </c>
      <c r="M27" s="232">
        <f t="shared" si="0"/>
        <v>2.3</v>
      </c>
      <c r="N27" s="232">
        <f t="shared" si="0"/>
        <v>2.3</v>
      </c>
      <c r="O27" s="232">
        <f t="shared" si="0"/>
        <v>2.2</v>
      </c>
      <c r="T27" s="81"/>
    </row>
    <row r="28" spans="1:20" ht="12" customHeight="1">
      <c r="A28" s="230">
        <v>2019</v>
      </c>
      <c r="B28" s="59"/>
      <c r="C28" s="92">
        <f t="shared" si="0"/>
        <v>2.2</v>
      </c>
      <c r="D28" s="91">
        <f t="shared" si="0"/>
        <v>2.3</v>
      </c>
      <c r="E28" s="91">
        <f aca="true" t="shared" si="1" ref="E28:N28">IF(E20=0,"",ROUND(SUM(E20/E19)*100-100,1))</f>
        <v>2.3</v>
      </c>
      <c r="F28" s="91">
        <f t="shared" si="1"/>
        <v>2.5</v>
      </c>
      <c r="G28" s="91">
        <f t="shared" si="1"/>
        <v>2.7</v>
      </c>
      <c r="H28" s="91">
        <f t="shared" si="1"/>
        <v>2.8</v>
      </c>
      <c r="I28" s="91">
        <f t="shared" si="1"/>
        <v>2.7</v>
      </c>
      <c r="J28" s="91">
        <f t="shared" si="1"/>
        <v>2.7</v>
      </c>
      <c r="K28" s="91">
        <f t="shared" si="1"/>
        <v>2.7</v>
      </c>
      <c r="L28" s="91">
        <f t="shared" si="1"/>
        <v>2.7</v>
      </c>
      <c r="M28" s="91">
        <f t="shared" si="1"/>
        <v>2.8</v>
      </c>
      <c r="N28" s="91">
        <f t="shared" si="1"/>
        <v>2.6</v>
      </c>
      <c r="O28" s="91">
        <f>IF(O20=0,"",ROUND(SUM(O20/O19)*100-100,1))</f>
        <v>2.5</v>
      </c>
      <c r="T28" s="81"/>
    </row>
    <row r="29" spans="1:20" ht="12" customHeight="1">
      <c r="A29" s="230">
        <v>2020</v>
      </c>
      <c r="B29" s="59"/>
      <c r="C29" s="92">
        <f t="shared" si="0"/>
        <v>2.7</v>
      </c>
      <c r="D29" s="91">
        <f t="shared" si="0"/>
        <v>2.8</v>
      </c>
      <c r="E29" s="91">
        <f aca="true" t="shared" si="2" ref="E29:O29">IF(E21=0,"",ROUND(SUM(E21/E20)*100-100,1))</f>
        <v>2.7</v>
      </c>
      <c r="F29" s="242">
        <f t="shared" si="2"/>
        <v>2.4</v>
      </c>
      <c r="G29" s="91">
        <f t="shared" si="2"/>
        <v>2.1</v>
      </c>
      <c r="H29" s="91">
        <f t="shared" si="2"/>
        <v>2.1</v>
      </c>
      <c r="I29" s="91">
        <f t="shared" si="2"/>
        <v>1.9</v>
      </c>
      <c r="J29" s="91">
        <f t="shared" si="2"/>
        <v>2</v>
      </c>
      <c r="K29" s="91">
        <f t="shared" si="2"/>
        <v>1.8</v>
      </c>
      <c r="L29" s="91">
        <f t="shared" si="2"/>
        <v>1.8</v>
      </c>
      <c r="M29" s="242" t="s">
        <v>79</v>
      </c>
      <c r="N29" s="242" t="s">
        <v>81</v>
      </c>
      <c r="O29" s="91">
        <f t="shared" si="2"/>
        <v>2.2</v>
      </c>
      <c r="T29" s="81"/>
    </row>
    <row r="30" spans="1:20" ht="12" customHeight="1">
      <c r="A30" s="230">
        <v>2021</v>
      </c>
      <c r="B30" s="59"/>
      <c r="C30" s="240">
        <f t="shared" si="0"/>
        <v>1.8</v>
      </c>
      <c r="D30" s="242">
        <f t="shared" si="0"/>
        <v>1.4</v>
      </c>
      <c r="E30" s="242">
        <f aca="true" t="shared" si="3" ref="C30:O31">IF(E22=0,"",ROUND(SUM(E22/E21)*100-100,1))</f>
        <v>1.3</v>
      </c>
      <c r="F30" s="242">
        <f t="shared" si="0"/>
        <v>1.3</v>
      </c>
      <c r="G30" s="242">
        <f t="shared" si="3"/>
        <v>1.5</v>
      </c>
      <c r="H30" s="91">
        <f t="shared" si="3"/>
        <v>2.8</v>
      </c>
      <c r="I30" s="91">
        <f t="shared" si="3"/>
        <v>3.3</v>
      </c>
      <c r="J30" s="91">
        <f t="shared" si="3"/>
        <v>3.5</v>
      </c>
      <c r="K30" s="91">
        <f t="shared" si="3"/>
        <v>3.5</v>
      </c>
      <c r="L30" s="232">
        <f t="shared" si="3"/>
        <v>3.7</v>
      </c>
      <c r="M30" s="232">
        <v>4</v>
      </c>
      <c r="N30" s="232">
        <v>4</v>
      </c>
      <c r="O30" s="119">
        <f t="shared" si="3"/>
        <v>2.7</v>
      </c>
      <c r="T30" s="38"/>
    </row>
    <row r="31" spans="1:33" s="206" customFormat="1" ht="12" customHeight="1">
      <c r="A31" s="230">
        <v>2022</v>
      </c>
      <c r="B31" s="213"/>
      <c r="C31" s="92">
        <f t="shared" si="3"/>
        <v>4.4</v>
      </c>
      <c r="D31" s="232">
        <f t="shared" si="0"/>
        <v>5.1</v>
      </c>
      <c r="E31" s="232">
        <f t="shared" si="3"/>
        <v>5.6</v>
      </c>
      <c r="F31" s="232">
        <f t="shared" si="3"/>
        <v>6.5</v>
      </c>
      <c r="G31" s="232">
        <f t="shared" si="3"/>
        <v>7.2</v>
      </c>
      <c r="H31" s="232">
        <f t="shared" si="3"/>
        <v>7</v>
      </c>
      <c r="I31" s="232">
        <f t="shared" si="3"/>
        <v>7.9</v>
      </c>
      <c r="J31" s="232" t="str">
        <f t="shared" si="3"/>
        <v/>
      </c>
      <c r="K31" s="232" t="str">
        <f t="shared" si="3"/>
        <v/>
      </c>
      <c r="L31" s="232" t="str">
        <f t="shared" si="3"/>
        <v/>
      </c>
      <c r="M31" s="232" t="str">
        <f>IF(M23=0,"",ROUND(SUM(M23/111.9)*100-100,1))</f>
        <v/>
      </c>
      <c r="N31" s="232" t="str">
        <f>IF(N23=0,"",ROUND(SUM(N23/112.2)*100-100,1))</f>
        <v/>
      </c>
      <c r="O31" s="119" t="str">
        <f t="shared" si="3"/>
        <v/>
      </c>
      <c r="P31" s="212"/>
      <c r="Q31" s="212"/>
      <c r="R31" s="212"/>
      <c r="S31" s="212"/>
      <c r="T31" s="214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2017</v>
      </c>
      <c r="B35" s="93"/>
      <c r="C35" s="92">
        <v>0.2</v>
      </c>
      <c r="D35" s="91">
        <f aca="true" t="shared" si="4" ref="D35:F40">IF(D18=0,"",ROUND(SUM(D18/C18)*100-100,1))</f>
        <v>0.3</v>
      </c>
      <c r="E35" s="91">
        <f aca="true" t="shared" si="5" ref="E35:N35">IF(E18=0,"",ROUND(SUM(E18/D18)*100-100,1))</f>
        <v>0.2</v>
      </c>
      <c r="F35" s="91">
        <f t="shared" si="5"/>
        <v>0.4</v>
      </c>
      <c r="G35" s="91">
        <f t="shared" si="5"/>
        <v>0.4</v>
      </c>
      <c r="H35" s="91">
        <f t="shared" si="5"/>
        <v>0.4</v>
      </c>
      <c r="I35" s="91">
        <f t="shared" si="5"/>
        <v>0.5</v>
      </c>
      <c r="J35" s="91">
        <f t="shared" si="5"/>
        <v>0.1</v>
      </c>
      <c r="K35" s="91">
        <f t="shared" si="5"/>
        <v>0</v>
      </c>
      <c r="L35" s="91">
        <f t="shared" si="5"/>
        <v>-0.2</v>
      </c>
      <c r="M35" s="91">
        <f t="shared" si="5"/>
        <v>-0.3</v>
      </c>
      <c r="N35" s="91">
        <f t="shared" si="5"/>
        <v>0.3</v>
      </c>
      <c r="O35" s="91" t="s">
        <v>13</v>
      </c>
      <c r="T35" s="81"/>
    </row>
    <row r="36" spans="1:20" ht="12" customHeight="1">
      <c r="A36" s="230">
        <v>2018</v>
      </c>
      <c r="B36" s="59"/>
      <c r="C36" s="92">
        <f>IF(C19=0,"",ROUND(SUM(C19/N18)*100-100,1))</f>
        <v>0.3</v>
      </c>
      <c r="D36" s="91">
        <f t="shared" si="4"/>
        <v>0.2</v>
      </c>
      <c r="E36" s="91">
        <f aca="true" t="shared" si="6" ref="E36:N36">IF(E19=0,"",ROUND(SUM(E19/D19)*100-100,1))</f>
        <v>0.3</v>
      </c>
      <c r="F36" s="91">
        <f t="shared" si="6"/>
        <v>0.3</v>
      </c>
      <c r="G36" s="91">
        <f t="shared" si="6"/>
        <v>0.5</v>
      </c>
      <c r="H36" s="91">
        <f t="shared" si="6"/>
        <v>0.3</v>
      </c>
      <c r="I36" s="91">
        <f t="shared" si="6"/>
        <v>0.3</v>
      </c>
      <c r="J36" s="91">
        <f t="shared" si="6"/>
        <v>0.1</v>
      </c>
      <c r="K36" s="91">
        <f t="shared" si="6"/>
        <v>0</v>
      </c>
      <c r="L36" s="91">
        <f t="shared" si="6"/>
        <v>0</v>
      </c>
      <c r="M36" s="91">
        <f t="shared" si="6"/>
        <v>-0.2</v>
      </c>
      <c r="N36" s="91">
        <f t="shared" si="6"/>
        <v>0.3</v>
      </c>
      <c r="O36" s="91" t="s">
        <v>13</v>
      </c>
      <c r="T36" s="81"/>
    </row>
    <row r="37" spans="1:20" ht="12" customHeight="1">
      <c r="A37" s="230">
        <v>2019</v>
      </c>
      <c r="B37" s="59"/>
      <c r="C37" s="92">
        <f aca="true" t="shared" si="7" ref="C37:C38">IF(C20=0,"",ROUND(SUM(C20/N19)*100-100,1))</f>
        <v>0.2</v>
      </c>
      <c r="D37" s="91">
        <f t="shared" si="4"/>
        <v>0.3</v>
      </c>
      <c r="E37" s="91">
        <f aca="true" t="shared" si="8" ref="E37:N37">IF(E20=0,"",ROUND(SUM(E20/D20)*100-100,1))</f>
        <v>0.3</v>
      </c>
      <c r="F37" s="91">
        <f t="shared" si="8"/>
        <v>0.6</v>
      </c>
      <c r="G37" s="91">
        <f t="shared" si="8"/>
        <v>0.6</v>
      </c>
      <c r="H37" s="91">
        <f t="shared" si="8"/>
        <v>0.4</v>
      </c>
      <c r="I37" s="91">
        <f t="shared" si="8"/>
        <v>0.2</v>
      </c>
      <c r="J37" s="91">
        <f t="shared" si="8"/>
        <v>0.1</v>
      </c>
      <c r="K37" s="91">
        <f t="shared" si="8"/>
        <v>0</v>
      </c>
      <c r="L37" s="91">
        <f t="shared" si="8"/>
        <v>0</v>
      </c>
      <c r="M37" s="91">
        <f t="shared" si="8"/>
        <v>-0.1</v>
      </c>
      <c r="N37" s="91">
        <f t="shared" si="8"/>
        <v>0.1</v>
      </c>
      <c r="O37" s="91" t="s">
        <v>13</v>
      </c>
      <c r="T37" s="81"/>
    </row>
    <row r="38" spans="1:20" ht="12" customHeight="1">
      <c r="A38" s="230">
        <v>2020</v>
      </c>
      <c r="B38" s="59"/>
      <c r="C38" s="92">
        <f t="shared" si="7"/>
        <v>0.3</v>
      </c>
      <c r="D38" s="91">
        <f t="shared" si="4"/>
        <v>0.4</v>
      </c>
      <c r="E38" s="91">
        <f aca="true" t="shared" si="9" ref="E38:L39">IF(E21=0,"",ROUND(SUM(E21/D21)*100-100,1))</f>
        <v>0.2</v>
      </c>
      <c r="F38" s="242">
        <f t="shared" si="9"/>
        <v>0.3</v>
      </c>
      <c r="G38" s="91">
        <f t="shared" si="9"/>
        <v>0.4</v>
      </c>
      <c r="H38" s="91">
        <f t="shared" si="9"/>
        <v>0.4</v>
      </c>
      <c r="I38" s="91">
        <f t="shared" si="9"/>
        <v>0</v>
      </c>
      <c r="J38" s="91">
        <f t="shared" si="9"/>
        <v>0.2</v>
      </c>
      <c r="K38" s="91">
        <f t="shared" si="9"/>
        <v>-0.2</v>
      </c>
      <c r="L38" s="91">
        <f t="shared" si="9"/>
        <v>0</v>
      </c>
      <c r="M38" s="242" t="s">
        <v>80</v>
      </c>
      <c r="N38" s="242">
        <f>IF(N22=0,"",ROUND(SUM(N22/M22)*100-100,1))</f>
        <v>0.3</v>
      </c>
      <c r="O38" s="91" t="s">
        <v>13</v>
      </c>
      <c r="T38" s="81"/>
    </row>
    <row r="39" spans="1:20" ht="12" customHeight="1">
      <c r="A39" s="230">
        <v>2021</v>
      </c>
      <c r="B39" s="59"/>
      <c r="C39" s="240">
        <v>0.3</v>
      </c>
      <c r="D39" s="242">
        <f t="shared" si="4"/>
        <v>0</v>
      </c>
      <c r="E39" s="242">
        <f>IF(E22=0,"",ROUND(SUM(E22/D22)*100-100,1))</f>
        <v>0</v>
      </c>
      <c r="F39" s="242">
        <f t="shared" si="4"/>
        <v>0.4</v>
      </c>
      <c r="G39" s="242">
        <f t="shared" si="9"/>
        <v>0.5</v>
      </c>
      <c r="H39" s="232">
        <f aca="true" t="shared" si="10" ref="H39:K40">IF(H22=0,"",ROUND(SUM(H22/G22)*100-100,1))</f>
        <v>1.6</v>
      </c>
      <c r="I39" s="232">
        <f t="shared" si="10"/>
        <v>0.5</v>
      </c>
      <c r="J39" s="232">
        <f t="shared" si="10"/>
        <v>0.3</v>
      </c>
      <c r="K39" s="232">
        <f t="shared" si="10"/>
        <v>-0.2</v>
      </c>
      <c r="L39" s="232">
        <f>IF(L22=0,"",ROUND(SUM(L22/K22)*100-100,1))</f>
        <v>0.3</v>
      </c>
      <c r="M39" s="232">
        <v>0</v>
      </c>
      <c r="N39" s="232">
        <v>0.3</v>
      </c>
      <c r="O39" s="91" t="s">
        <v>13</v>
      </c>
      <c r="T39" s="81"/>
    </row>
    <row r="40" spans="1:33" s="206" customFormat="1" ht="12" customHeight="1">
      <c r="A40" s="230">
        <v>2022</v>
      </c>
      <c r="B40" s="230"/>
      <c r="C40" s="92">
        <f>IF(C23=0,"",ROUND(SUM(C23/N22)*100-100,1))</f>
        <v>0.7</v>
      </c>
      <c r="D40" s="232">
        <f aca="true" t="shared" si="11" ref="D40">IF(D23=0,"",ROUND(SUM(D23/C23)*100-100,1))</f>
        <v>0.6</v>
      </c>
      <c r="E40" s="232">
        <f aca="true" t="shared" si="12" ref="E40">IF(E23=0,"",ROUND(SUM(E23/D23)*100-100,1))</f>
        <v>0.5</v>
      </c>
      <c r="F40" s="232">
        <f t="shared" si="4"/>
        <v>1.2</v>
      </c>
      <c r="G40" s="232">
        <f aca="true" t="shared" si="13" ref="G40">IF(G23=0,"",ROUND(SUM(G23/F23)*100-100,1))</f>
        <v>1.2</v>
      </c>
      <c r="H40" s="232">
        <f t="shared" si="10"/>
        <v>1.4</v>
      </c>
      <c r="I40" s="232">
        <f t="shared" si="10"/>
        <v>1.4</v>
      </c>
      <c r="J40" s="232" t="str">
        <f t="shared" si="10"/>
        <v/>
      </c>
      <c r="K40" s="232" t="str">
        <f t="shared" si="10"/>
        <v/>
      </c>
      <c r="L40" s="232" t="str">
        <f aca="true" t="shared" si="14" ref="L40">IF(L23=0,"",ROUND(SUM(L23/K23)*100-100,1))</f>
        <v/>
      </c>
      <c r="M40" s="232" t="str">
        <f aca="true" t="shared" si="15" ref="M40">IF(M23=0,"",ROUND(SUM(M23/L23)*100-100,1))</f>
        <v/>
      </c>
      <c r="N40" s="232" t="str">
        <f aca="true" t="shared" si="16" ref="N40">IF(N23=0,"",ROUND(SUM(N23/M23)*100-100,1))</f>
        <v/>
      </c>
      <c r="O40" s="232" t="s">
        <v>13</v>
      </c>
      <c r="P40" s="228"/>
      <c r="Q40" s="228"/>
      <c r="R40" s="228"/>
      <c r="S40" s="228"/>
      <c r="T40" s="231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2017</v>
      </c>
      <c r="B45" s="59"/>
      <c r="C45" s="103">
        <v>101.9</v>
      </c>
      <c r="D45" s="185">
        <v>102</v>
      </c>
      <c r="E45" s="185">
        <v>102.2</v>
      </c>
      <c r="F45" s="185">
        <v>102.6</v>
      </c>
      <c r="G45" s="185">
        <v>102.7</v>
      </c>
      <c r="H45" s="185">
        <v>102.8</v>
      </c>
      <c r="I45" s="185">
        <v>102.8</v>
      </c>
      <c r="J45" s="185">
        <v>102.9</v>
      </c>
      <c r="K45" s="185">
        <v>103</v>
      </c>
      <c r="L45" s="185">
        <v>102.2</v>
      </c>
      <c r="M45" s="185">
        <v>102.1</v>
      </c>
      <c r="N45" s="185">
        <v>102</v>
      </c>
      <c r="O45" s="185">
        <v>102.4</v>
      </c>
      <c r="T45" s="81"/>
    </row>
    <row r="46" spans="1:20" ht="12.6" customHeight="1">
      <c r="A46" s="230">
        <v>2018</v>
      </c>
      <c r="B46" s="59"/>
      <c r="C46" s="103">
        <v>102.7</v>
      </c>
      <c r="D46" s="185">
        <v>103.1</v>
      </c>
      <c r="E46" s="185">
        <v>103.4</v>
      </c>
      <c r="F46" s="185">
        <v>103.5</v>
      </c>
      <c r="G46" s="185">
        <v>103.5</v>
      </c>
      <c r="H46" s="185">
        <v>103.6</v>
      </c>
      <c r="I46" s="185">
        <v>103.6</v>
      </c>
      <c r="J46" s="185">
        <v>103.7</v>
      </c>
      <c r="K46" s="185">
        <v>103.9</v>
      </c>
      <c r="L46" s="185">
        <v>104.1</v>
      </c>
      <c r="M46" s="185">
        <v>104.1</v>
      </c>
      <c r="N46" s="185">
        <v>104.1</v>
      </c>
      <c r="O46" s="185">
        <v>103.6</v>
      </c>
      <c r="T46" s="81"/>
    </row>
    <row r="47" spans="1:20" ht="12.6" customHeight="1">
      <c r="A47" s="230">
        <v>2019</v>
      </c>
      <c r="B47" s="59"/>
      <c r="C47" s="103">
        <v>104.8</v>
      </c>
      <c r="D47" s="185">
        <v>105.1</v>
      </c>
      <c r="E47" s="185">
        <v>105</v>
      </c>
      <c r="F47" s="185">
        <v>105.3</v>
      </c>
      <c r="G47" s="185">
        <v>105.8</v>
      </c>
      <c r="H47" s="185">
        <v>105.8</v>
      </c>
      <c r="I47" s="185">
        <v>106</v>
      </c>
      <c r="J47" s="185">
        <v>106.2</v>
      </c>
      <c r="K47" s="185">
        <v>106.4</v>
      </c>
      <c r="L47" s="185">
        <v>106.9</v>
      </c>
      <c r="M47" s="185">
        <v>106.9</v>
      </c>
      <c r="N47" s="185">
        <v>106.8</v>
      </c>
      <c r="O47" s="185">
        <v>105.9</v>
      </c>
      <c r="T47" s="81"/>
    </row>
    <row r="48" spans="1:20" ht="12.6" customHeight="1">
      <c r="A48" s="230">
        <v>2020</v>
      </c>
      <c r="B48" s="59"/>
      <c r="C48" s="103">
        <v>106.9</v>
      </c>
      <c r="D48" s="185">
        <v>107.2</v>
      </c>
      <c r="E48" s="185">
        <v>107.3</v>
      </c>
      <c r="F48" s="185">
        <v>107.6</v>
      </c>
      <c r="G48" s="185">
        <v>108</v>
      </c>
      <c r="H48" s="185">
        <v>108.5</v>
      </c>
      <c r="I48" s="185">
        <v>107.9</v>
      </c>
      <c r="J48" s="185">
        <v>108</v>
      </c>
      <c r="K48" s="185">
        <v>108</v>
      </c>
      <c r="L48" s="185">
        <v>108.1</v>
      </c>
      <c r="M48" s="118" t="s">
        <v>76</v>
      </c>
      <c r="N48" s="185">
        <v>108.3</v>
      </c>
      <c r="O48" s="185">
        <v>107.8</v>
      </c>
      <c r="T48" s="81"/>
    </row>
    <row r="49" spans="1:20" ht="12.6" customHeight="1">
      <c r="A49" s="230">
        <v>2021</v>
      </c>
      <c r="B49" s="59"/>
      <c r="C49" s="103">
        <v>109.5</v>
      </c>
      <c r="D49" s="185">
        <v>110</v>
      </c>
      <c r="E49" s="185">
        <v>110.6</v>
      </c>
      <c r="F49" s="185">
        <v>110.8</v>
      </c>
      <c r="G49" s="185">
        <v>111.1</v>
      </c>
      <c r="H49" s="185">
        <v>111.3</v>
      </c>
      <c r="I49" s="185">
        <v>111.6</v>
      </c>
      <c r="J49" s="185">
        <v>111.9</v>
      </c>
      <c r="K49" s="185">
        <v>112.2</v>
      </c>
      <c r="L49" s="185">
        <v>112.3</v>
      </c>
      <c r="M49" s="185">
        <v>112.5</v>
      </c>
      <c r="N49" s="185">
        <v>112.6</v>
      </c>
      <c r="O49" s="185">
        <v>111.4</v>
      </c>
      <c r="T49" s="81"/>
    </row>
    <row r="50" spans="1:33" s="206" customFormat="1" ht="12.6" customHeight="1">
      <c r="A50" s="230">
        <v>2022</v>
      </c>
      <c r="B50" s="219"/>
      <c r="C50" s="103">
        <v>112.1</v>
      </c>
      <c r="D50" s="185">
        <v>112.4</v>
      </c>
      <c r="E50" s="185">
        <v>112.8</v>
      </c>
      <c r="F50" s="185">
        <v>113.3</v>
      </c>
      <c r="G50" s="185">
        <v>113.9</v>
      </c>
      <c r="H50" s="185">
        <v>114.1</v>
      </c>
      <c r="I50" s="185">
        <v>114.6</v>
      </c>
      <c r="J50" s="185"/>
      <c r="K50" s="185"/>
      <c r="L50" s="185"/>
      <c r="M50" s="185"/>
      <c r="N50" s="185"/>
      <c r="O50" s="185"/>
      <c r="P50" s="217"/>
      <c r="Q50" s="217"/>
      <c r="R50" s="217"/>
      <c r="S50" s="217"/>
      <c r="T50" s="220"/>
      <c r="U50" s="216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230">
        <v>2018</v>
      </c>
      <c r="B54" s="59"/>
      <c r="C54" s="92">
        <f aca="true" t="shared" si="17" ref="C54:D58">IF(C46=0,"",ROUND(SUM(C46/C45)*100-100,1))</f>
        <v>0.8</v>
      </c>
      <c r="D54" s="232">
        <f t="shared" si="17"/>
        <v>1.1</v>
      </c>
      <c r="E54" s="232">
        <f aca="true" t="shared" si="18" ref="E54:O55">IF(E46=0,"",ROUND(SUM(E46/E45)*100-100,1))</f>
        <v>1.2</v>
      </c>
      <c r="F54" s="232">
        <f t="shared" si="18"/>
        <v>0.9</v>
      </c>
      <c r="G54" s="232">
        <f t="shared" si="18"/>
        <v>0.8</v>
      </c>
      <c r="H54" s="232">
        <f t="shared" si="18"/>
        <v>0.8</v>
      </c>
      <c r="I54" s="232">
        <f t="shared" si="18"/>
        <v>0.8</v>
      </c>
      <c r="J54" s="232">
        <f t="shared" si="18"/>
        <v>0.8</v>
      </c>
      <c r="K54" s="232">
        <f t="shared" si="18"/>
        <v>0.9</v>
      </c>
      <c r="L54" s="232">
        <f t="shared" si="18"/>
        <v>1.9</v>
      </c>
      <c r="M54" s="232">
        <f t="shared" si="18"/>
        <v>2</v>
      </c>
      <c r="N54" s="232">
        <f t="shared" si="18"/>
        <v>2.1</v>
      </c>
      <c r="O54" s="232">
        <f t="shared" si="18"/>
        <v>1.2</v>
      </c>
      <c r="T54" s="81"/>
    </row>
    <row r="55" spans="1:20" ht="12" customHeight="1">
      <c r="A55" s="230">
        <v>2019</v>
      </c>
      <c r="B55" s="59"/>
      <c r="C55" s="92">
        <f t="shared" si="17"/>
        <v>2</v>
      </c>
      <c r="D55" s="91">
        <f t="shared" si="17"/>
        <v>1.9</v>
      </c>
      <c r="E55" s="91">
        <f t="shared" si="18"/>
        <v>1.5</v>
      </c>
      <c r="F55" s="91">
        <f t="shared" si="18"/>
        <v>1.7</v>
      </c>
      <c r="G55" s="91">
        <f t="shared" si="18"/>
        <v>2.2</v>
      </c>
      <c r="H55" s="91">
        <f t="shared" si="18"/>
        <v>2.1</v>
      </c>
      <c r="I55" s="91">
        <f t="shared" si="18"/>
        <v>2.3</v>
      </c>
      <c r="J55" s="91">
        <f t="shared" si="18"/>
        <v>2.4</v>
      </c>
      <c r="K55" s="91">
        <f t="shared" si="18"/>
        <v>2.4</v>
      </c>
      <c r="L55" s="91">
        <f t="shared" si="18"/>
        <v>2.7</v>
      </c>
      <c r="M55" s="91">
        <f t="shared" si="18"/>
        <v>2.7</v>
      </c>
      <c r="N55" s="91">
        <f t="shared" si="18"/>
        <v>2.6</v>
      </c>
      <c r="O55" s="91">
        <f t="shared" si="18"/>
        <v>2.2</v>
      </c>
      <c r="T55" s="81"/>
    </row>
    <row r="56" spans="1:20" ht="12" customHeight="1">
      <c r="A56" s="230">
        <v>2020</v>
      </c>
      <c r="B56" s="59"/>
      <c r="C56" s="92">
        <f t="shared" si="17"/>
        <v>2</v>
      </c>
      <c r="D56" s="91">
        <f t="shared" si="17"/>
        <v>2</v>
      </c>
      <c r="E56" s="91">
        <f aca="true" t="shared" si="19" ref="E56:O56">IF(E48=0,"",ROUND(SUM(E48/E47)*100-100,1))</f>
        <v>2.2</v>
      </c>
      <c r="F56" s="91">
        <f t="shared" si="19"/>
        <v>2.2</v>
      </c>
      <c r="G56" s="91">
        <f t="shared" si="19"/>
        <v>2.1</v>
      </c>
      <c r="H56" s="91">
        <f t="shared" si="19"/>
        <v>2.6</v>
      </c>
      <c r="I56" s="91">
        <f t="shared" si="19"/>
        <v>1.8</v>
      </c>
      <c r="J56" s="91">
        <f t="shared" si="19"/>
        <v>1.7</v>
      </c>
      <c r="K56" s="91">
        <f t="shared" si="19"/>
        <v>1.5</v>
      </c>
      <c r="L56" s="91">
        <f t="shared" si="19"/>
        <v>1.1</v>
      </c>
      <c r="M56" s="91">
        <f t="shared" si="19"/>
        <v>1.1</v>
      </c>
      <c r="N56" s="91">
        <f t="shared" si="19"/>
        <v>1.4</v>
      </c>
      <c r="O56" s="91">
        <f t="shared" si="19"/>
        <v>1.8</v>
      </c>
      <c r="T56" s="81"/>
    </row>
    <row r="57" spans="1:15" ht="12" customHeight="1">
      <c r="A57" s="230">
        <v>2021</v>
      </c>
      <c r="B57" s="59"/>
      <c r="C57" s="92">
        <f t="shared" si="17"/>
        <v>2.4</v>
      </c>
      <c r="D57" s="232">
        <f aca="true" t="shared" si="20" ref="D57:O58">IF(D49=0,"",ROUND(SUM(D49/D48)*100-100,1))</f>
        <v>2.6</v>
      </c>
      <c r="E57" s="91">
        <f t="shared" si="20"/>
        <v>3.1</v>
      </c>
      <c r="F57" s="91">
        <f t="shared" si="20"/>
        <v>3</v>
      </c>
      <c r="G57" s="91">
        <f t="shared" si="20"/>
        <v>2.9</v>
      </c>
      <c r="H57" s="91">
        <f t="shared" si="20"/>
        <v>2.6</v>
      </c>
      <c r="I57" s="91">
        <f t="shared" si="20"/>
        <v>3.4</v>
      </c>
      <c r="J57" s="91">
        <f t="shared" si="20"/>
        <v>3.6</v>
      </c>
      <c r="K57" s="91">
        <f t="shared" si="20"/>
        <v>3.9</v>
      </c>
      <c r="L57" s="91">
        <f t="shared" si="20"/>
        <v>3.9</v>
      </c>
      <c r="M57" s="91">
        <f t="shared" si="20"/>
        <v>4.1</v>
      </c>
      <c r="N57" s="91">
        <f t="shared" si="20"/>
        <v>4</v>
      </c>
      <c r="O57" s="91">
        <f t="shared" si="20"/>
        <v>3.3</v>
      </c>
    </row>
    <row r="58" spans="1:33" s="206" customFormat="1" ht="12" customHeight="1">
      <c r="A58" s="226">
        <v>2022</v>
      </c>
      <c r="B58" s="226"/>
      <c r="C58" s="92">
        <f t="shared" si="17"/>
        <v>2.4</v>
      </c>
      <c r="D58" s="232">
        <f>IF(D50=0,"",ROUND(SUM(D50/D49)*100-100,1))</f>
        <v>2.2</v>
      </c>
      <c r="E58" s="232">
        <f t="shared" si="20"/>
        <v>2</v>
      </c>
      <c r="F58" s="232">
        <f t="shared" si="20"/>
        <v>2.3</v>
      </c>
      <c r="G58" s="232">
        <f t="shared" si="20"/>
        <v>2.5</v>
      </c>
      <c r="H58" s="232">
        <f t="shared" si="20"/>
        <v>2.5</v>
      </c>
      <c r="I58" s="232">
        <f t="shared" si="20"/>
        <v>2.7</v>
      </c>
      <c r="J58" s="232" t="str">
        <f t="shared" si="20"/>
        <v/>
      </c>
      <c r="K58" s="232" t="str">
        <f t="shared" si="20"/>
        <v/>
      </c>
      <c r="L58" s="232" t="str">
        <f t="shared" si="20"/>
        <v/>
      </c>
      <c r="M58" s="232" t="str">
        <f t="shared" si="20"/>
        <v/>
      </c>
      <c r="N58" s="232" t="str">
        <f t="shared" si="20"/>
        <v/>
      </c>
      <c r="O58" s="232" t="str">
        <f t="shared" si="20"/>
        <v/>
      </c>
      <c r="P58" s="225"/>
      <c r="Q58" s="225"/>
      <c r="R58" s="225"/>
      <c r="S58" s="225"/>
      <c r="T58" s="227"/>
      <c r="U58" s="223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30">
        <v>2017</v>
      </c>
      <c r="B62" s="93"/>
      <c r="C62" s="92">
        <v>-1.1</v>
      </c>
      <c r="D62" s="91">
        <f>IF(D45=0,"",ROUND(SUM(D45/C45)*100-100,1))</f>
        <v>0.1</v>
      </c>
      <c r="E62" s="91">
        <f aca="true" t="shared" si="21" ref="E62:N62">IF(E45=0,"",ROUND(SUM(E45/D45)*100-100,1))</f>
        <v>0.2</v>
      </c>
      <c r="F62" s="91">
        <f t="shared" si="21"/>
        <v>0.4</v>
      </c>
      <c r="G62" s="91">
        <f t="shared" si="21"/>
        <v>0.1</v>
      </c>
      <c r="H62" s="91">
        <f t="shared" si="21"/>
        <v>0.1</v>
      </c>
      <c r="I62" s="91">
        <f t="shared" si="21"/>
        <v>0</v>
      </c>
      <c r="J62" s="91">
        <f t="shared" si="21"/>
        <v>0.1</v>
      </c>
      <c r="K62" s="91">
        <f t="shared" si="21"/>
        <v>0.1</v>
      </c>
      <c r="L62" s="91">
        <f t="shared" si="21"/>
        <v>-0.8</v>
      </c>
      <c r="M62" s="91">
        <f t="shared" si="21"/>
        <v>-0.1</v>
      </c>
      <c r="N62" s="91">
        <f t="shared" si="21"/>
        <v>-0.1</v>
      </c>
      <c r="O62" s="91" t="s">
        <v>13</v>
      </c>
    </row>
    <row r="63" spans="1:15" ht="12" customHeight="1">
      <c r="A63" s="230">
        <v>2018</v>
      </c>
      <c r="C63" s="92">
        <f>IF(C19=0,"",ROUND(SUM(C46/N45)*100-100,1))</f>
        <v>0.7</v>
      </c>
      <c r="D63" s="91">
        <f>IF(D46=0,"",ROUND(SUM(D46/C46)*100-100,1))</f>
        <v>0.4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</v>
      </c>
      <c r="H63" s="91">
        <f t="shared" si="22"/>
        <v>0.1</v>
      </c>
      <c r="I63" s="91">
        <f t="shared" si="22"/>
        <v>0</v>
      </c>
      <c r="J63" s="91">
        <f t="shared" si="22"/>
        <v>0.1</v>
      </c>
      <c r="K63" s="91">
        <f t="shared" si="22"/>
        <v>0.2</v>
      </c>
      <c r="L63" s="91">
        <f t="shared" si="22"/>
        <v>0.2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" customHeight="1">
      <c r="A64" s="230">
        <v>2019</v>
      </c>
      <c r="C64" s="92">
        <f aca="true" t="shared" si="23" ref="C64:C66">IF(C20=0,"",ROUND(SUM(C47/N46)*100-100,1))</f>
        <v>0.7</v>
      </c>
      <c r="D64" s="91">
        <f aca="true" t="shared" si="24" ref="D64:N65">IF(D47=0,"",ROUND(SUM(D47/C47)*100-100,1))</f>
        <v>0.3</v>
      </c>
      <c r="E64" s="91">
        <f t="shared" si="24"/>
        <v>-0.1</v>
      </c>
      <c r="F64" s="91">
        <f t="shared" si="24"/>
        <v>0.3</v>
      </c>
      <c r="G64" s="91">
        <f t="shared" si="24"/>
        <v>0.5</v>
      </c>
      <c r="H64" s="91">
        <f t="shared" si="24"/>
        <v>0</v>
      </c>
      <c r="I64" s="91">
        <f t="shared" si="24"/>
        <v>0.2</v>
      </c>
      <c r="J64" s="91">
        <f t="shared" si="24"/>
        <v>0.2</v>
      </c>
      <c r="K64" s="91">
        <f t="shared" si="24"/>
        <v>0.2</v>
      </c>
      <c r="L64" s="91">
        <f t="shared" si="24"/>
        <v>0.5</v>
      </c>
      <c r="M64" s="91">
        <f t="shared" si="24"/>
        <v>0</v>
      </c>
      <c r="N64" s="91">
        <f t="shared" si="24"/>
        <v>-0.1</v>
      </c>
      <c r="O64" s="91" t="s">
        <v>13</v>
      </c>
    </row>
    <row r="65" spans="1:15" ht="12" customHeight="1">
      <c r="A65" s="230">
        <v>2020</v>
      </c>
      <c r="C65" s="92">
        <f t="shared" si="23"/>
        <v>0.1</v>
      </c>
      <c r="D65" s="91">
        <f t="shared" si="24"/>
        <v>0.3</v>
      </c>
      <c r="E65" s="91">
        <f t="shared" si="24"/>
        <v>0.1</v>
      </c>
      <c r="F65" s="91">
        <f t="shared" si="24"/>
        <v>0.3</v>
      </c>
      <c r="G65" s="91">
        <f t="shared" si="24"/>
        <v>0.4</v>
      </c>
      <c r="H65" s="91">
        <f t="shared" si="24"/>
        <v>0.5</v>
      </c>
      <c r="I65" s="91">
        <f t="shared" si="24"/>
        <v>-0.6</v>
      </c>
      <c r="J65" s="91">
        <f t="shared" si="24"/>
        <v>0.1</v>
      </c>
      <c r="K65" s="91">
        <f t="shared" si="24"/>
        <v>0</v>
      </c>
      <c r="L65" s="91">
        <f t="shared" si="24"/>
        <v>0.1</v>
      </c>
      <c r="M65" s="91">
        <f t="shared" si="24"/>
        <v>0</v>
      </c>
      <c r="N65" s="91">
        <f t="shared" si="24"/>
        <v>0.2</v>
      </c>
      <c r="O65" s="91" t="s">
        <v>13</v>
      </c>
    </row>
    <row r="66" spans="1:15" ht="12" customHeight="1">
      <c r="A66" s="230">
        <v>2021</v>
      </c>
      <c r="C66" s="92">
        <f t="shared" si="23"/>
        <v>1.1</v>
      </c>
      <c r="D66" s="232">
        <f aca="true" t="shared" si="25" ref="D66:N67">IF(D49=0,"",ROUND(SUM(D49/C49)*100-100,1))</f>
        <v>0.5</v>
      </c>
      <c r="E66" s="232">
        <f t="shared" si="25"/>
        <v>0.5</v>
      </c>
      <c r="F66" s="232">
        <f t="shared" si="25"/>
        <v>0.2</v>
      </c>
      <c r="G66" s="232">
        <f aca="true" t="shared" si="26" ref="G66">IF(G49=0,"",ROUND(SUM(G49/F49)*100-100,1))</f>
        <v>0.3</v>
      </c>
      <c r="H66" s="232">
        <f aca="true" t="shared" si="27" ref="H66">IF(H49=0,"",ROUND(SUM(H49/G49)*100-100,1))</f>
        <v>0.2</v>
      </c>
      <c r="I66" s="232">
        <f aca="true" t="shared" si="28" ref="I66">IF(I49=0,"",ROUND(SUM(I49/H49)*100-100,1))</f>
        <v>0.3</v>
      </c>
      <c r="J66" s="232">
        <f aca="true" t="shared" si="29" ref="J66">IF(J49=0,"",ROUND(SUM(J49/I49)*100-100,1))</f>
        <v>0.3</v>
      </c>
      <c r="K66" s="232">
        <f aca="true" t="shared" si="30" ref="K66">IF(K49=0,"",ROUND(SUM(K49/J49)*100-100,1))</f>
        <v>0.3</v>
      </c>
      <c r="L66" s="232">
        <f aca="true" t="shared" si="31" ref="L66">IF(L49=0,"",ROUND(SUM(L49/K49)*100-100,1))</f>
        <v>0.1</v>
      </c>
      <c r="M66" s="232">
        <f aca="true" t="shared" si="32" ref="M66">IF(M49=0,"",ROUND(SUM(M49/L49)*100-100,1))</f>
        <v>0.2</v>
      </c>
      <c r="N66" s="232">
        <f aca="true" t="shared" si="33" ref="N66">IF(N49=0,"",ROUND(SUM(N49/M49)*100-100,1))</f>
        <v>0.1</v>
      </c>
      <c r="O66" s="91" t="s">
        <v>13</v>
      </c>
    </row>
    <row r="67" spans="1:33" s="218" customFormat="1" ht="12" customHeight="1">
      <c r="A67" s="224">
        <v>2022</v>
      </c>
      <c r="B67" s="221"/>
      <c r="C67" s="92">
        <f>IF(C23=0,"",ROUND(SUM(C50/N49)*100-100,1))</f>
        <v>-0.4</v>
      </c>
      <c r="D67" s="232">
        <f t="shared" si="25"/>
        <v>0.3</v>
      </c>
      <c r="E67" s="232">
        <f t="shared" si="25"/>
        <v>0.4</v>
      </c>
      <c r="F67" s="232">
        <f t="shared" si="25"/>
        <v>0.4</v>
      </c>
      <c r="G67" s="232">
        <f t="shared" si="25"/>
        <v>0.5</v>
      </c>
      <c r="H67" s="232">
        <f t="shared" si="25"/>
        <v>0.2</v>
      </c>
      <c r="I67" s="232">
        <f t="shared" si="25"/>
        <v>0.4</v>
      </c>
      <c r="J67" s="232" t="str">
        <f t="shared" si="25"/>
        <v/>
      </c>
      <c r="K67" s="232" t="str">
        <f t="shared" si="25"/>
        <v/>
      </c>
      <c r="L67" s="232" t="str">
        <f t="shared" si="25"/>
        <v/>
      </c>
      <c r="M67" s="232" t="str">
        <f t="shared" si="25"/>
        <v/>
      </c>
      <c r="N67" s="232" t="str">
        <f t="shared" si="25"/>
        <v/>
      </c>
      <c r="O67" s="232" t="s">
        <v>13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75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86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ht="12.75">
      <c r="A3" s="83" t="s">
        <v>72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6"/>
    </row>
    <row r="16" spans="1:7" ht="3" customHeight="1">
      <c r="A16" s="11"/>
      <c r="B16" s="11"/>
      <c r="C16" s="253"/>
      <c r="D16" s="10"/>
      <c r="E16" s="9"/>
      <c r="F16" s="9"/>
      <c r="G16" s="256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6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6"/>
    </row>
    <row r="19" spans="1:7" ht="3" customHeight="1">
      <c r="A19" s="11"/>
      <c r="B19" s="11"/>
      <c r="C19" s="253"/>
      <c r="D19" s="253"/>
      <c r="E19" s="15"/>
      <c r="F19" s="15"/>
      <c r="G19" s="256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69</v>
      </c>
      <c r="G20" s="256"/>
    </row>
    <row r="21" spans="3:7" ht="11.1" customHeight="1">
      <c r="C21" s="253"/>
      <c r="D21" s="253"/>
      <c r="E21" s="253"/>
      <c r="F21" s="253"/>
      <c r="G21" s="256"/>
    </row>
    <row r="22" spans="1:7" ht="3" customHeight="1">
      <c r="A22" s="11"/>
      <c r="B22" s="11"/>
      <c r="C22" s="253"/>
      <c r="D22" s="253"/>
      <c r="E22" s="253"/>
      <c r="F22" s="253"/>
      <c r="G22" s="256"/>
    </row>
    <row r="23" spans="1:7" ht="10.5" customHeight="1">
      <c r="A23" s="11"/>
      <c r="B23" s="11"/>
      <c r="C23" s="253"/>
      <c r="D23" s="253"/>
      <c r="E23" s="253"/>
      <c r="F23" s="253"/>
      <c r="G23" s="256"/>
    </row>
    <row r="24" spans="1:7" ht="3" customHeight="1">
      <c r="A24" s="9"/>
      <c r="B24" s="9"/>
      <c r="C24" s="254"/>
      <c r="D24" s="254"/>
      <c r="E24" s="254"/>
      <c r="F24" s="254"/>
      <c r="G24" s="25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82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s="234" customFormat="1" ht="12.75" customHeight="1">
      <c r="A34" s="31" t="s">
        <v>84</v>
      </c>
      <c r="B34" s="26"/>
      <c r="C34" s="238">
        <v>108.6</v>
      </c>
      <c r="D34" s="238">
        <v>108.5</v>
      </c>
      <c r="E34" s="238">
        <v>108.5</v>
      </c>
      <c r="F34" s="238">
        <v>108.5</v>
      </c>
      <c r="G34" s="239">
        <v>108.6</v>
      </c>
    </row>
    <row r="35" spans="1:7" ht="8.1" customHeight="1">
      <c r="A35" s="19"/>
      <c r="B35" s="19"/>
      <c r="C35" s="20"/>
      <c r="D35" s="2"/>
      <c r="E35" s="2"/>
      <c r="F35" s="2"/>
      <c r="G35" s="2"/>
    </row>
    <row r="36" spans="1:7" ht="12.75" customHeight="1">
      <c r="A36" s="16" t="s">
        <v>0</v>
      </c>
      <c r="B36" s="16"/>
      <c r="C36" s="21"/>
      <c r="D36" s="18"/>
      <c r="E36" s="18"/>
      <c r="F36" s="18"/>
      <c r="G36" s="18"/>
    </row>
    <row r="37" spans="1:7" ht="12.75">
      <c r="A37" s="3"/>
      <c r="B37" s="3"/>
      <c r="C37" s="22"/>
      <c r="D37" s="4"/>
      <c r="E37" s="4"/>
      <c r="F37" s="4"/>
      <c r="G37" s="4"/>
    </row>
    <row r="38" spans="1:7" ht="12.75">
      <c r="A38" s="27"/>
      <c r="B38" s="27"/>
      <c r="C38" s="82"/>
      <c r="D38" s="27"/>
      <c r="E38" s="27"/>
      <c r="F38" s="27"/>
      <c r="G38" s="27"/>
    </row>
    <row r="39" spans="1:7" ht="12.75" customHeight="1">
      <c r="A39" s="32" t="s">
        <v>35</v>
      </c>
      <c r="C39" s="105">
        <v>101.9</v>
      </c>
      <c r="D39" s="105">
        <v>101.9</v>
      </c>
      <c r="E39" s="105">
        <v>101.9</v>
      </c>
      <c r="F39" s="105">
        <v>101.9</v>
      </c>
      <c r="G39" s="108">
        <v>102.1</v>
      </c>
    </row>
    <row r="40" spans="1:7" ht="12.75" customHeight="1">
      <c r="A40" s="33" t="s">
        <v>16</v>
      </c>
      <c r="C40" s="105">
        <v>102</v>
      </c>
      <c r="D40" s="105">
        <v>102</v>
      </c>
      <c r="E40" s="105">
        <v>102.1</v>
      </c>
      <c r="F40" s="105">
        <v>102</v>
      </c>
      <c r="G40" s="108">
        <v>102.1</v>
      </c>
    </row>
    <row r="41" spans="1:7" ht="12.75" customHeight="1">
      <c r="A41" s="33" t="s">
        <v>3</v>
      </c>
      <c r="C41" s="105">
        <v>102.1</v>
      </c>
      <c r="D41" s="105">
        <v>102.1</v>
      </c>
      <c r="E41" s="105">
        <v>102.3</v>
      </c>
      <c r="F41" s="105">
        <v>102.1</v>
      </c>
      <c r="G41" s="108">
        <v>102.1</v>
      </c>
    </row>
    <row r="42" spans="1:7" ht="5.1" customHeight="1">
      <c r="A42" s="33"/>
      <c r="C42" s="105"/>
      <c r="D42" s="105"/>
      <c r="E42" s="105"/>
      <c r="F42" s="105"/>
      <c r="G42" s="108"/>
    </row>
    <row r="43" spans="1:7" ht="12.75" customHeight="1">
      <c r="A43" s="33" t="s">
        <v>4</v>
      </c>
      <c r="C43" s="105">
        <v>102.3</v>
      </c>
      <c r="D43" s="105">
        <v>102.3</v>
      </c>
      <c r="E43" s="105">
        <v>102.4</v>
      </c>
      <c r="F43" s="105">
        <v>102.3</v>
      </c>
      <c r="G43" s="108">
        <v>102.2</v>
      </c>
    </row>
    <row r="44" spans="1:7" ht="12.75" customHeight="1">
      <c r="A44" s="33" t="s">
        <v>5</v>
      </c>
      <c r="C44" s="105">
        <v>102.4</v>
      </c>
      <c r="D44" s="105">
        <v>102.4</v>
      </c>
      <c r="E44" s="105">
        <v>102.4</v>
      </c>
      <c r="F44" s="105">
        <v>102.4</v>
      </c>
      <c r="G44" s="108">
        <v>102.2</v>
      </c>
    </row>
    <row r="45" spans="1:7" ht="12.75" customHeight="1">
      <c r="A45" s="33" t="s">
        <v>6</v>
      </c>
      <c r="C45" s="105">
        <v>102.5</v>
      </c>
      <c r="D45" s="105">
        <v>102.5</v>
      </c>
      <c r="E45" s="105">
        <v>102.5</v>
      </c>
      <c r="F45" s="105">
        <v>102.5</v>
      </c>
      <c r="G45" s="108">
        <v>102.4</v>
      </c>
    </row>
    <row r="46" spans="1:7" ht="5.1" customHeight="1">
      <c r="A46" s="33"/>
      <c r="C46" s="105"/>
      <c r="D46" s="105"/>
      <c r="E46" s="105"/>
      <c r="F46" s="105"/>
      <c r="G46" s="108"/>
    </row>
    <row r="47" spans="1:7" ht="12.75" customHeight="1">
      <c r="A47" s="33" t="s">
        <v>7</v>
      </c>
      <c r="C47" s="105">
        <v>102.5</v>
      </c>
      <c r="D47" s="105">
        <v>102.6</v>
      </c>
      <c r="E47" s="105">
        <v>102.6</v>
      </c>
      <c r="F47" s="105">
        <v>102.6</v>
      </c>
      <c r="G47" s="108">
        <v>102.4</v>
      </c>
    </row>
    <row r="48" spans="1:7" ht="12.75" customHeight="1">
      <c r="A48" s="33" t="s">
        <v>17</v>
      </c>
      <c r="C48" s="105">
        <v>102.6</v>
      </c>
      <c r="D48" s="105">
        <v>102.7</v>
      </c>
      <c r="E48" s="105">
        <v>102.6</v>
      </c>
      <c r="F48" s="105">
        <v>102.7</v>
      </c>
      <c r="G48" s="108">
        <v>102.4</v>
      </c>
    </row>
    <row r="49" spans="1:7" ht="12.75" customHeight="1">
      <c r="A49" s="33" t="s">
        <v>18</v>
      </c>
      <c r="C49" s="105">
        <v>102.7</v>
      </c>
      <c r="D49" s="105">
        <v>102.7</v>
      </c>
      <c r="E49" s="105">
        <v>102.7</v>
      </c>
      <c r="F49" s="105">
        <v>102.8</v>
      </c>
      <c r="G49" s="108">
        <v>102.5</v>
      </c>
    </row>
    <row r="50" spans="1:7" ht="5.1" customHeight="1">
      <c r="A50" s="33"/>
      <c r="C50" s="105"/>
      <c r="D50" s="105"/>
      <c r="E50" s="105"/>
      <c r="F50" s="105"/>
      <c r="G50" s="108"/>
    </row>
    <row r="51" spans="1:7" ht="12.75" customHeight="1">
      <c r="A51" s="33" t="s">
        <v>19</v>
      </c>
      <c r="C51" s="105">
        <v>102.9</v>
      </c>
      <c r="D51" s="105">
        <v>102.9</v>
      </c>
      <c r="E51" s="105">
        <v>102.8</v>
      </c>
      <c r="F51" s="105">
        <v>102.9</v>
      </c>
      <c r="G51" s="108">
        <v>102.5</v>
      </c>
    </row>
    <row r="52" spans="1:7" ht="12.75" customHeight="1">
      <c r="A52" s="33" t="s">
        <v>20</v>
      </c>
      <c r="C52" s="105">
        <v>103</v>
      </c>
      <c r="D52" s="105">
        <v>103.1</v>
      </c>
      <c r="E52" s="105">
        <v>103</v>
      </c>
      <c r="F52" s="105">
        <v>103.1</v>
      </c>
      <c r="G52" s="108">
        <v>102.6</v>
      </c>
    </row>
    <row r="53" spans="1:7" ht="12.75" customHeight="1">
      <c r="A53" s="33" t="s">
        <v>21</v>
      </c>
      <c r="C53" s="105">
        <v>103.1</v>
      </c>
      <c r="D53" s="105">
        <v>103.2</v>
      </c>
      <c r="E53" s="105">
        <v>103.1</v>
      </c>
      <c r="F53" s="105">
        <v>103.2</v>
      </c>
      <c r="G53" s="108">
        <v>102.6</v>
      </c>
    </row>
    <row r="54" spans="1:7" ht="8.1" customHeight="1">
      <c r="A54" s="27"/>
      <c r="B54" s="27"/>
      <c r="C54" s="106"/>
      <c r="D54" s="106"/>
      <c r="E54" s="106"/>
      <c r="F54" s="106"/>
      <c r="G54" s="109"/>
    </row>
    <row r="55" spans="1:7" ht="12.75" customHeight="1">
      <c r="A55" s="32" t="s">
        <v>37</v>
      </c>
      <c r="C55" s="105">
        <v>103.4</v>
      </c>
      <c r="D55" s="105">
        <v>103.4</v>
      </c>
      <c r="E55" s="105">
        <v>103.3</v>
      </c>
      <c r="F55" s="105">
        <v>103.5</v>
      </c>
      <c r="G55" s="108">
        <v>103</v>
      </c>
    </row>
    <row r="56" spans="1:7" ht="12.75" customHeight="1">
      <c r="A56" s="33" t="s">
        <v>16</v>
      </c>
      <c r="C56" s="105">
        <v>103.5</v>
      </c>
      <c r="D56" s="105">
        <v>103.6</v>
      </c>
      <c r="E56" s="105">
        <v>103.4</v>
      </c>
      <c r="F56" s="105">
        <v>103.6</v>
      </c>
      <c r="G56" s="108">
        <v>103.1</v>
      </c>
    </row>
    <row r="57" spans="1:7" ht="12.75" customHeight="1">
      <c r="A57" s="33" t="s">
        <v>3</v>
      </c>
      <c r="C57" s="105">
        <v>103.6</v>
      </c>
      <c r="D57" s="105">
        <v>103.6</v>
      </c>
      <c r="E57" s="105">
        <v>103.5</v>
      </c>
      <c r="F57" s="105">
        <v>103.7</v>
      </c>
      <c r="G57" s="108">
        <v>103.1</v>
      </c>
    </row>
    <row r="58" spans="1:7" ht="5.1" customHeight="1">
      <c r="A58" s="33"/>
      <c r="C58" s="105"/>
      <c r="D58" s="105"/>
      <c r="E58" s="105"/>
      <c r="F58" s="105"/>
      <c r="G58" s="108"/>
    </row>
    <row r="59" spans="1:7" ht="12.75" customHeight="1">
      <c r="A59" s="33" t="s">
        <v>4</v>
      </c>
      <c r="C59" s="105">
        <v>103.7</v>
      </c>
      <c r="D59" s="105">
        <v>103.8</v>
      </c>
      <c r="E59" s="105">
        <v>103.6</v>
      </c>
      <c r="F59" s="105">
        <v>103.8</v>
      </c>
      <c r="G59" s="108">
        <v>103.1</v>
      </c>
    </row>
    <row r="60" spans="1:7" ht="12.75" customHeight="1">
      <c r="A60" s="33" t="s">
        <v>5</v>
      </c>
      <c r="C60" s="105">
        <v>103.8</v>
      </c>
      <c r="D60" s="105">
        <v>103.9</v>
      </c>
      <c r="E60" s="105">
        <v>103.7</v>
      </c>
      <c r="F60" s="105">
        <v>103.9</v>
      </c>
      <c r="G60" s="108">
        <v>103.1</v>
      </c>
    </row>
    <row r="61" spans="1:7" ht="12.75" customHeight="1">
      <c r="A61" s="33" t="s">
        <v>6</v>
      </c>
      <c r="C61" s="105">
        <v>103.9</v>
      </c>
      <c r="D61" s="105">
        <v>104</v>
      </c>
      <c r="E61" s="105">
        <v>103.9</v>
      </c>
      <c r="F61" s="105">
        <v>104</v>
      </c>
      <c r="G61" s="108">
        <v>103.4</v>
      </c>
    </row>
    <row r="62" spans="1:7" ht="5.1" customHeight="1">
      <c r="A62" s="33"/>
      <c r="C62" s="105"/>
      <c r="D62" s="105"/>
      <c r="E62" s="105"/>
      <c r="F62" s="105"/>
      <c r="G62" s="108"/>
    </row>
    <row r="63" spans="1:7" ht="12.75" customHeight="1">
      <c r="A63" s="33" t="s">
        <v>7</v>
      </c>
      <c r="C63" s="105">
        <v>104</v>
      </c>
      <c r="D63" s="105">
        <v>104.1</v>
      </c>
      <c r="E63" s="105">
        <v>104</v>
      </c>
      <c r="F63" s="105">
        <v>104.1</v>
      </c>
      <c r="G63" s="108">
        <v>103.5</v>
      </c>
    </row>
    <row r="64" spans="1:7" ht="12.75" customHeight="1">
      <c r="A64" s="33" t="s">
        <v>17</v>
      </c>
      <c r="C64" s="105">
        <v>104.1</v>
      </c>
      <c r="D64" s="105">
        <v>104.2</v>
      </c>
      <c r="E64" s="105">
        <v>104.1</v>
      </c>
      <c r="F64" s="105">
        <v>104.3</v>
      </c>
      <c r="G64" s="108">
        <v>103.5</v>
      </c>
    </row>
    <row r="65" spans="1:7" ht="12.75" customHeight="1">
      <c r="A65" s="33" t="s">
        <v>18</v>
      </c>
      <c r="C65" s="105">
        <v>104.2</v>
      </c>
      <c r="D65" s="105">
        <v>104.3</v>
      </c>
      <c r="E65" s="105">
        <v>104.2</v>
      </c>
      <c r="F65" s="105">
        <v>104.4</v>
      </c>
      <c r="G65" s="108">
        <v>103.5</v>
      </c>
    </row>
    <row r="66" spans="1:7" ht="5.1" customHeight="1">
      <c r="A66" s="33"/>
      <c r="C66" s="105"/>
      <c r="D66" s="105"/>
      <c r="E66" s="105"/>
      <c r="F66" s="105"/>
      <c r="G66" s="108"/>
    </row>
    <row r="67" spans="1:7" ht="12.75" customHeight="1">
      <c r="A67" s="33" t="s">
        <v>19</v>
      </c>
      <c r="C67" s="105">
        <v>104.4</v>
      </c>
      <c r="D67" s="105">
        <v>104.5</v>
      </c>
      <c r="E67" s="105">
        <v>104.5</v>
      </c>
      <c r="F67" s="105">
        <v>104.5</v>
      </c>
      <c r="G67" s="108">
        <v>103.7</v>
      </c>
    </row>
    <row r="68" spans="1:7" ht="12.75" customHeight="1">
      <c r="A68" s="33" t="s">
        <v>20</v>
      </c>
      <c r="C68" s="105">
        <v>104.4</v>
      </c>
      <c r="D68" s="105">
        <v>104.6</v>
      </c>
      <c r="E68" s="105">
        <v>104.6</v>
      </c>
      <c r="F68" s="105">
        <v>104.6</v>
      </c>
      <c r="G68" s="108">
        <v>103.7</v>
      </c>
    </row>
    <row r="69" spans="1:7" ht="12.75" customHeight="1">
      <c r="A69" s="33" t="s">
        <v>21</v>
      </c>
      <c r="C69" s="105">
        <v>104.5</v>
      </c>
      <c r="D69" s="105">
        <v>104.7</v>
      </c>
      <c r="E69" s="105">
        <v>104.7</v>
      </c>
      <c r="F69" s="105">
        <v>104.6</v>
      </c>
      <c r="G69" s="108">
        <v>103.8</v>
      </c>
    </row>
    <row r="70" spans="1:7" s="234" customFormat="1" ht="8.1" customHeight="1">
      <c r="A70" s="235"/>
      <c r="B70" s="235"/>
      <c r="C70" s="106"/>
      <c r="D70" s="106"/>
      <c r="E70" s="106"/>
      <c r="F70" s="106"/>
      <c r="G70" s="109"/>
    </row>
    <row r="71" spans="1:7" ht="12.75" customHeight="1">
      <c r="A71" s="32" t="s">
        <v>41</v>
      </c>
      <c r="C71" s="105">
        <v>104.8</v>
      </c>
      <c r="D71" s="105">
        <v>104.9</v>
      </c>
      <c r="E71" s="105">
        <v>104.9</v>
      </c>
      <c r="F71" s="105">
        <v>104.9</v>
      </c>
      <c r="G71" s="108">
        <v>104.5</v>
      </c>
    </row>
    <row r="72" spans="1:7" ht="12.75" customHeight="1">
      <c r="A72" s="33" t="s">
        <v>16</v>
      </c>
      <c r="C72" s="105">
        <v>104.9</v>
      </c>
      <c r="D72" s="105">
        <v>105</v>
      </c>
      <c r="E72" s="105">
        <v>105</v>
      </c>
      <c r="F72" s="105">
        <v>105</v>
      </c>
      <c r="G72" s="108">
        <v>104.6</v>
      </c>
    </row>
    <row r="73" spans="1:7" ht="12.75" customHeight="1">
      <c r="A73" s="33" t="s">
        <v>3</v>
      </c>
      <c r="C73" s="105">
        <v>105</v>
      </c>
      <c r="D73" s="105">
        <v>105.1</v>
      </c>
      <c r="E73" s="105">
        <v>105</v>
      </c>
      <c r="F73" s="105">
        <v>105.1</v>
      </c>
      <c r="G73" s="108">
        <v>104.5</v>
      </c>
    </row>
    <row r="74" spans="1:7" ht="5.1" customHeight="1">
      <c r="A74" s="33"/>
      <c r="C74" s="105"/>
      <c r="D74" s="105"/>
      <c r="E74" s="105"/>
      <c r="F74" s="105"/>
      <c r="G74" s="108"/>
    </row>
    <row r="75" spans="1:7" ht="12.75" customHeight="1">
      <c r="A75" s="33" t="s">
        <v>4</v>
      </c>
      <c r="C75" s="105">
        <v>105.2</v>
      </c>
      <c r="D75" s="105">
        <v>105.3</v>
      </c>
      <c r="E75" s="105">
        <v>105.1</v>
      </c>
      <c r="F75" s="105">
        <v>105.3</v>
      </c>
      <c r="G75" s="108">
        <v>104.7</v>
      </c>
    </row>
    <row r="76" spans="1:7" ht="12.75" customHeight="1">
      <c r="A76" s="33" t="s">
        <v>5</v>
      </c>
      <c r="C76" s="105">
        <v>105.3</v>
      </c>
      <c r="D76" s="105">
        <v>105.4</v>
      </c>
      <c r="E76" s="105">
        <v>105.2</v>
      </c>
      <c r="F76" s="105">
        <v>105.4</v>
      </c>
      <c r="G76" s="108">
        <v>104.8</v>
      </c>
    </row>
    <row r="77" spans="1:7" ht="12.75" customHeight="1">
      <c r="A77" s="33" t="s">
        <v>6</v>
      </c>
      <c r="C77" s="105">
        <v>105.4</v>
      </c>
      <c r="D77" s="105">
        <v>105.5</v>
      </c>
      <c r="E77" s="105">
        <v>105.3</v>
      </c>
      <c r="F77" s="105">
        <v>105.6</v>
      </c>
      <c r="G77" s="108">
        <v>105</v>
      </c>
    </row>
    <row r="78" spans="1:7" ht="5.1" customHeight="1">
      <c r="A78" s="33"/>
      <c r="C78" s="105"/>
      <c r="D78" s="105"/>
      <c r="E78" s="105"/>
      <c r="F78" s="105"/>
      <c r="G78" s="108"/>
    </row>
    <row r="79" spans="1:7" ht="12.75" customHeight="1">
      <c r="A79" s="33" t="s">
        <v>7</v>
      </c>
      <c r="C79" s="105">
        <v>105.6</v>
      </c>
      <c r="D79" s="105">
        <v>105.6</v>
      </c>
      <c r="E79" s="105">
        <v>105.5</v>
      </c>
      <c r="F79" s="105">
        <v>105.7</v>
      </c>
      <c r="G79" s="108">
        <v>105.1</v>
      </c>
    </row>
    <row r="80" spans="1:7" ht="12.75" customHeight="1">
      <c r="A80" s="33" t="s">
        <v>17</v>
      </c>
      <c r="C80" s="105">
        <v>105.6</v>
      </c>
      <c r="D80" s="105">
        <v>105.7</v>
      </c>
      <c r="E80" s="105">
        <v>105.5</v>
      </c>
      <c r="F80" s="105">
        <v>105.8</v>
      </c>
      <c r="G80" s="108">
        <v>105.1</v>
      </c>
    </row>
    <row r="81" spans="1:7" ht="12.75" customHeight="1">
      <c r="A81" s="33" t="s">
        <v>18</v>
      </c>
      <c r="C81" s="105">
        <v>105.7</v>
      </c>
      <c r="D81" s="105">
        <v>105.8</v>
      </c>
      <c r="E81" s="105">
        <v>105.7</v>
      </c>
      <c r="F81" s="105">
        <v>105.9</v>
      </c>
      <c r="G81" s="108">
        <v>105.2</v>
      </c>
    </row>
    <row r="82" spans="1:7" ht="5.1" customHeight="1">
      <c r="A82" s="33"/>
      <c r="C82" s="105"/>
      <c r="D82" s="105"/>
      <c r="E82" s="105"/>
      <c r="F82" s="105"/>
      <c r="G82" s="108"/>
    </row>
    <row r="83" spans="1:7" ht="12.75" customHeight="1">
      <c r="A83" s="33" t="s">
        <v>19</v>
      </c>
      <c r="C83" s="105">
        <v>105.9</v>
      </c>
      <c r="D83" s="105">
        <v>106</v>
      </c>
      <c r="E83" s="105">
        <v>105.9</v>
      </c>
      <c r="F83" s="105">
        <v>106.1</v>
      </c>
      <c r="G83" s="108">
        <v>105.2</v>
      </c>
    </row>
    <row r="84" spans="1:7" ht="12.75" customHeight="1">
      <c r="A84" s="33" t="s">
        <v>20</v>
      </c>
      <c r="C84" s="105">
        <v>106</v>
      </c>
      <c r="D84" s="105">
        <v>106.1</v>
      </c>
      <c r="E84" s="105">
        <v>106</v>
      </c>
      <c r="F84" s="105">
        <v>106.2</v>
      </c>
      <c r="G84" s="108">
        <v>105.3</v>
      </c>
    </row>
    <row r="85" spans="1:7" ht="12.75" customHeight="1">
      <c r="A85" s="33" t="s">
        <v>21</v>
      </c>
      <c r="C85" s="105">
        <v>106.1</v>
      </c>
      <c r="D85" s="105">
        <v>106.3</v>
      </c>
      <c r="E85" s="105">
        <v>106.1</v>
      </c>
      <c r="F85" s="105">
        <v>106.3</v>
      </c>
      <c r="G85" s="108">
        <v>105.3</v>
      </c>
    </row>
    <row r="86" spans="1:7" ht="8.1" customHeight="1">
      <c r="A86" s="27"/>
      <c r="B86" s="27"/>
      <c r="C86" s="249"/>
      <c r="D86" s="249"/>
      <c r="E86" s="249"/>
      <c r="F86" s="249"/>
      <c r="G86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73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51" t="s">
        <v>52</v>
      </c>
      <c r="B1" s="251"/>
      <c r="C1" s="251"/>
      <c r="D1" s="251"/>
      <c r="E1" s="251"/>
      <c r="F1" s="251"/>
      <c r="G1" s="251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58" t="s">
        <v>56</v>
      </c>
      <c r="G11" s="11"/>
    </row>
    <row r="12" spans="1:11" ht="11.1" customHeight="1">
      <c r="A12" s="11"/>
      <c r="B12" s="11"/>
      <c r="C12" s="25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53"/>
      <c r="D13" s="9"/>
      <c r="E13" s="9"/>
      <c r="F13" s="9"/>
      <c r="G13" s="9"/>
    </row>
    <row r="14" spans="1:7" ht="3" customHeight="1">
      <c r="A14" s="11"/>
      <c r="B14" s="11"/>
      <c r="C14" s="253"/>
      <c r="D14" s="8"/>
      <c r="F14" s="11"/>
      <c r="G14" s="255" t="s">
        <v>55</v>
      </c>
    </row>
    <row r="15" spans="1:7" ht="11.1" customHeight="1">
      <c r="A15" s="11"/>
      <c r="B15" s="11"/>
      <c r="C15" s="253"/>
      <c r="D15" s="12" t="s">
        <v>33</v>
      </c>
      <c r="E15" s="4"/>
      <c r="F15" s="1"/>
      <c r="G15" s="259"/>
    </row>
    <row r="16" spans="1:7" ht="3" customHeight="1">
      <c r="A16" s="11"/>
      <c r="B16" s="11"/>
      <c r="C16" s="253"/>
      <c r="D16" s="10"/>
      <c r="E16" s="9"/>
      <c r="F16" s="9"/>
      <c r="G16" s="259"/>
    </row>
    <row r="17" spans="1:7" ht="3" customHeight="1">
      <c r="A17" s="11"/>
      <c r="B17" s="11"/>
      <c r="C17" s="253"/>
      <c r="D17" s="258" t="s">
        <v>56</v>
      </c>
      <c r="E17" s="11"/>
      <c r="F17" s="11"/>
      <c r="G17" s="259"/>
    </row>
    <row r="18" spans="1:7" ht="11.1" customHeight="1">
      <c r="A18" s="11"/>
      <c r="B18" s="11"/>
      <c r="C18" s="253"/>
      <c r="D18" s="253"/>
      <c r="E18" s="12" t="s">
        <v>14</v>
      </c>
      <c r="F18" s="13"/>
      <c r="G18" s="259"/>
    </row>
    <row r="19" spans="1:7" ht="3" customHeight="1">
      <c r="A19" s="11"/>
      <c r="B19" s="11"/>
      <c r="C19" s="253"/>
      <c r="D19" s="253"/>
      <c r="E19" s="15"/>
      <c r="F19" s="15"/>
      <c r="G19" s="259"/>
    </row>
    <row r="20" spans="1:7" ht="11.1" customHeight="1">
      <c r="A20" s="11"/>
      <c r="B20" s="11"/>
      <c r="C20" s="253"/>
      <c r="D20" s="253"/>
      <c r="E20" s="252" t="s">
        <v>54</v>
      </c>
      <c r="F20" s="252" t="s">
        <v>68</v>
      </c>
      <c r="G20" s="259"/>
    </row>
    <row r="21" spans="3:7" ht="11.1" customHeight="1">
      <c r="C21" s="253"/>
      <c r="D21" s="253"/>
      <c r="E21" s="253"/>
      <c r="F21" s="253"/>
      <c r="G21" s="259"/>
    </row>
    <row r="22" spans="1:7" ht="3" customHeight="1">
      <c r="A22" s="11"/>
      <c r="B22" s="11"/>
      <c r="C22" s="253"/>
      <c r="D22" s="253"/>
      <c r="E22" s="253"/>
      <c r="F22" s="253"/>
      <c r="G22" s="259"/>
    </row>
    <row r="23" spans="1:7" ht="10.5" customHeight="1">
      <c r="A23" s="11"/>
      <c r="B23" s="11"/>
      <c r="C23" s="253"/>
      <c r="D23" s="253"/>
      <c r="E23" s="253"/>
      <c r="F23" s="253"/>
      <c r="G23" s="259"/>
    </row>
    <row r="24" spans="1:7" ht="3" customHeight="1">
      <c r="A24" s="9"/>
      <c r="B24" s="9"/>
      <c r="C24" s="254"/>
      <c r="D24" s="254"/>
      <c r="E24" s="254"/>
      <c r="F24" s="254"/>
      <c r="G24" s="26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71</v>
      </c>
      <c r="C26" s="105">
        <v>106.4</v>
      </c>
      <c r="D26" s="105">
        <v>106.4</v>
      </c>
      <c r="E26" s="105">
        <v>106.3</v>
      </c>
      <c r="F26" s="105">
        <v>106.5</v>
      </c>
      <c r="G26" s="108">
        <v>106.2</v>
      </c>
    </row>
    <row r="27" spans="1:7" ht="12.75">
      <c r="A27" s="33" t="s">
        <v>16</v>
      </c>
      <c r="C27" s="105">
        <v>106.5</v>
      </c>
      <c r="D27" s="105">
        <v>106.6</v>
      </c>
      <c r="E27" s="105">
        <v>106.5</v>
      </c>
      <c r="F27" s="105">
        <v>106.6</v>
      </c>
      <c r="G27" s="108">
        <v>106.3</v>
      </c>
    </row>
    <row r="28" spans="1:7" ht="12.75">
      <c r="A28" s="33" t="s">
        <v>3</v>
      </c>
      <c r="C28" s="105">
        <v>106.7</v>
      </c>
      <c r="D28" s="105">
        <v>106.7</v>
      </c>
      <c r="E28" s="105">
        <v>106.6</v>
      </c>
      <c r="F28" s="105">
        <v>106.8</v>
      </c>
      <c r="G28" s="108">
        <v>106.3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>
      <c r="A30" s="33" t="s">
        <v>4</v>
      </c>
      <c r="C30" s="105">
        <v>106.8</v>
      </c>
      <c r="D30" s="105">
        <v>106.8</v>
      </c>
      <c r="E30" s="105">
        <v>106.8</v>
      </c>
      <c r="F30" s="105">
        <v>106.9</v>
      </c>
      <c r="G30" s="108">
        <v>106.4</v>
      </c>
    </row>
    <row r="31" spans="1:7" ht="12.75">
      <c r="A31" s="33" t="s">
        <v>5</v>
      </c>
      <c r="C31" s="105">
        <v>106.9</v>
      </c>
      <c r="D31" s="105">
        <v>106.9</v>
      </c>
      <c r="E31" s="105">
        <v>106.8</v>
      </c>
      <c r="F31" s="105">
        <v>107</v>
      </c>
      <c r="G31" s="108">
        <v>106.4</v>
      </c>
    </row>
    <row r="32" spans="1:7" ht="12.75">
      <c r="A32" s="33" t="s">
        <v>6</v>
      </c>
      <c r="C32" s="105">
        <v>107</v>
      </c>
      <c r="D32" s="105">
        <v>107</v>
      </c>
      <c r="E32" s="105">
        <v>107</v>
      </c>
      <c r="F32" s="105">
        <v>107.1</v>
      </c>
      <c r="G32" s="108">
        <v>106.5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>
      <c r="A34" s="33" t="s">
        <v>7</v>
      </c>
      <c r="C34" s="105">
        <v>106.9</v>
      </c>
      <c r="D34" s="105">
        <v>107.1</v>
      </c>
      <c r="E34" s="105">
        <v>107.1</v>
      </c>
      <c r="F34" s="105">
        <v>107.1</v>
      </c>
      <c r="G34" s="108">
        <v>106</v>
      </c>
    </row>
    <row r="35" spans="1:7" ht="12.75">
      <c r="A35" s="33" t="s">
        <v>17</v>
      </c>
      <c r="C35" s="105">
        <v>107</v>
      </c>
      <c r="D35" s="105">
        <v>107.2</v>
      </c>
      <c r="E35" s="105">
        <v>107.2</v>
      </c>
      <c r="F35" s="105">
        <v>107.2</v>
      </c>
      <c r="G35" s="108">
        <v>105.9</v>
      </c>
    </row>
    <row r="36" spans="1:7" ht="12.75">
      <c r="A36" s="33" t="s">
        <v>18</v>
      </c>
      <c r="C36" s="105">
        <v>107.1</v>
      </c>
      <c r="D36" s="105">
        <v>107.3</v>
      </c>
      <c r="E36" s="105">
        <v>107.3</v>
      </c>
      <c r="F36" s="105">
        <v>107.3</v>
      </c>
      <c r="G36" s="108">
        <v>106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>
      <c r="A38" s="33" t="s">
        <v>19</v>
      </c>
      <c r="C38" s="105">
        <v>107.2</v>
      </c>
      <c r="D38" s="105">
        <v>107.5</v>
      </c>
      <c r="E38" s="105">
        <v>107.4</v>
      </c>
      <c r="F38" s="105">
        <v>107.5</v>
      </c>
      <c r="G38" s="108">
        <v>106</v>
      </c>
    </row>
    <row r="39" spans="1:7" ht="12.75">
      <c r="A39" s="33" t="s">
        <v>20</v>
      </c>
      <c r="C39" s="105">
        <v>107.3</v>
      </c>
      <c r="D39" s="105">
        <v>107.6</v>
      </c>
      <c r="E39" s="105">
        <v>107.5</v>
      </c>
      <c r="F39" s="105">
        <v>107.6</v>
      </c>
      <c r="G39" s="108">
        <v>106.1</v>
      </c>
    </row>
    <row r="40" spans="1:7" ht="12.75">
      <c r="A40" s="33" t="s">
        <v>21</v>
      </c>
      <c r="C40" s="105">
        <v>107.4</v>
      </c>
      <c r="D40" s="105">
        <v>107.6</v>
      </c>
      <c r="E40" s="105">
        <v>107.6</v>
      </c>
      <c r="F40" s="105">
        <v>107.6</v>
      </c>
      <c r="G40" s="108">
        <v>106.2</v>
      </c>
    </row>
    <row r="41" spans="1:7" s="234" customFormat="1" ht="8.1" customHeight="1">
      <c r="A41" s="235"/>
      <c r="B41" s="235"/>
      <c r="C41" s="238"/>
      <c r="D41" s="238"/>
      <c r="E41" s="238"/>
      <c r="F41" s="238"/>
      <c r="G41" s="239"/>
    </row>
    <row r="42" spans="1:31" ht="12.75">
      <c r="A42" s="236" t="s">
        <v>83</v>
      </c>
      <c r="B42" s="233"/>
      <c r="C42" s="238">
        <v>107.9</v>
      </c>
      <c r="D42" s="238">
        <v>107.8</v>
      </c>
      <c r="E42" s="238">
        <v>107.8</v>
      </c>
      <c r="F42" s="238">
        <v>107.8</v>
      </c>
      <c r="G42" s="239">
        <v>108.1</v>
      </c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</row>
    <row r="43" spans="1:31" ht="12.75">
      <c r="A43" s="237" t="s">
        <v>16</v>
      </c>
      <c r="B43" s="233"/>
      <c r="C43" s="238">
        <v>108</v>
      </c>
      <c r="D43" s="238">
        <v>108</v>
      </c>
      <c r="E43" s="238">
        <v>107.9</v>
      </c>
      <c r="F43" s="238">
        <v>108</v>
      </c>
      <c r="G43" s="239">
        <v>108.2</v>
      </c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</row>
    <row r="44" spans="1:31" ht="12.75">
      <c r="A44" s="237" t="s">
        <v>3</v>
      </c>
      <c r="B44" s="233"/>
      <c r="C44" s="238">
        <v>108.1</v>
      </c>
      <c r="D44" s="238">
        <v>108.1</v>
      </c>
      <c r="E44" s="238">
        <v>108</v>
      </c>
      <c r="F44" s="238">
        <v>108.2</v>
      </c>
      <c r="G44" s="239">
        <v>108.3</v>
      </c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</row>
    <row r="45" spans="1:7" s="234" customFormat="1" ht="5.1" customHeight="1">
      <c r="A45" s="237"/>
      <c r="C45" s="238"/>
      <c r="D45" s="238"/>
      <c r="E45" s="238"/>
      <c r="F45" s="238"/>
      <c r="G45" s="239"/>
    </row>
    <row r="46" spans="1:31" ht="12.75">
      <c r="A46" s="237" t="s">
        <v>4</v>
      </c>
      <c r="B46" s="233"/>
      <c r="C46" s="238">
        <v>108.3</v>
      </c>
      <c r="D46" s="238">
        <v>108.2</v>
      </c>
      <c r="E46" s="238">
        <v>108.1</v>
      </c>
      <c r="F46" s="238">
        <v>108.3</v>
      </c>
      <c r="G46" s="239">
        <v>108.5</v>
      </c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</row>
    <row r="47" spans="1:31" ht="12.75">
      <c r="A47" s="237" t="s">
        <v>5</v>
      </c>
      <c r="B47" s="233"/>
      <c r="C47" s="238">
        <v>108.4</v>
      </c>
      <c r="D47" s="238">
        <v>108.4</v>
      </c>
      <c r="E47" s="238">
        <v>108.3</v>
      </c>
      <c r="F47" s="238">
        <v>108.4</v>
      </c>
      <c r="G47" s="239">
        <v>108.6</v>
      </c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</row>
    <row r="48" spans="1:31" ht="12.75">
      <c r="A48" s="237" t="s">
        <v>6</v>
      </c>
      <c r="B48" s="233"/>
      <c r="C48" s="238">
        <v>108.5</v>
      </c>
      <c r="D48" s="238">
        <v>108.5</v>
      </c>
      <c r="E48" s="238">
        <v>108.4</v>
      </c>
      <c r="F48" s="238">
        <v>108.5</v>
      </c>
      <c r="G48" s="239">
        <v>108.7</v>
      </c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</row>
    <row r="49" spans="1:7" s="234" customFormat="1" ht="5.1" customHeight="1">
      <c r="A49" s="237"/>
      <c r="C49" s="238"/>
      <c r="D49" s="238"/>
      <c r="E49" s="238"/>
      <c r="F49" s="238"/>
      <c r="G49" s="239"/>
    </row>
    <row r="50" spans="1:31" ht="12.75">
      <c r="A50" s="237" t="s">
        <v>7</v>
      </c>
      <c r="B50" s="233"/>
      <c r="C50" s="238">
        <v>108.6</v>
      </c>
      <c r="D50" s="238">
        <v>108.6</v>
      </c>
      <c r="E50" s="238">
        <v>108.5</v>
      </c>
      <c r="F50" s="238">
        <v>108.6</v>
      </c>
      <c r="G50" s="239">
        <v>108.8</v>
      </c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</row>
    <row r="51" spans="1:31" ht="12.75">
      <c r="A51" s="237" t="s">
        <v>17</v>
      </c>
      <c r="B51" s="233"/>
      <c r="C51" s="238">
        <v>108.7</v>
      </c>
      <c r="D51" s="238">
        <v>108.7</v>
      </c>
      <c r="E51" s="238">
        <v>108.7</v>
      </c>
      <c r="F51" s="238">
        <v>108.7</v>
      </c>
      <c r="G51" s="239">
        <v>108.8</v>
      </c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</row>
    <row r="52" spans="1:31" ht="12.75">
      <c r="A52" s="237" t="s">
        <v>18</v>
      </c>
      <c r="B52" s="233"/>
      <c r="C52" s="238">
        <v>108.8</v>
      </c>
      <c r="D52" s="238">
        <v>108.8</v>
      </c>
      <c r="E52" s="238">
        <v>108.8</v>
      </c>
      <c r="F52" s="238">
        <v>108.8</v>
      </c>
      <c r="G52" s="239">
        <v>108.8</v>
      </c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</row>
    <row r="53" spans="1:7" s="234" customFormat="1" ht="5.1" customHeight="1">
      <c r="A53" s="237"/>
      <c r="C53" s="238"/>
      <c r="D53" s="238"/>
      <c r="E53" s="238"/>
      <c r="F53" s="238"/>
      <c r="G53" s="239"/>
    </row>
    <row r="54" spans="1:31" ht="12.75">
      <c r="A54" s="237" t="s">
        <v>19</v>
      </c>
      <c r="B54" s="233"/>
      <c r="C54" s="238">
        <v>109</v>
      </c>
      <c r="D54" s="238">
        <v>109</v>
      </c>
      <c r="E54" s="238">
        <v>109</v>
      </c>
      <c r="F54" s="238">
        <v>109</v>
      </c>
      <c r="G54" s="239">
        <v>108.9</v>
      </c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</row>
    <row r="55" spans="1:31" ht="12.75">
      <c r="A55" s="237" t="s">
        <v>20</v>
      </c>
      <c r="B55" s="233"/>
      <c r="C55" s="238">
        <v>109.1</v>
      </c>
      <c r="D55" s="238">
        <v>109.1</v>
      </c>
      <c r="E55" s="238">
        <v>109.1</v>
      </c>
      <c r="F55" s="238">
        <v>109.1</v>
      </c>
      <c r="G55" s="239">
        <v>109</v>
      </c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</row>
    <row r="56" spans="1:31" ht="12.75">
      <c r="A56" s="237" t="s">
        <v>21</v>
      </c>
      <c r="B56" s="233"/>
      <c r="C56" s="238">
        <v>109.2</v>
      </c>
      <c r="D56" s="238">
        <v>109.2</v>
      </c>
      <c r="E56" s="238">
        <v>109.3</v>
      </c>
      <c r="F56" s="238">
        <v>109.1</v>
      </c>
      <c r="G56" s="239">
        <v>109</v>
      </c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</row>
    <row r="57" spans="1:7" s="234" customFormat="1" ht="8.1" customHeight="1">
      <c r="A57" s="235"/>
      <c r="B57" s="235"/>
      <c r="C57" s="238"/>
      <c r="D57" s="238"/>
      <c r="E57" s="238"/>
      <c r="F57" s="238"/>
      <c r="G57" s="239"/>
    </row>
    <row r="58" spans="1:7" s="234" customFormat="1" ht="12.75" customHeight="1">
      <c r="A58" s="236" t="s">
        <v>85</v>
      </c>
      <c r="C58" s="238">
        <v>109.5</v>
      </c>
      <c r="D58" s="238">
        <v>109.4</v>
      </c>
      <c r="E58" s="238">
        <v>109.5</v>
      </c>
      <c r="F58" s="238">
        <v>109.4</v>
      </c>
      <c r="G58" s="239">
        <v>110.3</v>
      </c>
    </row>
    <row r="59" spans="1:7" s="234" customFormat="1" ht="12.75">
      <c r="A59" s="237" t="s">
        <v>16</v>
      </c>
      <c r="C59" s="238">
        <v>109.7</v>
      </c>
      <c r="D59" s="238">
        <v>109.6</v>
      </c>
      <c r="E59" s="238">
        <v>109.7</v>
      </c>
      <c r="F59" s="238">
        <v>109.6</v>
      </c>
      <c r="G59" s="239">
        <v>110.5</v>
      </c>
    </row>
    <row r="60" spans="1:7" s="234" customFormat="1" ht="12.75">
      <c r="A60" s="237" t="s">
        <v>3</v>
      </c>
      <c r="C60" s="238">
        <v>109.9</v>
      </c>
      <c r="D60" s="238">
        <v>109.8</v>
      </c>
      <c r="E60" s="238">
        <v>109.9</v>
      </c>
      <c r="F60" s="238">
        <v>109.7</v>
      </c>
      <c r="G60" s="239">
        <v>110.7</v>
      </c>
    </row>
    <row r="61" spans="1:7" s="234" customFormat="1" ht="5.1" customHeight="1">
      <c r="A61" s="237"/>
      <c r="C61" s="238"/>
      <c r="D61" s="238"/>
      <c r="E61" s="238"/>
      <c r="F61" s="238"/>
      <c r="G61" s="239"/>
    </row>
    <row r="62" spans="1:7" s="234" customFormat="1" ht="12.75">
      <c r="A62" s="237" t="s">
        <v>4</v>
      </c>
      <c r="C62" s="238">
        <v>110.1</v>
      </c>
      <c r="D62" s="238">
        <v>109.9</v>
      </c>
      <c r="E62" s="238">
        <v>110</v>
      </c>
      <c r="F62" s="238">
        <v>109.9</v>
      </c>
      <c r="G62" s="239">
        <v>110.9</v>
      </c>
    </row>
    <row r="63" spans="1:7" s="234" customFormat="1" ht="12.75">
      <c r="A63" s="237" t="s">
        <v>5</v>
      </c>
      <c r="C63" s="238">
        <v>110.3</v>
      </c>
      <c r="D63" s="238">
        <v>110.2</v>
      </c>
      <c r="E63" s="238">
        <v>110.2</v>
      </c>
      <c r="F63" s="238">
        <v>110.1</v>
      </c>
      <c r="G63" s="239">
        <v>111</v>
      </c>
    </row>
    <row r="64" spans="1:7" s="234" customFormat="1" ht="12.75">
      <c r="A64" s="237" t="s">
        <v>6</v>
      </c>
      <c r="C64" s="238">
        <v>110.4</v>
      </c>
      <c r="D64" s="238">
        <v>110.3</v>
      </c>
      <c r="E64" s="238">
        <v>110.5</v>
      </c>
      <c r="F64" s="238">
        <v>110.3</v>
      </c>
      <c r="G64" s="239">
        <v>111.1</v>
      </c>
    </row>
    <row r="65" spans="1:7" s="234" customFormat="1" ht="5.1" customHeight="1">
      <c r="A65" s="237"/>
      <c r="C65" s="238"/>
      <c r="D65" s="238"/>
      <c r="E65" s="238"/>
      <c r="F65" s="238"/>
      <c r="G65" s="239"/>
    </row>
    <row r="66" spans="1:7" s="234" customFormat="1" ht="12.75">
      <c r="A66" s="237" t="s">
        <v>7</v>
      </c>
      <c r="C66" s="238">
        <v>110.6</v>
      </c>
      <c r="D66" s="238">
        <v>110.5</v>
      </c>
      <c r="E66" s="238">
        <v>110.7</v>
      </c>
      <c r="F66" s="238">
        <v>110.4</v>
      </c>
      <c r="G66" s="239">
        <v>111.2</v>
      </c>
    </row>
    <row r="67" spans="1:7" s="234" customFormat="1" ht="12.75">
      <c r="A67" s="237" t="s">
        <v>17</v>
      </c>
      <c r="C67" s="238"/>
      <c r="D67" s="238"/>
      <c r="E67" s="238"/>
      <c r="F67" s="238"/>
      <c r="G67" s="239"/>
    </row>
    <row r="68" spans="1:7" s="234" customFormat="1" ht="12.75">
      <c r="A68" s="237" t="s">
        <v>18</v>
      </c>
      <c r="C68" s="238"/>
      <c r="D68" s="238"/>
      <c r="E68" s="238"/>
      <c r="F68" s="238"/>
      <c r="G68" s="239"/>
    </row>
    <row r="69" spans="1:7" s="234" customFormat="1" ht="5.1" customHeight="1">
      <c r="A69" s="237"/>
      <c r="C69" s="238"/>
      <c r="D69" s="238"/>
      <c r="E69" s="238"/>
      <c r="F69" s="238"/>
      <c r="G69" s="239"/>
    </row>
    <row r="70" spans="1:7" s="234" customFormat="1" ht="12.75">
      <c r="A70" s="237" t="s">
        <v>19</v>
      </c>
      <c r="C70" s="238"/>
      <c r="D70" s="238"/>
      <c r="E70" s="238"/>
      <c r="F70" s="238"/>
      <c r="G70" s="239"/>
    </row>
    <row r="71" spans="1:7" s="234" customFormat="1" ht="12.75">
      <c r="A71" s="237" t="s">
        <v>20</v>
      </c>
      <c r="C71" s="238"/>
      <c r="D71" s="238"/>
      <c r="E71" s="238"/>
      <c r="F71" s="238"/>
      <c r="G71" s="239"/>
    </row>
    <row r="72" spans="1:7" s="234" customFormat="1" ht="12.75">
      <c r="A72" s="237" t="s">
        <v>21</v>
      </c>
      <c r="C72" s="238"/>
      <c r="D72" s="238"/>
      <c r="E72" s="238"/>
      <c r="F72" s="238"/>
      <c r="G72" s="239"/>
    </row>
    <row r="73" spans="1:7" s="234" customFormat="1" ht="8.1" customHeight="1">
      <c r="A73" s="235"/>
      <c r="B73" s="235"/>
      <c r="C73" s="249"/>
      <c r="D73" s="249"/>
      <c r="E73" s="249"/>
      <c r="F73" s="249"/>
      <c r="G73" s="249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(LfStat)</cp:lastModifiedBy>
  <cp:lastPrinted>2022-05-12T11:33:59Z</cp:lastPrinted>
  <dcterms:created xsi:type="dcterms:W3CDTF">2010-02-09T07:58:59Z</dcterms:created>
  <dcterms:modified xsi:type="dcterms:W3CDTF">2022-08-12T06:30:38Z</dcterms:modified>
  <cp:category/>
  <cp:version/>
  <cp:contentType/>
  <cp:contentStatus/>
</cp:coreProperties>
</file>