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3.xml" ContentType="application/vnd.openxmlformats-officedocument.drawing+xml"/>
  <Override PartName="/xl/worksheets/sheet3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600" yWindow="1575" windowWidth="17250" windowHeight="13170" tabRatio="784" activeTab="0"/>
  </bookViews>
  <sheets>
    <sheet name="1.1.1" sheetId="39" r:id="rId1"/>
    <sheet name="1.1.2(Seite 1)" sheetId="2" r:id="rId2"/>
    <sheet name="1.1.2(Seite2)" sheetId="20" r:id="rId3"/>
    <sheet name="1.1.3.1" sheetId="4" r:id="rId4"/>
    <sheet name="1.1.3.2" sheetId="5" r:id="rId5"/>
    <sheet name="1.1.4.1 (Seite 1)" sheetId="8" r:id="rId6"/>
    <sheet name="1.1.4.1 (Seite 2)" sheetId="15" r:id="rId7"/>
    <sheet name="1.1.4.1 (Seite 3)" sheetId="16" r:id="rId8"/>
    <sheet name="1.1.4.2 (Seite 1)" sheetId="23" r:id="rId9"/>
    <sheet name="1.1.4.2 (Seite 2)" sheetId="24" r:id="rId10"/>
    <sheet name="1.1.4.2 (Seite 3)" sheetId="25" r:id="rId11"/>
    <sheet name="1.1.4.3 (Seite 1)" sheetId="26" r:id="rId12"/>
    <sheet name="1.1.4.3 (Seite 2)" sheetId="27" r:id="rId13"/>
    <sheet name="1.1.4.3 (Seite 3)" sheetId="28" r:id="rId14"/>
    <sheet name="1.2.1" sheetId="29" r:id="rId15"/>
    <sheet name="1.2.2" sheetId="30" r:id="rId16"/>
    <sheet name="1.2.3" sheetId="49" r:id="rId17"/>
    <sheet name="1.2.4 (Seite 1)" sheetId="31" r:id="rId18"/>
    <sheet name="1.2.4 (Seite 2)" sheetId="32" r:id="rId19"/>
    <sheet name="1.2.4.(Seite 3)" sheetId="33" r:id="rId20"/>
    <sheet name="1.3.1 " sheetId="34" r:id="rId21"/>
    <sheet name="1.4.1 " sheetId="35" r:id="rId22"/>
    <sheet name="1.4.2 u 1.4.3" sheetId="36" r:id="rId23"/>
    <sheet name="1.5.1 " sheetId="37" r:id="rId24"/>
    <sheet name="2.1 Seite1" sheetId="40" r:id="rId25"/>
    <sheet name="2.1 Seite2" sheetId="41" r:id="rId26"/>
    <sheet name="2.2" sheetId="42" r:id="rId27"/>
    <sheet name="3.1 Bauabf" sheetId="43" r:id="rId28"/>
    <sheet name="3.2 Bauabf Seite 1" sheetId="44" r:id="rId29"/>
    <sheet name="3.2 Bauabf Seite 2" sheetId="45" r:id="rId30"/>
    <sheet name="3.3 Bauabf" sheetId="46" r:id="rId31"/>
    <sheet name="3.4 Bauabf" sheetId="50" r:id="rId32"/>
    <sheet name="4.1 VV TUV " sheetId="47" r:id="rId33"/>
    <sheet name="4.2. Hausmüll" sheetId="48" r:id="rId34"/>
  </sheets>
  <definedNames>
    <definedName name="_xlnm._FilterDatabase" localSheetId="26" hidden="1">'2.2'!$A$2:$E$60</definedName>
    <definedName name="TABLE" localSheetId="33">'4.2. Hausmüll'!$L$13:$M$13</definedName>
    <definedName name="TABLE_10" localSheetId="33">'4.2. Hausmüll'!$L$12:$M$12</definedName>
    <definedName name="TABLE_100" localSheetId="33">#REF!</definedName>
    <definedName name="TABLE_11" localSheetId="33">'4.2. Hausmüll'!$L$19:$M$19</definedName>
    <definedName name="TABLE_12" localSheetId="33">'4.2. Hausmüll'!$L$19:$M$19</definedName>
    <definedName name="TABLE_13" localSheetId="33">#REF!</definedName>
    <definedName name="TABLE_14" localSheetId="33">#REF!</definedName>
    <definedName name="TABLE_15" localSheetId="33">#REF!</definedName>
    <definedName name="TABLE_16" localSheetId="33">#REF!</definedName>
    <definedName name="TABLE_17" localSheetId="33">'4.2. Hausmüll'!$L$16:$M$16</definedName>
    <definedName name="TABLE_18" localSheetId="33">'4.2. Hausmüll'!$L$16:$M$16</definedName>
    <definedName name="TABLE_19" localSheetId="33">'4.2. Hausmüll'!$L$11:$M$11</definedName>
    <definedName name="TABLE_2" localSheetId="33">'4.2. Hausmüll'!$L$13:$M$13</definedName>
    <definedName name="TABLE_20" localSheetId="33">'4.2. Hausmüll'!$L$11:$M$11</definedName>
    <definedName name="TABLE_21" localSheetId="33">#REF!</definedName>
    <definedName name="TABLE_22" localSheetId="33">#REF!</definedName>
    <definedName name="TABLE_23" localSheetId="33">#REF!</definedName>
    <definedName name="TABLE_24" localSheetId="33">#REF!</definedName>
    <definedName name="TABLE_25" localSheetId="33">'4.2. Hausmüll'!$L$21:$M$21</definedName>
    <definedName name="TABLE_26" localSheetId="33">'4.2. Hausmüll'!$L$21:$M$21</definedName>
    <definedName name="TABLE_27" localSheetId="33">'4.2. Hausmüll'!$L$22:$M$22</definedName>
    <definedName name="TABLE_28" localSheetId="33">'4.2. Hausmüll'!$L$22:$M$22</definedName>
    <definedName name="TABLE_29" localSheetId="33">'4.2. Hausmüll'!$L$23:$M$23</definedName>
    <definedName name="TABLE_3" localSheetId="33">'4.2. Hausmüll'!$L$14:$M$14</definedName>
    <definedName name="TABLE_30" localSheetId="33">'4.2. Hausmüll'!$L$23:$M$23</definedName>
    <definedName name="TABLE_31" localSheetId="33">'4.2. Hausmüll'!$L$24:$M$24</definedName>
    <definedName name="TABLE_32" localSheetId="33">'4.2. Hausmüll'!$L$24:$M$24</definedName>
    <definedName name="TABLE_33" localSheetId="33">#REF!</definedName>
    <definedName name="TABLE_34" localSheetId="33">#REF!</definedName>
    <definedName name="TABLE_35" localSheetId="33">#REF!</definedName>
    <definedName name="TABLE_36" localSheetId="33">#REF!</definedName>
    <definedName name="TABLE_37" localSheetId="33">'4.2. Hausmüll'!$L$20:$M$20</definedName>
    <definedName name="TABLE_38" localSheetId="33">'4.2. Hausmüll'!$L$20:$M$20</definedName>
    <definedName name="TABLE_39" localSheetId="33">'4.2. Hausmüll'!$L$19:$M$19</definedName>
    <definedName name="TABLE_4" localSheetId="33">'4.2. Hausmüll'!$L$14:$M$14</definedName>
    <definedName name="TABLE_40" localSheetId="33">'4.2. Hausmüll'!$L$19:$M$19</definedName>
    <definedName name="TABLE_41" localSheetId="33">'4.2. Hausmüll'!$L$29:$M$29</definedName>
    <definedName name="TABLE_42" localSheetId="33">'4.2. Hausmüll'!$L$29:$M$29</definedName>
    <definedName name="TABLE_43" localSheetId="33">'4.2. Hausmüll'!$L$29:$M$29</definedName>
    <definedName name="TABLE_44" localSheetId="33">'4.2. Hausmüll'!$L$29:$M$29</definedName>
    <definedName name="TABLE_45" localSheetId="33">'4.2. Hausmüll'!$L$30:$M$30</definedName>
    <definedName name="TABLE_46" localSheetId="33">'4.2. Hausmüll'!$L$30:$M$30</definedName>
    <definedName name="TABLE_47" localSheetId="33">'4.2. Hausmüll'!$L$31:$M$31</definedName>
    <definedName name="TABLE_48" localSheetId="33">'4.2. Hausmüll'!$L$31:$M$31</definedName>
    <definedName name="TABLE_49" localSheetId="33">'4.2. Hausmüll'!$L$32:$M$32</definedName>
    <definedName name="TABLE_5" localSheetId="33">'4.2. Hausmüll'!$L$15:$M$15</definedName>
    <definedName name="TABLE_50" localSheetId="33">'4.2. Hausmüll'!$L$32:$M$32</definedName>
    <definedName name="TABLE_51" localSheetId="33">#REF!</definedName>
    <definedName name="TABLE_52" localSheetId="33">#REF!</definedName>
    <definedName name="TABLE_53" localSheetId="33">#REF!</definedName>
    <definedName name="TABLE_54" localSheetId="33">#REF!</definedName>
    <definedName name="TABLE_55" localSheetId="33">'4.2. Hausmüll'!$L$28:$M$28</definedName>
    <definedName name="TABLE_56" localSheetId="33">'4.2. Hausmüll'!$L$28:$M$28</definedName>
    <definedName name="TABLE_57" localSheetId="33">'4.2. Hausmüll'!$L$27:$M$27</definedName>
    <definedName name="TABLE_58" localSheetId="33">'4.2. Hausmüll'!$L$27:$M$27</definedName>
    <definedName name="TABLE_59" localSheetId="33">'4.2. Hausmüll'!$L$37:$M$37</definedName>
    <definedName name="TABLE_6" localSheetId="33">'4.2. Hausmüll'!$L$15:$M$15</definedName>
    <definedName name="TABLE_60" localSheetId="33">'4.2. Hausmüll'!$L$37:$M$37</definedName>
    <definedName name="TABLE_61" localSheetId="33">'4.2. Hausmüll'!$L$38:$M$38</definedName>
    <definedName name="TABLE_62" localSheetId="33">'4.2. Hausmüll'!$L$38:$M$38</definedName>
    <definedName name="TABLE_63" localSheetId="33">'4.2. Hausmüll'!$L$39:$M$39</definedName>
    <definedName name="TABLE_64" localSheetId="33">'4.2. Hausmüll'!$L$39:$M$39</definedName>
    <definedName name="TABLE_65" localSheetId="33">'4.2. Hausmüll'!$L$40:$M$40</definedName>
    <definedName name="TABLE_66" localSheetId="33">'4.2. Hausmüll'!$L$40:$M$40</definedName>
    <definedName name="TABLE_67" localSheetId="33">#REF!</definedName>
    <definedName name="TABLE_68" localSheetId="33">#REF!</definedName>
    <definedName name="TABLE_69" localSheetId="33">#REF!</definedName>
    <definedName name="TABLE_7" localSheetId="33">'4.2. Hausmüll'!$L$15:$M$15</definedName>
    <definedName name="TABLE_70" localSheetId="33">#REF!</definedName>
    <definedName name="TABLE_71" localSheetId="33">'4.2. Hausmüll'!$L$36:$M$36</definedName>
    <definedName name="TABLE_72" localSheetId="33">'4.2. Hausmüll'!$L$36:$M$36</definedName>
    <definedName name="TABLE_73" localSheetId="33">'4.2. Hausmüll'!$L$35:$M$35</definedName>
    <definedName name="TABLE_74" localSheetId="33">'4.2. Hausmüll'!$L$35:$M$35</definedName>
    <definedName name="TABLE_75" localSheetId="33">'4.2. Hausmüll'!$L$45:$M$45</definedName>
    <definedName name="TABLE_76" localSheetId="33">'4.2. Hausmüll'!$L$45:$M$45</definedName>
    <definedName name="TABLE_77" localSheetId="33">'4.2. Hausmüll'!$L$46:$M$46</definedName>
    <definedName name="TABLE_78" localSheetId="33">'4.2. Hausmüll'!$L$46:$M$46</definedName>
    <definedName name="TABLE_79" localSheetId="33">'4.2. Hausmüll'!$L$47:$M$47</definedName>
    <definedName name="TABLE_8" localSheetId="33">'4.2. Hausmüll'!$L$15:$M$15</definedName>
    <definedName name="TABLE_80" localSheetId="33">'4.2. Hausmüll'!$L$47:$M$47</definedName>
    <definedName name="TABLE_81" localSheetId="33">'4.2. Hausmüll'!$L$48:$M$48</definedName>
    <definedName name="TABLE_82" localSheetId="33">'4.2. Hausmüll'!$L$48:$M$48</definedName>
    <definedName name="TABLE_83" localSheetId="33">#REF!</definedName>
    <definedName name="TABLE_84" localSheetId="33">#REF!</definedName>
    <definedName name="TABLE_85" localSheetId="33">#REF!</definedName>
    <definedName name="TABLE_86" localSheetId="33">#REF!</definedName>
    <definedName name="TABLE_87" localSheetId="33">'4.2. Hausmüll'!$L$44:$M$44</definedName>
    <definedName name="TABLE_88" localSheetId="33">'4.2. Hausmüll'!$L$44:$M$44</definedName>
    <definedName name="TABLE_89" localSheetId="33">'4.2. Hausmüll'!$L$43:$M$43</definedName>
    <definedName name="TABLE_9" localSheetId="33">'4.2. Hausmüll'!$L$12:$M$12</definedName>
    <definedName name="TABLE_90" localSheetId="33">'4.2. Hausmüll'!$L$43:$M$43</definedName>
    <definedName name="TABLE_91" localSheetId="33">'4.2. Hausmüll'!$L$53:$M$53</definedName>
    <definedName name="TABLE_92" localSheetId="33">'4.2. Hausmüll'!$L$53:$M$53</definedName>
    <definedName name="TABLE_93" localSheetId="33">'4.2. Hausmüll'!$L$54:$M$54</definedName>
    <definedName name="TABLE_94" localSheetId="33">'4.2. Hausmüll'!$L$54:$M$54</definedName>
    <definedName name="TABLE_95" localSheetId="33">'4.2. Hausmüll'!$L$55:$M$55</definedName>
    <definedName name="TABLE_96" localSheetId="33">'4.2. Hausmüll'!$L$55:$M$55</definedName>
    <definedName name="TABLE_97" localSheetId="33">'4.2. Hausmüll'!$L$56:$M$56</definedName>
    <definedName name="TABLE_98" localSheetId="33">'4.2. Hausmüll'!$L$56:$M$56</definedName>
    <definedName name="TABLE_99" localSheetId="33">#REF!</definedName>
  </definedNames>
  <calcPr calcId="191029"/>
</workbook>
</file>

<file path=xl/sharedStrings.xml><?xml version="1.0" encoding="utf-8"?>
<sst xmlns="http://schemas.openxmlformats.org/spreadsheetml/2006/main" count="2993" uniqueCount="843">
  <si>
    <t>Art der Anlage</t>
  </si>
  <si>
    <t>davon</t>
  </si>
  <si>
    <t>Anzahl</t>
  </si>
  <si>
    <t>Tonnen</t>
  </si>
  <si>
    <t>Chemisch-physikalische</t>
  </si>
  <si>
    <t>Sortieranlagen</t>
  </si>
  <si>
    <t>Zerlegeeinrichtungen für</t>
  </si>
  <si>
    <t>____________________</t>
  </si>
  <si>
    <t xml:space="preserve">– 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</si>
  <si>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</si>
  <si>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</si>
  <si>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</si>
  <si>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</si>
  <si>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</si>
  <si>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</si>
  <si>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</si>
  <si>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</si>
  <si>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anderen Bundes-
ländern</t>
  </si>
  <si>
    <t>dem
Ausland</t>
  </si>
  <si>
    <t>Insgesamt</t>
  </si>
  <si>
    <t>Abgegebene Abfallmenge</t>
  </si>
  <si>
    <t>zusammen</t>
  </si>
  <si>
    <t>und Kreisen sowie nach Herkunft der Abfälle</t>
  </si>
  <si>
    <t>Eingesetzte Abfallmenge</t>
  </si>
  <si>
    <t>02</t>
  </si>
  <si>
    <t>03</t>
  </si>
  <si>
    <t>04</t>
  </si>
  <si>
    <t>05</t>
  </si>
  <si>
    <t>06</t>
  </si>
  <si>
    <t>Abfälle aus anorganisch-chemischen Prozessen</t>
  </si>
  <si>
    <t>07</t>
  </si>
  <si>
    <t>Abfälle aus organisch-chemischen Prozessen</t>
  </si>
  <si>
    <t>08</t>
  </si>
  <si>
    <t>09</t>
  </si>
  <si>
    <t>10</t>
  </si>
  <si>
    <t>11</t>
  </si>
  <si>
    <t>12</t>
  </si>
  <si>
    <t>Abfallart</t>
  </si>
  <si>
    <t>15</t>
  </si>
  <si>
    <t>16</t>
  </si>
  <si>
    <t>17</t>
  </si>
  <si>
    <t>1701</t>
  </si>
  <si>
    <t>1702</t>
  </si>
  <si>
    <t>1705</t>
  </si>
  <si>
    <t>18</t>
  </si>
  <si>
    <t>Abfälle aus der ärztlichen und tierärztlichen Versor-</t>
  </si>
  <si>
    <t>19</t>
  </si>
  <si>
    <t xml:space="preserve">Abfälle aus Abfallbehandlungsanlagen, öffentlichen </t>
  </si>
  <si>
    <t>1901</t>
  </si>
  <si>
    <t>20</t>
  </si>
  <si>
    <t xml:space="preserve"> Landkreise</t>
  </si>
  <si>
    <t xml:space="preserve"> Kreisfreie Städte</t>
  </si>
  <si>
    <t>01</t>
  </si>
  <si>
    <t>Thermische</t>
  </si>
  <si>
    <t>Abfälle aus Prozessen der mechanischen Formgebung</t>
  </si>
  <si>
    <t>0201</t>
  </si>
  <si>
    <t>0202</t>
  </si>
  <si>
    <t>0301</t>
  </si>
  <si>
    <t>1001</t>
  </si>
  <si>
    <t>1009</t>
  </si>
  <si>
    <t>0303</t>
  </si>
  <si>
    <t>1501</t>
  </si>
  <si>
    <t>1601</t>
  </si>
  <si>
    <t>1602</t>
  </si>
  <si>
    <t>1703</t>
  </si>
  <si>
    <t>1704</t>
  </si>
  <si>
    <t>1908</t>
  </si>
  <si>
    <t>2001</t>
  </si>
  <si>
    <t>2002</t>
  </si>
  <si>
    <t xml:space="preserve">  abfälle)</t>
  </si>
  <si>
    <t>2003</t>
  </si>
  <si>
    <t>Ansbach</t>
  </si>
  <si>
    <t>Fürth</t>
  </si>
  <si>
    <t>Nürnberger Land</t>
  </si>
  <si>
    <t>Roth</t>
  </si>
  <si>
    <t>Aschaffenburg</t>
  </si>
  <si>
    <t>Schweinfurt</t>
  </si>
  <si>
    <t>Würzburg</t>
  </si>
  <si>
    <t>Bad Kissingen</t>
  </si>
  <si>
    <t>Haßberge</t>
  </si>
  <si>
    <t>Kitzingen</t>
  </si>
  <si>
    <t>Miltenberg</t>
  </si>
  <si>
    <t>Augsburg</t>
  </si>
  <si>
    <t>Kaufbeuren</t>
  </si>
  <si>
    <t>Kempten (Allgäu)</t>
  </si>
  <si>
    <t>Memmingen</t>
  </si>
  <si>
    <t>Dillingen a. d. Donau</t>
  </si>
  <si>
    <t>Günzburg</t>
  </si>
  <si>
    <t>Lindau (Bodensee)</t>
  </si>
  <si>
    <t>Ostallgäu</t>
  </si>
  <si>
    <t>Unterallgäu</t>
  </si>
  <si>
    <t>Oberallgäu</t>
  </si>
  <si>
    <t>Schwabach</t>
  </si>
  <si>
    <t>Nürnberg</t>
  </si>
  <si>
    <t>Erlangen</t>
  </si>
  <si>
    <t>Wunsiedel i. Fichtelgebirge</t>
  </si>
  <si>
    <t>Lichtenfels</t>
  </si>
  <si>
    <t>Kulmbach</t>
  </si>
  <si>
    <t>Kronach</t>
  </si>
  <si>
    <t>Hof</t>
  </si>
  <si>
    <t>Forchheim</t>
  </si>
  <si>
    <t>Coburg</t>
  </si>
  <si>
    <t>Bayreuth</t>
  </si>
  <si>
    <t>Bamberg</t>
  </si>
  <si>
    <t>Tirschenreuth</t>
  </si>
  <si>
    <t>Schwandorf</t>
  </si>
  <si>
    <t>Regensburg</t>
  </si>
  <si>
    <t>Neustadt a. d. Waldnaab</t>
  </si>
  <si>
    <t>Neumarkt i. d. Opf.</t>
  </si>
  <si>
    <t>Cham</t>
  </si>
  <si>
    <t>Weiden i. d. Opf.</t>
  </si>
  <si>
    <t>Amberg</t>
  </si>
  <si>
    <t>Regen</t>
  </si>
  <si>
    <t>Passau</t>
  </si>
  <si>
    <t>Landshut</t>
  </si>
  <si>
    <t>Kelheim</t>
  </si>
  <si>
    <t>Deggendorf</t>
  </si>
  <si>
    <t>Straubing</t>
  </si>
  <si>
    <t>Traunstein</t>
  </si>
  <si>
    <t>Starnberg</t>
  </si>
  <si>
    <t>Rosenheim</t>
  </si>
  <si>
    <t>Pfaffenhofen a.d. Ilm</t>
  </si>
  <si>
    <t>München</t>
  </si>
  <si>
    <t>Mühldorf a. Inn</t>
  </si>
  <si>
    <t>Miesbach</t>
  </si>
  <si>
    <t>Landsberg a. Lech</t>
  </si>
  <si>
    <t>Fürstenfeldbruck</t>
  </si>
  <si>
    <t>Freising</t>
  </si>
  <si>
    <t>Erding</t>
  </si>
  <si>
    <t>Eichstätt</t>
  </si>
  <si>
    <t>Ebersberg</t>
  </si>
  <si>
    <t>Dachau</t>
  </si>
  <si>
    <t>Berchtesgadener Land</t>
  </si>
  <si>
    <t>Altötting</t>
  </si>
  <si>
    <t>Ingolstadt</t>
  </si>
  <si>
    <t>0203</t>
  </si>
  <si>
    <t xml:space="preserve">  Bad Windsheim</t>
  </si>
  <si>
    <t>1709</t>
  </si>
  <si>
    <t>Abfälle aus der humanmedizinischen oder tier-</t>
  </si>
  <si>
    <t>Abfälle, die beim Aufsuchen, Ausbeuten und Ge-</t>
  </si>
  <si>
    <t>Abfälle aus Landwirtschaft, Gartenbau, Teichwirt-</t>
  </si>
  <si>
    <t>Abfälle aus der Holzbearbeitung und der Herstellung</t>
  </si>
  <si>
    <t>Abfälle aus der Leder-, Pelz- und Textilindustrie</t>
  </si>
  <si>
    <t>Abfälle aus der Erdölraffination, Erdgasreinigung und</t>
  </si>
  <si>
    <t xml:space="preserve">Abfälle aus der HZVA von Beschichtungen (Farben, </t>
  </si>
  <si>
    <t>Abfälle aus thermischen Prozessen</t>
  </si>
  <si>
    <t>Abfälle aus der chemischen Oberflächenbearbeitung</t>
  </si>
  <si>
    <t xml:space="preserve">  flächenbearbeitung von Metallen und Kunststoffen</t>
  </si>
  <si>
    <t>Verpackungsabfall, Aufsaugmassen, Wischtücher,</t>
  </si>
  <si>
    <t>Abfälle, die nicht anderswo im Verzeichnis aufgeführt</t>
  </si>
  <si>
    <t>Bau- und Abbruchabfälle (einschließlich Aushub von</t>
  </si>
  <si>
    <t>Siedlungsabfälle (Haushaltsabfälle und ähnliche ge-</t>
  </si>
  <si>
    <t>Abfälle, d. nicht anderswo im Verz. aufgeführt sind</t>
  </si>
  <si>
    <t>Entsorgte Abfallmenge</t>
  </si>
  <si>
    <t>z.</t>
  </si>
  <si>
    <t>Alle Abfälle zusammen = z</t>
  </si>
  <si>
    <t>Feuerungsanlagen</t>
  </si>
  <si>
    <t>Demontagebetriebe für</t>
  </si>
  <si>
    <t xml:space="preserve"> Altfahrzeuge</t>
  </si>
  <si>
    <t xml:space="preserve"> Behandlungsanlagen</t>
  </si>
  <si>
    <t>darunter</t>
  </si>
  <si>
    <t>darunter angeliefert aus Bayern</t>
  </si>
  <si>
    <t>zur Beseitigung</t>
  </si>
  <si>
    <t>13</t>
  </si>
  <si>
    <t>Ölabfälle und Abfälle aus flüssigen Brennstoffen</t>
  </si>
  <si>
    <t>Abfälle aus organischen Lösemitteln, Kühlmitteln</t>
  </si>
  <si>
    <t xml:space="preserve">Abfälle aus organischen Lösemitteln, Kühlmitteln und </t>
  </si>
  <si>
    <t>Bodenbehandlungsanlagen und</t>
  </si>
  <si>
    <t>im Inland</t>
  </si>
  <si>
    <t>im 
Ausland</t>
  </si>
  <si>
    <t>Herkunft</t>
  </si>
  <si>
    <t>anderen Bundes-ländern</t>
  </si>
  <si>
    <t>dem Ausland</t>
  </si>
  <si>
    <t>In Beseitigungsanlagen</t>
  </si>
  <si>
    <t>In Verwertungs- und Behandlungsanlagen</t>
  </si>
  <si>
    <t>angelieferte Abfälle aus</t>
  </si>
  <si>
    <t>davon aus</t>
  </si>
  <si>
    <t>angelieferte Abfälle</t>
  </si>
  <si>
    <t>Biologische Behandlungs-anlagen</t>
  </si>
  <si>
    <t xml:space="preserve">     </t>
  </si>
  <si>
    <t xml:space="preserve">  schaft, Forstwirtschaft, Jagd und Fischerei sowie der</t>
  </si>
  <si>
    <t xml:space="preserve">  Herstellung  u. Verarbeitung von Lebensmitteln</t>
  </si>
  <si>
    <t xml:space="preserve">  von Platten, Möbeln, Zellstoffen, Papier und Pappe</t>
  </si>
  <si>
    <t xml:space="preserve">  Kohlepyrolyse</t>
  </si>
  <si>
    <t xml:space="preserve">  Druckfarben</t>
  </si>
  <si>
    <t xml:space="preserve">  und Beschichtung von Metallen und anderen Werk- </t>
  </si>
  <si>
    <t xml:space="preserve">  stoffen; Nichteisen-Hydrometallurgie</t>
  </si>
  <si>
    <t xml:space="preserve">  sowie der physikalischen und mechanischen Ober-</t>
  </si>
  <si>
    <t xml:space="preserve">  und Treibgasen</t>
  </si>
  <si>
    <t xml:space="preserve">  sind</t>
  </si>
  <si>
    <t xml:space="preserve">  verunreinigten Standorten)</t>
  </si>
  <si>
    <t xml:space="preserve">  ärtzlichen Versorgung und Forschung (ohne Küchen-</t>
  </si>
  <si>
    <t xml:space="preserve">  und Restaurantabfälle, die nicht aus der unmittelbaren</t>
  </si>
  <si>
    <t xml:space="preserve">  Krankenpflege stammen)</t>
  </si>
  <si>
    <t xml:space="preserve">  Abwasserbehandlungsanlagen sowie der Aufbe-</t>
  </si>
  <si>
    <t xml:space="preserve">  reitung von Wasser für den menschlichen Gebrauch</t>
  </si>
  <si>
    <t xml:space="preserve">  und Wasser für industrielle Zwecke</t>
  </si>
  <si>
    <t xml:space="preserve">  Einrichtungen) einschließlich getrennt gesammelter</t>
  </si>
  <si>
    <t xml:space="preserve">  Fraktionen</t>
  </si>
  <si>
    <t>Verfüllmaßnahmen insgesamt</t>
  </si>
  <si>
    <t>Verfüllungen insgesamt</t>
  </si>
  <si>
    <t>Verfüllmaßnahmen</t>
  </si>
  <si>
    <t xml:space="preserve">  und Druckfarben</t>
  </si>
  <si>
    <t xml:space="preserve">  Treibgasen</t>
  </si>
  <si>
    <t xml:space="preserve">  gung und Forschung (ohne Küchen- und Restaurant- </t>
  </si>
  <si>
    <t xml:space="preserve">  abfälle, die nicht aus der unmittelbaren Krankenpflege</t>
  </si>
  <si>
    <t xml:space="preserve">  stammen)</t>
  </si>
  <si>
    <t>dar. besonders überwachungsbedürftig = b. ü.</t>
  </si>
  <si>
    <t>b. ü.</t>
  </si>
  <si>
    <t xml:space="preserve">  Filtermaterialien und Schutzkleidung (a. n. g.)</t>
  </si>
  <si>
    <t>darunter b. ü. Abfälle</t>
  </si>
  <si>
    <t xml:space="preserve">  winnen sowie bei der physikalischen und che-</t>
  </si>
  <si>
    <t xml:space="preserve">  mischen Behandlung von Bodenschätzen entstehen</t>
  </si>
  <si>
    <t xml:space="preserve">  Lacke, Email), Klebstoffen, Dichtungsmassen</t>
  </si>
  <si>
    <t xml:space="preserve">  Lacke, Email), Klebstoffen, Dichtmassen und</t>
  </si>
  <si>
    <t xml:space="preserve">  werbliche und industrielle Abfälle sowie Abfälle aus </t>
  </si>
  <si>
    <t>Abfälle aus der fotografischen Industrie</t>
  </si>
  <si>
    <t xml:space="preserve">  Beton, Ziegel, Fliesen und Keramik</t>
  </si>
  <si>
    <t xml:space="preserve">  Holz, Glas und Kunststoff</t>
  </si>
  <si>
    <t xml:space="preserve">  Bitumengemische und teerhaltige Produkte</t>
  </si>
  <si>
    <t xml:space="preserve">  Metalle (einschließlich Legierungen)</t>
  </si>
  <si>
    <t xml:space="preserve">  Boden, Steine und Baggergut</t>
  </si>
  <si>
    <t xml:space="preserve">  Sonstige Bau- und Abbruchabfälle</t>
  </si>
  <si>
    <t xml:space="preserve">  Verpackungen</t>
  </si>
  <si>
    <t xml:space="preserve">  Abfälle aus elektrischen und elektronischen Geräten</t>
  </si>
  <si>
    <t xml:space="preserve">  Altfahrzeuge verschiedener Verkehrsträger und Ab-</t>
  </si>
  <si>
    <t xml:space="preserve">   fälle aus der Demontage von Altfahrzeugen sowie</t>
  </si>
  <si>
    <t xml:space="preserve">   der Fahrzeugwartung</t>
  </si>
  <si>
    <t xml:space="preserve">  Abfälle aus der Verbrennung oder Pyrolyse von</t>
  </si>
  <si>
    <t xml:space="preserve">  Abfälle aus Abwasserbehandlungsanlagen a. n. g.</t>
  </si>
  <si>
    <t xml:space="preserve">  Getrennt gesammelte Fraktionen</t>
  </si>
  <si>
    <t xml:space="preserve">  Garten- und Parkabfälle (einschließlich Friedhofs- </t>
  </si>
  <si>
    <t xml:space="preserve">  Andere Siedlungsabfälle</t>
  </si>
  <si>
    <t xml:space="preserve">  Abfälle aus der Holzbearbeitung und der Herstellung</t>
  </si>
  <si>
    <t xml:space="preserve">  Abfälle aus Landwirtschaft, Gartenbau, Teichwirt-</t>
  </si>
  <si>
    <t xml:space="preserve">  Abfälle aus der Zubereitung und Verarbeitung von</t>
  </si>
  <si>
    <t xml:space="preserve">   Fleisch, Fisch und anderen Nahrungsmitteln </t>
  </si>
  <si>
    <t xml:space="preserve">   tierischen Ursprungs</t>
  </si>
  <si>
    <t xml:space="preserve">   Obst, Gemüse, Getreide, Speiseölen, Kakao, Kaffee,</t>
  </si>
  <si>
    <t xml:space="preserve">   Tee und Tabak, aus der Konservenherstellung</t>
  </si>
  <si>
    <t xml:space="preserve">   Herst. v. Hefe, Zubereitung von Melasse</t>
  </si>
  <si>
    <t xml:space="preserve">   von Platten und Möbeln</t>
  </si>
  <si>
    <t xml:space="preserve">  Abfälle aus der Herstellung und Verarbeitung von</t>
  </si>
  <si>
    <t xml:space="preserve">   Zellstoff, Papier, Karton und Pappe</t>
  </si>
  <si>
    <t xml:space="preserve">  Abfälle aus Kraftwerken und anderen Verbren-</t>
  </si>
  <si>
    <t xml:space="preserve">   nungsanlagen (außer 19)</t>
  </si>
  <si>
    <t xml:space="preserve">  Abfälle vom Gießen von Eisen und Stahl</t>
  </si>
  <si>
    <t xml:space="preserve">   Abfällen</t>
  </si>
  <si>
    <t xml:space="preserve">   schaft, Forstwirtschaft, Jagd u. Fischerei</t>
  </si>
  <si>
    <t xml:space="preserve">Abfälle aus HZVA von Beschichtungen (Farben, </t>
  </si>
  <si>
    <t xml:space="preserve">         </t>
  </si>
  <si>
    <t xml:space="preserve">       </t>
  </si>
  <si>
    <t xml:space="preserve">        </t>
  </si>
  <si>
    <t xml:space="preserve">                                 </t>
  </si>
  <si>
    <t xml:space="preserve">    </t>
  </si>
  <si>
    <t xml:space="preserve"> mech. (-biol.) Anlagen</t>
  </si>
  <si>
    <t>Schredderanlagen/</t>
  </si>
  <si>
    <t xml:space="preserve"> Schrottscheren</t>
  </si>
  <si>
    <t>Herkunft der Abfälle</t>
  </si>
  <si>
    <t>in Beseitigungsanlagen</t>
  </si>
  <si>
    <t>in Verwertungs- und Behandlungsanlagen</t>
  </si>
  <si>
    <t>Bad Tölz-Wolfratshausen</t>
  </si>
  <si>
    <t>Garmisch-Partenkirchen</t>
  </si>
  <si>
    <t>Neuburg-Schrobenhausen</t>
  </si>
  <si>
    <t>Weilheim-Schongau</t>
  </si>
  <si>
    <t>Freyung-Grafenau</t>
  </si>
  <si>
    <t>Rottal-Inn</t>
  </si>
  <si>
    <t>Straubing-Bogen</t>
  </si>
  <si>
    <t>Dingolfing-Landau</t>
  </si>
  <si>
    <t>Amberg-Sulzbach</t>
  </si>
  <si>
    <t>Erlangen-Höchstadt</t>
  </si>
  <si>
    <t>Neustadt a. d. Aisch-</t>
  </si>
  <si>
    <t>Weißenburg-Gunzenhausen</t>
  </si>
  <si>
    <t>Rhön-Grabfeld</t>
  </si>
  <si>
    <t>Main-Spessart</t>
  </si>
  <si>
    <t>Aichach-Friedberg</t>
  </si>
  <si>
    <t>Neu-Ulm</t>
  </si>
  <si>
    <t>Donau-Ries</t>
  </si>
  <si>
    <t>abgegebene Mengen</t>
  </si>
  <si>
    <t>-</t>
  </si>
  <si>
    <t>und Kreisen sowie nach Verbleib der Abfälle</t>
  </si>
  <si>
    <t>Output
 der
 Anlagen</t>
  </si>
  <si>
    <t>zur Abfallbe-seitigung</t>
  </si>
  <si>
    <t>zur Verwertung in Abfallentsorgungs-anlagen</t>
  </si>
  <si>
    <t>gewonnene Sekundärrohstoffe und Produkte,
Abgabe an Direktverwerter</t>
  </si>
  <si>
    <t xml:space="preserve">          </t>
  </si>
  <si>
    <t>und Kreisen sowie nach Anzahl der Anlagen</t>
  </si>
  <si>
    <t>Regionale Gliederung</t>
  </si>
  <si>
    <t>Bio-logische Behand-
lungs-anlagen</t>
  </si>
  <si>
    <t>Che-
misch-
physi-
kalische
Behand-
lungs-
anlagen</t>
  </si>
  <si>
    <t>De-montage-betriebe für Altfahr-zeuge</t>
  </si>
  <si>
    <t>Schred-
der-
anlagen/
Schrott-
scheren</t>
  </si>
  <si>
    <t>Feue-rungs-anlagen</t>
  </si>
  <si>
    <t>Mechanisch
(-biolo-
gische)- und Boden-
behand-
lungs-
anlagen</t>
  </si>
  <si>
    <t>Sortier-
anlagen
und
Zerlege-
einrich-
tungen</t>
  </si>
  <si>
    <t xml:space="preserve">  Landshut</t>
  </si>
  <si>
    <t xml:space="preserve">  Passau</t>
  </si>
  <si>
    <t xml:space="preserve">  Straubing</t>
  </si>
  <si>
    <t xml:space="preserve">  Deggendorf</t>
  </si>
  <si>
    <t xml:space="preserve">  Freyung-Grafenau</t>
  </si>
  <si>
    <t xml:space="preserve">  Kelheim</t>
  </si>
  <si>
    <t xml:space="preserve">  Regen</t>
  </si>
  <si>
    <t xml:space="preserve">  Rottal-Inn</t>
  </si>
  <si>
    <t xml:space="preserve">  Straubing-Bogen</t>
  </si>
  <si>
    <t xml:space="preserve">  Dingolfing-Landau</t>
  </si>
  <si>
    <t>Bio-
logische
Behand-
lungs-
anlagen</t>
  </si>
  <si>
    <t>Mechanisch
(biolo-
gische)- u.
Boden-
behand-
lungs-
anlagen</t>
  </si>
  <si>
    <t xml:space="preserve">   </t>
  </si>
  <si>
    <t xml:space="preserve">                                </t>
  </si>
  <si>
    <t>De-montage-
betriebe
für Altfahr-
zeuge</t>
  </si>
  <si>
    <t xml:space="preserve"> Bad Windsheim</t>
  </si>
  <si>
    <t>nach ausgewählten Abfallarten und Herkunft der Abfälle</t>
  </si>
  <si>
    <t xml:space="preserve">Abfälle aus Landwirtschaft, Gartenbau, </t>
  </si>
  <si>
    <t xml:space="preserve">Teichwirtschaft, Forstwirtschaft, Jagd </t>
  </si>
  <si>
    <t>und Fischerei sowie der Herstellung und</t>
  </si>
  <si>
    <t>Verarbeitung von Nahrungsmitteln</t>
  </si>
  <si>
    <t>Abfälle aus der Landwirtschaft, Garten-</t>
  </si>
  <si>
    <t xml:space="preserve"> bau, Teich- und Forstwirtschaft, Jagd</t>
  </si>
  <si>
    <t xml:space="preserve"> und Fischerei</t>
  </si>
  <si>
    <t>020103</t>
  </si>
  <si>
    <t>Abfälle aus pflanzlichem Gewebe</t>
  </si>
  <si>
    <t>020106</t>
  </si>
  <si>
    <t xml:space="preserve">Tierische Ausscheidungen, Gülle/Jauche </t>
  </si>
  <si>
    <t xml:space="preserve"> Stallmist (einschl. verd. Stroh), Abwässer</t>
  </si>
  <si>
    <t xml:space="preserve"> getrennt gesammelt u. extern behandelt</t>
  </si>
  <si>
    <t>Abfälle aus der Zubereitung und Verar-</t>
  </si>
  <si>
    <t xml:space="preserve"> beitung von Fleisch, Fisch und anderen</t>
  </si>
  <si>
    <t xml:space="preserve"> Nahrungsmitteln tierischen Ursprungs</t>
  </si>
  <si>
    <t>020202</t>
  </si>
  <si>
    <t>Abfälle aus tierischem Gewebe</t>
  </si>
  <si>
    <t>020203</t>
  </si>
  <si>
    <t>Für Verzehr und Verarbeitung ungeeignete</t>
  </si>
  <si>
    <t>Stoffe</t>
  </si>
  <si>
    <t>020204</t>
  </si>
  <si>
    <t>Schlämme aus der betriebseigenen Ab-</t>
  </si>
  <si>
    <t xml:space="preserve"> wasserbehandlung</t>
  </si>
  <si>
    <t xml:space="preserve"> beitung von Obst, Gemüse, Getreide,</t>
  </si>
  <si>
    <t xml:space="preserve"> Speiseölen, Kakao, Kaffe und Tabak so-</t>
  </si>
  <si>
    <t xml:space="preserve"> wie der Konservenherstellung</t>
  </si>
  <si>
    <t>020304</t>
  </si>
  <si>
    <t xml:space="preserve">  Stoffe</t>
  </si>
  <si>
    <t>Abfälle aus Abfallbehandlungsanlagen,</t>
  </si>
  <si>
    <t>öffentlichen Abwasserbehandlungsanlagen</t>
  </si>
  <si>
    <t xml:space="preserve">sowie der Aufbereitung von Wasser für </t>
  </si>
  <si>
    <t>den menschl. u. industriellen Gebrauch</t>
  </si>
  <si>
    <t>Siedlungsabfälle (Haushaltsabfälle und ähn-</t>
  </si>
  <si>
    <t xml:space="preserve">liche gewerbliche und industrielle Abfälle </t>
  </si>
  <si>
    <t>sowie Abfälle aus Einrichtungen) einschl.</t>
  </si>
  <si>
    <t>getrennt gesammelter Fraktionen</t>
  </si>
  <si>
    <t>Getrennt gesammelte Fraktionen</t>
  </si>
  <si>
    <t>200108</t>
  </si>
  <si>
    <t>Biologisch abbaubare Küchen- und</t>
  </si>
  <si>
    <t xml:space="preserve"> und Kantinenabfälle</t>
  </si>
  <si>
    <t>20030104</t>
  </si>
  <si>
    <t>Abfälle aus der Biotonne</t>
  </si>
  <si>
    <t>Garten- und Parkabfälle einschließlich</t>
  </si>
  <si>
    <t xml:space="preserve"> Friedhofsabfälle</t>
  </si>
  <si>
    <t>Andere Siedlungsabfälle</t>
  </si>
  <si>
    <t>nach eingesetzter Abfallmenge und Regierungsbezirken</t>
  </si>
  <si>
    <t>Regierungsbezirk</t>
  </si>
  <si>
    <t>Anlagen
insgesamt</t>
  </si>
  <si>
    <t>eingesetzte
Abfallmenge
insgesamt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</si>
  <si>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Friedhofsabfälle, Grünschnitt.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Z. B. Abfälle aus der Forstwirtschaft, tierische Ausscheidungen, Schlämme aus der  Behandlung von kommunalem Abwasser.</t>
    </r>
  </si>
  <si>
    <t>nach Kapazität, erzeugter Kompostmenge und Art der Verwendung</t>
  </si>
  <si>
    <t>Kompostie-
rungsanlagen
insgesamt</t>
  </si>
  <si>
    <t>Erzeugter
Kompost
insgesamt</t>
  </si>
  <si>
    <t>davon Abgabe zur Verwendung</t>
  </si>
  <si>
    <t>in d. Land-
schaftsgest.
und -pflge/
Rekulti-
vierung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</si>
  <si>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Wird nur in geraden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Gartenbau, Dauerkulturbau, Weinbau, Hopfenbau etc.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 B. Kleingärtner.</t>
    </r>
  </si>
  <si>
    <t>nach Anlagenarten, ausgewählten Abfallarten und Herkunft der Abfälle</t>
  </si>
  <si>
    <t xml:space="preserve">Chemisch-physikalische Behandlungsanlagen </t>
  </si>
  <si>
    <t xml:space="preserve"> schaft, Forstwirtschaft, Jagd und Fischerei sowie der</t>
  </si>
  <si>
    <t xml:space="preserve"> Herstellung  u. Verarbeitung von Lebensmitteln</t>
  </si>
  <si>
    <t xml:space="preserve"> von Platten, Möbeln, Zellstoffen, Papier und Pappe</t>
  </si>
  <si>
    <t xml:space="preserve">Abfälle aus anorganischen chemischen </t>
  </si>
  <si>
    <t xml:space="preserve"> Prozessen</t>
  </si>
  <si>
    <t xml:space="preserve"> und Beschichtung von Metallen und anderen Werk- </t>
  </si>
  <si>
    <t xml:space="preserve">                         </t>
  </si>
  <si>
    <t xml:space="preserve"> stoffen; Nichteisen-Hydrometallurgie</t>
  </si>
  <si>
    <t xml:space="preserve"> gung und Forschung (ohne Küchen- und Restaurant- </t>
  </si>
  <si>
    <t xml:space="preserve"> abfälle, die nicht aus der unmittelbaren Krankenpflege</t>
  </si>
  <si>
    <t xml:space="preserve"> stammen)</t>
  </si>
  <si>
    <t xml:space="preserve"> Abwasserbehandlungsanlagen sowie der Aufbe-</t>
  </si>
  <si>
    <t xml:space="preserve"> reitung von Wasser für den menschlichen Gebrauch</t>
  </si>
  <si>
    <t xml:space="preserve"> und Wasser für industrielle Zwecke</t>
  </si>
  <si>
    <t>Schredderanlagen/Schrottscheren</t>
  </si>
  <si>
    <t xml:space="preserve"> verunreinigten Standorten)</t>
  </si>
  <si>
    <t xml:space="preserve"> werbliche und industrielle Abfälle sowie Abfälle aus </t>
  </si>
  <si>
    <t xml:space="preserve"> Einrichtungen) einschließlich getrennt gesammelter</t>
  </si>
  <si>
    <t xml:space="preserve"> Fraktionen</t>
  </si>
  <si>
    <t>Bodenbehandlungsanlagen und mechanisch (-biologische) Restmüllbehandlungsanlagen</t>
  </si>
  <si>
    <t>Bau- und Abbruchabfälle (einschließlich Aushub</t>
  </si>
  <si>
    <t xml:space="preserve"> von verunreinigten Standorten)</t>
  </si>
  <si>
    <t>Demontagebetriebe für Altfahrzeuge</t>
  </si>
  <si>
    <t>160104</t>
  </si>
  <si>
    <t>Altfahrzeuge</t>
  </si>
  <si>
    <t xml:space="preserve"> sowie der physikalischen und mechanischen Ober-</t>
  </si>
  <si>
    <t xml:space="preserve"> flächenbearbeitung von Metallen und Kunststoffen</t>
  </si>
  <si>
    <t xml:space="preserve"> Filtermaterialien und Schutzkleidung (a. n. g.)</t>
  </si>
  <si>
    <t>Abfallverbrennungsanlagen</t>
  </si>
  <si>
    <t xml:space="preserve"> </t>
  </si>
  <si>
    <t xml:space="preserve">  schaft, Forstwirtschaft, Jagd und Fischerei sowie </t>
  </si>
  <si>
    <t xml:space="preserve">  der Herstellung  u. Verarbeitung von Lebensmitteln</t>
  </si>
  <si>
    <t xml:space="preserve">      nach ausgewählten Abfallarten und und Herkunft der Abfälle</t>
  </si>
  <si>
    <t xml:space="preserve"> Abfallart</t>
  </si>
  <si>
    <t xml:space="preserve">                           </t>
  </si>
  <si>
    <t xml:space="preserve">                     </t>
  </si>
  <si>
    <t>Gemischte Siedlungsabfälle</t>
  </si>
  <si>
    <t>1.4.2 In Deponien eingesetzte Abfallmengen und Restvolumen</t>
  </si>
  <si>
    <t>Rest-
volumen</t>
  </si>
  <si>
    <t>Deponieklasse 0</t>
  </si>
  <si>
    <t>Deponieklasse I</t>
  </si>
  <si>
    <t>Deponieklasse II</t>
  </si>
  <si>
    <t>Deponieklasse III</t>
  </si>
  <si>
    <t>Langzeitlager</t>
  </si>
  <si>
    <t>Deponien insgesamtÊÒ</t>
  </si>
  <si>
    <t>darunter Monodeponien</t>
  </si>
  <si>
    <t>Hausmüll,
Sperrmüll,
hausmüllähnliche
Gewerbeabfälle
(über die öffentliche
Müllabfuhr
eingesammelt)</t>
  </si>
  <si>
    <t>Straßen-
kehricht
(einschl.
Papierkorb-
abfälle)</t>
  </si>
  <si>
    <t>Sperrmüll</t>
  </si>
  <si>
    <t>Garten- und Parkabfälle (einschl.
Friedhofs-
abfälle)</t>
  </si>
  <si>
    <t>1201</t>
  </si>
  <si>
    <t>Verpackungen</t>
  </si>
  <si>
    <t>Beton, Ziegel, Fliesen und Keramik</t>
  </si>
  <si>
    <t>170405</t>
  </si>
  <si>
    <t>Eisen und Stahl</t>
  </si>
  <si>
    <t>170904</t>
  </si>
  <si>
    <t xml:space="preserve">gemischte Bau- und Abbruchabfälle ohne </t>
  </si>
  <si>
    <t xml:space="preserve">  gefährliche Stoffe</t>
  </si>
  <si>
    <t>1912</t>
  </si>
  <si>
    <t>200102</t>
  </si>
  <si>
    <t>200301</t>
  </si>
  <si>
    <t xml:space="preserve">Zerlegeeinrichtungen </t>
  </si>
  <si>
    <t>160213</t>
  </si>
  <si>
    <t>160214</t>
  </si>
  <si>
    <t xml:space="preserve">  enthalten</t>
  </si>
  <si>
    <t>200135</t>
  </si>
  <si>
    <t>200136</t>
  </si>
  <si>
    <t xml:space="preserve">  keine gefährlichen Bauteile enthalten</t>
  </si>
  <si>
    <t xml:space="preserve">-  </t>
  </si>
  <si>
    <t xml:space="preserve"> Elektro- und Elektronikaltgeräte</t>
  </si>
  <si>
    <t xml:space="preserve">  </t>
  </si>
  <si>
    <t>nach Anlagenarten</t>
  </si>
  <si>
    <t>Kompostierungs-, Vergärungs-</t>
  </si>
  <si>
    <t xml:space="preserve"> Biogas-, Co-Vergärungsanlagen</t>
  </si>
  <si>
    <t>Input der Anlagen 2017</t>
  </si>
  <si>
    <t>Input der Anlage insgesamt 2017</t>
  </si>
  <si>
    <t>eingesetzte Abfälle insgesamt    2017</t>
  </si>
  <si>
    <t>eingesetzte Abfälle insgesamt 2017</t>
  </si>
  <si>
    <t>Deponien
2018
insgesamt</t>
  </si>
  <si>
    <t>eingesetzte Abfälle insgesamt       2017</t>
  </si>
  <si>
    <t>Ent-
sorgungs-anlagen 2018</t>
  </si>
  <si>
    <r>
      <t xml:space="preserve">  Behandlungsanlagen</t>
    </r>
    <r>
      <rPr>
        <vertAlign val="superscript"/>
        <sz val="8"/>
        <color indexed="8"/>
        <rFont val="Arial"/>
        <family val="2"/>
      </rPr>
      <t>1)</t>
    </r>
  </si>
  <si>
    <r>
      <t>Deponien</t>
    </r>
    <r>
      <rPr>
        <vertAlign val="superscript"/>
        <sz val="8"/>
        <color indexed="8"/>
        <rFont val="Arial"/>
        <family val="2"/>
      </rPr>
      <t>2)</t>
    </r>
  </si>
  <si>
    <r>
      <t>Sonstige Behandlungsanlagen</t>
    </r>
    <r>
      <rPr>
        <vertAlign val="superscript"/>
        <sz val="8"/>
        <color indexed="8"/>
        <rFont val="Arial"/>
        <family val="2"/>
      </rPr>
      <t>3)</t>
    </r>
  </si>
  <si>
    <t>1.1.1 Abfallentsorgung in Bayern 2018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</si>
  <si>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Hausmüllverbrennungsanlagen und sonstige Abfallverbrennungsanlagen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Hausmülldeponien, Bauschuttdeponien und sonstige Deponien (ohne Deponien in der Rekultivierungsphase, bei denen im Berichtsjahr keine Rekultivierungsmengen eingesetzt wurden) und Deponiebaumaßnahmen -                               </t>
    </r>
    <r>
      <rPr>
        <vertAlign val="superscript"/>
        <sz val="8"/>
        <color indexed="8"/>
        <rFont val="Arial"/>
        <family val="2"/>
      </rPr>
      <t xml:space="preserve"> 3)</t>
    </r>
    <r>
      <rPr>
        <sz val="8"/>
        <color indexed="8"/>
        <rFont val="Arial"/>
        <family val="2"/>
      </rPr>
      <t xml:space="preserve"> Spezielle Aufbereitungsanlagen, z. B. Ersatzbrennstoff-, Schlacke-, Kabelaufbereitungsanlagen.</t>
    </r>
  </si>
  <si>
    <t>1.1.2 Abfallentsorgung in Bayern 2018 nach Abfallarten und Entsorgungswegen</t>
  </si>
  <si>
    <r>
      <t>EAV-Syste-  matik</t>
    </r>
    <r>
      <rPr>
        <vertAlign val="superscript"/>
        <sz val="8"/>
        <color indexed="8"/>
        <rFont val="Arial"/>
        <family val="2"/>
      </rPr>
      <t>1)</t>
    </r>
  </si>
  <si>
    <t>Entsorgungswege 2018</t>
  </si>
  <si>
    <r>
      <t>Deponien</t>
    </r>
    <r>
      <rPr>
        <vertAlign val="superscript"/>
        <sz val="8"/>
        <color indexed="8"/>
        <rFont val="Arial"/>
        <family val="2"/>
      </rPr>
      <t>2)</t>
    </r>
  </si>
  <si>
    <r>
      <t>Thermische Behandlungs-anlagen</t>
    </r>
    <r>
      <rPr>
        <vertAlign val="superscript"/>
        <sz val="8"/>
        <color indexed="8"/>
        <rFont val="Arial"/>
        <family val="2"/>
      </rPr>
      <t>3)</t>
    </r>
  </si>
  <si>
    <r>
      <t>Sonstige
Behandlungs-
anlagen</t>
    </r>
    <r>
      <rPr>
        <vertAlign val="superscript"/>
        <sz val="8"/>
        <color indexed="8"/>
        <rFont val="Arial"/>
        <family val="2"/>
      </rPr>
      <t>4)</t>
    </r>
  </si>
  <si>
    <r>
      <t xml:space="preserve">      1)</t>
    </r>
    <r>
      <rPr>
        <sz val="8"/>
        <color indexed="8"/>
        <rFont val="Arial"/>
        <family val="2"/>
      </rPr>
      <t xml:space="preserve"> Europäisches Abfallverzeichnis.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Hausmülldeponien, Bauschuttdeponien, sonstige Deponien und Deponiebaumaßnahmen. -                      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Hausmüllverbrennungsanlagen und sonstige Abfallverbrennungsanlagen. -</t>
    </r>
    <r>
      <rPr>
        <vertAlign val="superscript"/>
        <sz val="8"/>
        <color indexed="8"/>
        <rFont val="Arial"/>
        <family val="2"/>
      </rPr>
      <t xml:space="preserve"> 4) </t>
    </r>
    <r>
      <rPr>
        <sz val="8"/>
        <color indexed="8"/>
        <rFont val="Arial"/>
        <family val="2"/>
      </rPr>
      <t>Feuerungsanlagen, Demontagebetriebe für Altfahrzeuge, chemisch-physikalische Behandlungsanlagen, Schredderanlagen/Schrottscheren, Anlagen zur mechanisch (-biologischen) Restmüllbehandlung, Bodenbehandlungsanlagen, spezielle Aufbereitungsanlagen z. B. Altholzaufbereitung.</t>
    </r>
  </si>
  <si>
    <t>noch 1.1.2 Abfallentsorgung in Bayern 2018 nach Abfallarten und Entsorgungswegen</t>
  </si>
  <si>
    <r>
      <t>Insgesamt</t>
    </r>
    <r>
      <rPr>
        <b/>
        <vertAlign val="superscript"/>
        <sz val="8"/>
        <color indexed="8"/>
        <rFont val="Arial"/>
        <family val="2"/>
      </rPr>
      <t>5)</t>
    </r>
  </si>
  <si>
    <r>
      <t xml:space="preserve">      1)</t>
    </r>
    <r>
      <rPr>
        <sz val="8"/>
        <color indexed="8"/>
        <rFont val="Arial"/>
        <family val="2"/>
      </rPr>
      <t xml:space="preserve"> Europäisches Abfallverzeichnis.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Hausmülldeponien, Bauschuttdeponien, sonstige Deponien und Deponiebaumaßnahmen. -                                           </t>
    </r>
    <r>
      <rPr>
        <vertAlign val="superscript"/>
        <sz val="8"/>
        <color indexed="8"/>
        <rFont val="Arial"/>
        <family val="2"/>
      </rPr>
      <t xml:space="preserve"> 3) </t>
    </r>
    <r>
      <rPr>
        <sz val="8"/>
        <color indexed="8"/>
        <rFont val="Arial"/>
        <family val="2"/>
      </rPr>
      <t xml:space="preserve">Hausmüllverbrennungsanlagen und sonstige Abfallverbrennungsanlagen. - </t>
    </r>
    <r>
      <rPr>
        <vertAlign val="superscript"/>
        <sz val="8"/>
        <color indexed="8"/>
        <rFont val="Arial"/>
        <family val="2"/>
      </rPr>
      <t xml:space="preserve"> 4)</t>
    </r>
    <r>
      <rPr>
        <sz val="8"/>
        <color indexed="8"/>
        <rFont val="Arial"/>
        <family val="2"/>
      </rPr>
      <t xml:space="preserve"> Feuerungsanlagen, Demontagebetriebe für Altfahrzeuge, chemisch-physikalische Behandlungsanlagen, Schredderanlagen/Schrottscheren, Anlagen zur mechanisch (-biologischen) Restmüllbehandlung, Bodenbehandlungsanlagen, spezielle Aufbereitungsanlagen z. B. Altholzaufbereitung. - 5) Werte ohne Verfüllmaßnahmen.</t>
    </r>
  </si>
  <si>
    <t>1.1.3.1 Abfallentsorgung in Bayern 2018 nach Abfallarten und Herkunft der Abfälle</t>
  </si>
  <si>
    <r>
      <t xml:space="preserve">EAV- Syste- matik
</t>
    </r>
    <r>
      <rPr>
        <vertAlign val="superscript"/>
        <sz val="8"/>
        <color indexed="8"/>
        <rFont val="Arial"/>
        <family val="2"/>
      </rPr>
      <t>1)</t>
    </r>
  </si>
  <si>
    <t>Entsor-
gungs-
anlagen 2018</t>
  </si>
  <si>
    <r>
      <t>Input der Anlage insgesamt 2017</t>
    </r>
    <r>
      <rPr>
        <vertAlign val="superscript"/>
        <sz val="8"/>
        <color indexed="8"/>
        <rFont val="Arial"/>
        <family val="2"/>
      </rPr>
      <t>2)</t>
    </r>
  </si>
  <si>
    <r>
      <t>Input der Anlage insgesamt 2018</t>
    </r>
    <r>
      <rPr>
        <vertAlign val="superscript"/>
        <sz val="8"/>
        <color indexed="8"/>
        <rFont val="Arial"/>
        <family val="2"/>
      </rPr>
      <t>2)</t>
    </r>
  </si>
  <si>
    <r>
      <t>betriebs-
eigene
Abfälle</t>
    </r>
    <r>
      <rPr>
        <vertAlign val="superscript"/>
        <sz val="8"/>
        <color indexed="8"/>
        <rFont val="Arial"/>
        <family val="2"/>
      </rPr>
      <t>3)</t>
    </r>
  </si>
  <si>
    <r>
      <t>Anzahl</t>
    </r>
    <r>
      <rPr>
        <vertAlign val="superscript"/>
        <sz val="8"/>
        <color indexed="8"/>
        <rFont val="Arial"/>
        <family val="2"/>
      </rPr>
      <t>4)</t>
    </r>
  </si>
  <si>
    <r>
      <t xml:space="preserve">     1)</t>
    </r>
    <r>
      <rPr>
        <sz val="8"/>
        <color indexed="8"/>
        <rFont val="Arial"/>
        <family val="2"/>
      </rPr>
      <t xml:space="preserve"> Europäisches Abfallverzeichnis.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Einschl. Deponiebaumaßnahmen.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Abfälle unmittelbar aus betriebseigener Produktion. -</t>
    </r>
    <r>
      <rPr>
        <vertAlign val="superscript"/>
        <sz val="8"/>
        <color indexed="8"/>
        <rFont val="Arial"/>
        <family val="2"/>
      </rPr>
      <t xml:space="preserve"> 4)</t>
    </r>
    <r>
      <rPr>
        <sz val="8"/>
        <color indexed="8"/>
        <rFont val="Arial"/>
        <family val="2"/>
      </rPr>
      <t xml:space="preserve"> Mehrfachzählungen. -</t>
    </r>
    <r>
      <rPr>
        <vertAlign val="superscript"/>
        <sz val="8"/>
        <color indexed="8"/>
        <rFont val="Arial"/>
        <family val="2"/>
      </rPr>
      <t xml:space="preserve"> 5)</t>
    </r>
    <r>
      <rPr>
        <sz val="8"/>
        <color indexed="8"/>
        <rFont val="Arial"/>
        <family val="2"/>
      </rPr>
      <t xml:space="preserve"> Werte ohne Verfüllmaßnahmen</t>
    </r>
  </si>
  <si>
    <t>1.1.3.2 Abfallentsorgung in Bayern 2018 nach Abfallarten und Verbleib der Abfälle</t>
  </si>
  <si>
    <r>
      <t>EAV- Syste- matik</t>
    </r>
    <r>
      <rPr>
        <vertAlign val="superscript"/>
        <sz val="8"/>
        <color indexed="8"/>
        <rFont val="Arial"/>
        <family val="2"/>
      </rPr>
      <t>1)</t>
    </r>
  </si>
  <si>
    <t>Entsor-
gungs-
anlagen
2018</t>
  </si>
  <si>
    <r>
      <t>zur Verwertung</t>
    </r>
    <r>
      <rPr>
        <vertAlign val="superscript"/>
        <sz val="8"/>
        <color indexed="8"/>
        <rFont val="Arial"/>
        <family val="2"/>
      </rPr>
      <t>3)</t>
    </r>
  </si>
  <si>
    <r>
      <t>Anzahl</t>
    </r>
    <r>
      <rPr>
        <vertAlign val="superscript"/>
        <sz val="7"/>
        <color indexed="8"/>
        <rFont val="Arial"/>
        <family val="2"/>
      </rPr>
      <t>2)</t>
    </r>
  </si>
  <si>
    <r>
      <t xml:space="preserve">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>Mehrfachzählungen. -</t>
    </r>
    <r>
      <rPr>
        <vertAlign val="superscript"/>
        <sz val="8"/>
        <color indexed="8"/>
        <rFont val="Arial"/>
        <family val="2"/>
      </rPr>
      <t xml:space="preserve"> 3) </t>
    </r>
    <r>
      <rPr>
        <sz val="8"/>
        <color indexed="8"/>
        <rFont val="Arial"/>
        <family val="2"/>
      </rPr>
      <t>Abfallbehandlungs- oder Verwertungsanlagen.</t>
    </r>
  </si>
  <si>
    <t>1.1.4.1 Abfallentsorgung in Bayern 2018 nach Regierungsbezirken</t>
  </si>
  <si>
    <r>
      <t>Regionale Gliederung</t>
    </r>
    <r>
      <rPr>
        <vertAlign val="superscript"/>
        <sz val="8"/>
        <color indexed="8"/>
        <rFont val="Arial"/>
        <family val="2"/>
      </rPr>
      <t>1)</t>
    </r>
  </si>
  <si>
    <t>Input der Anlagen 2018</t>
  </si>
  <si>
    <r>
      <t>betriebs-eigene Abfälle</t>
    </r>
    <r>
      <rPr>
        <vertAlign val="superscript"/>
        <sz val="8"/>
        <color indexed="8"/>
        <rFont val="Arial"/>
        <family val="2"/>
      </rPr>
      <t>2)</t>
    </r>
  </si>
  <si>
    <r>
      <t xml:space="preserve">     1) </t>
    </r>
    <r>
      <rPr>
        <sz val="8"/>
        <color indexed="8"/>
        <rFont val="Arial"/>
        <family val="2"/>
      </rPr>
      <t xml:space="preserve">Regionalisierung nach Standort der Entsorgungsanlage.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>Abfälle unmittelbar aus betriebseigener Produktion.</t>
    </r>
  </si>
  <si>
    <t>noch: 1.1.4.1 Abfallentsorgung in Bayern 2018 nach Regierungsbezirken</t>
  </si>
  <si>
    <t>noch: 1.1.4.1 Abfallentsorgung Bayern 2018 nach Regierungsbezirken</t>
  </si>
  <si>
    <t>1.1.4.2 Abfallentsorgung in Bayern 2018 nach Regierungsbezirken</t>
  </si>
  <si>
    <r>
      <t xml:space="preserve">    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Regionalisierung nach Standort der Entsorgungsanlage. </t>
    </r>
  </si>
  <si>
    <t>noch: 1.1.4.2 Abfallentsorgung in Bayern 2018 nach Regierungsbezirken</t>
  </si>
  <si>
    <t>1.1.4.3  Abfallentsorgung in Bayern 2018 nach Regierungsbezirken</t>
  </si>
  <si>
    <r>
      <t>Depo-
nien</t>
    </r>
    <r>
      <rPr>
        <vertAlign val="superscript"/>
        <sz val="8"/>
        <color indexed="8"/>
        <rFont val="Arial"/>
        <family val="2"/>
      </rPr>
      <t>1)</t>
    </r>
  </si>
  <si>
    <r>
      <t>Ther-
mische
Behand-
lungs-
anlagen</t>
    </r>
    <r>
      <rPr>
        <vertAlign val="superscript"/>
        <sz val="8"/>
        <color indexed="8"/>
        <rFont val="Arial"/>
        <family val="2"/>
      </rPr>
      <t>2)</t>
    </r>
  </si>
  <si>
    <r>
      <t>Sonstige
Behand-
lungs-
anlagen</t>
    </r>
    <r>
      <rPr>
        <vertAlign val="superscript"/>
        <sz val="8"/>
        <color indexed="8"/>
        <rFont val="Arial"/>
        <family val="2"/>
      </rPr>
      <t>3)</t>
    </r>
  </si>
  <si>
    <t>noch 1.1.4.3  Abfallentsorgung in Bayern 2018 nach Regierungsbezirken</t>
  </si>
  <si>
    <r>
      <t>Input der Anlage insgesamt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2017</t>
    </r>
  </si>
  <si>
    <t>Input der Anlage insgesamt 2018</t>
  </si>
  <si>
    <r>
      <t>betriebs-eigene
Abfälle</t>
    </r>
    <r>
      <rPr>
        <vertAlign val="superscript"/>
        <sz val="8"/>
        <color indexed="8"/>
        <rFont val="Arial"/>
        <family val="2"/>
      </rPr>
      <t>4)</t>
    </r>
  </si>
  <si>
    <r>
      <t>Anzahl</t>
    </r>
    <r>
      <rPr>
        <vertAlign val="superscript"/>
        <sz val="8"/>
        <color indexed="8"/>
        <rFont val="Arial"/>
        <family val="2"/>
      </rPr>
      <t>2)</t>
    </r>
  </si>
  <si>
    <r>
      <t xml:space="preserve">   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2015 noch ohne Co-Vergärungsanlagen. -</t>
    </r>
    <r>
      <rPr>
        <vertAlign val="superscript"/>
        <sz val="8"/>
        <color indexed="8"/>
        <rFont val="Arial"/>
        <family val="2"/>
      </rPr>
      <t xml:space="preserve"> 4)</t>
    </r>
    <r>
      <rPr>
        <sz val="8"/>
        <color indexed="8"/>
        <rFont val="Arial"/>
        <family val="2"/>
      </rPr>
      <t xml:space="preserve">Abfälle unmittelbar aus betriebseigener Produktion. - </t>
    </r>
    <r>
      <rPr>
        <vertAlign val="superscript"/>
        <sz val="8"/>
        <color indexed="8"/>
        <rFont val="Arial"/>
        <family val="2"/>
      </rPr>
      <t xml:space="preserve">5) </t>
    </r>
    <r>
      <rPr>
        <sz val="8"/>
        <color indexed="8"/>
        <rFont val="Arial"/>
        <family val="2"/>
      </rPr>
      <t xml:space="preserve">"Insgesamt" entspricht nicht der Summe der einzelnen Abfallgruppen, da nur ausgewählte Abfallgruppen aufgeführt sind. </t>
    </r>
  </si>
  <si>
    <t>1.2.2 Kompostierungs-, Vergärungs-, Co-Vergärungs- und Biogasanlagen in Bayern 2018</t>
  </si>
  <si>
    <r>
      <t>Garten- und
Parkabfälle</t>
    </r>
    <r>
      <rPr>
        <vertAlign val="superscript"/>
        <sz val="8"/>
        <color indexed="8"/>
        <rFont val="Arial"/>
        <family val="2"/>
      </rPr>
      <t>1)</t>
    </r>
  </si>
  <si>
    <r>
      <t>sonstige
Abfälle</t>
    </r>
    <r>
      <rPr>
        <vertAlign val="superscript"/>
        <sz val="8"/>
        <color indexed="8"/>
        <rFont val="Arial"/>
        <family val="2"/>
      </rPr>
      <t>2)</t>
    </r>
  </si>
  <si>
    <t xml:space="preserve">1.2.3 Kompostierungsanlagen in Bayern 2018 nach </t>
  </si>
  <si>
    <r>
      <t>Kapazität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
(Nennleistung)</t>
    </r>
  </si>
  <si>
    <r>
      <t>in der Land-
und Forst-
wirtschaft</t>
    </r>
    <r>
      <rPr>
        <vertAlign val="superscript"/>
        <sz val="8"/>
        <color indexed="8"/>
        <rFont val="Arial"/>
        <family val="2"/>
      </rPr>
      <t>2)</t>
    </r>
  </si>
  <si>
    <r>
      <t>bei privaten
Haushalten</t>
    </r>
    <r>
      <rPr>
        <vertAlign val="superscript"/>
        <sz val="8"/>
        <color indexed="8"/>
        <rFont val="Arial"/>
        <family val="2"/>
      </rPr>
      <t xml:space="preserve">3)
</t>
    </r>
    <r>
      <rPr>
        <sz val="8"/>
        <color indexed="8"/>
        <rFont val="Arial"/>
        <family val="2"/>
      </rPr>
      <t>und für</t>
    </r>
    <r>
      <rPr>
        <vertAlign val="superscript"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and. Zwecke</t>
    </r>
  </si>
  <si>
    <t>1.2.4 In Behandlungsanlagen eingesetzte Abfälle in Bayern 2018</t>
  </si>
  <si>
    <r>
      <t>betriebs-eigene
Abfälle</t>
    </r>
    <r>
      <rPr>
        <vertAlign val="superscript"/>
        <sz val="8"/>
        <color indexed="8"/>
        <rFont val="Arial"/>
        <family val="2"/>
      </rPr>
      <t>3)</t>
    </r>
  </si>
  <si>
    <r>
      <t xml:space="preserve">    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 xml:space="preserve">Abfälle unmittelbar aus betriebseigener Produktion. </t>
    </r>
  </si>
  <si>
    <t>noch 1.2.4 In Behandlungsanlagen eingesetzte Abfälle in Bayern 2018</t>
  </si>
  <si>
    <t xml:space="preserve">Entsor-
gungs-
anlagen 2018
</t>
  </si>
  <si>
    <r>
      <t>Sonstige Behandlungsanlagen</t>
    </r>
    <r>
      <rPr>
        <b/>
        <vertAlign val="superscript"/>
        <sz val="8"/>
        <color indexed="8"/>
        <rFont val="Arial"/>
        <family val="2"/>
      </rPr>
      <t>4)</t>
    </r>
  </si>
  <si>
    <r>
      <t xml:space="preserve">    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 xml:space="preserve">Abfälle unmittelbar aus betriebseigener Produktion. - </t>
    </r>
    <r>
      <rPr>
        <vertAlign val="superscript"/>
        <sz val="8"/>
        <color indexed="8"/>
        <rFont val="Arial"/>
        <family val="2"/>
      </rPr>
      <t xml:space="preserve">4) </t>
    </r>
    <r>
      <rPr>
        <sz val="8"/>
        <color indexed="8"/>
        <rFont val="Arial"/>
        <family val="2"/>
      </rPr>
      <t>Spezielle Aufbereitungsanlagen          z. B. für Altholz oder Anlagen zur Metallaufschmelzung.</t>
    </r>
  </si>
  <si>
    <r>
      <t>noch sonstige Behandlungsanlagen</t>
    </r>
    <r>
      <rPr>
        <b/>
        <vertAlign val="superscript"/>
        <sz val="8"/>
        <color indexed="8"/>
        <rFont val="Arial"/>
        <family val="2"/>
      </rPr>
      <t>4)</t>
    </r>
  </si>
  <si>
    <r>
      <t xml:space="preserve">    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 xml:space="preserve">Abfälle unmittelbar aus betriebseigener Produktion. - </t>
    </r>
    <r>
      <rPr>
        <vertAlign val="superscript"/>
        <sz val="8"/>
        <color indexed="8"/>
        <rFont val="Arial"/>
        <family val="2"/>
      </rPr>
      <t xml:space="preserve">4) </t>
    </r>
    <r>
      <rPr>
        <sz val="8"/>
        <color indexed="8"/>
        <rFont val="Arial"/>
        <family val="2"/>
      </rPr>
      <t>Spezielle Aufbereitungsanlagen z. B. für Altholz oder Anlagen zur Metallaufschmelzung.</t>
    </r>
  </si>
  <si>
    <t>1.3.1 In thermische Behandlungsanlagen und Feuerungsanlagen eingesetzte Abfälle in Bayern 2018</t>
  </si>
  <si>
    <t>eingesetzte Abfälle insgesamt 2018</t>
  </si>
  <si>
    <r>
      <t xml:space="preserve">    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Abfälle unmittelbar aus betriebseigener Produktion.</t>
    </r>
  </si>
  <si>
    <t>1.4.1 In Deponien abgelagerte Abfälle in Bayern 2018</t>
  </si>
  <si>
    <t>in Bayern 2018 nach Art der Deponie</t>
  </si>
  <si>
    <r>
      <t>Art der Deponie</t>
    </r>
    <r>
      <rPr>
        <vertAlign val="superscript"/>
        <sz val="8"/>
        <color indexed="8"/>
        <rFont val="Arial"/>
        <family val="2"/>
      </rPr>
      <t xml:space="preserve">1)
</t>
    </r>
  </si>
  <si>
    <r>
      <t>m</t>
    </r>
    <r>
      <rPr>
        <vertAlign val="superscript"/>
        <sz val="8"/>
        <color indexed="8"/>
        <rFont val="Arial"/>
        <family val="2"/>
      </rPr>
      <t>3</t>
    </r>
  </si>
  <si>
    <r>
      <t xml:space="preserve">    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Merkmal wird nur in den "geraden" Jahren erhoben.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Eingesetzte Abfallmenge insgesamt zuzüglich Deponiebaumaßnahmen.</t>
    </r>
  </si>
  <si>
    <t>1.4.3 In Deponien abgelagerte ausgewählte Siedlungsabfälle in Bayern 2018</t>
  </si>
  <si>
    <t>1.5.1 In Sortieranlagen und Zerlegeeinrichtungen eingesetzte Abfälle in Bayern 2018</t>
  </si>
  <si>
    <t>eingesetzte Abfälle insgesamt   2018</t>
  </si>
  <si>
    <r>
      <t xml:space="preserve">     1) </t>
    </r>
    <r>
      <rPr>
        <sz val="8"/>
        <color indexed="8"/>
        <rFont val="Arial"/>
        <family val="2"/>
      </rPr>
      <t xml:space="preserve">Europäisches Abfallverzeichnis 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Abfälle unmittelbar aus betriebseigener Produktion.</t>
    </r>
  </si>
  <si>
    <t>Abfälle aus Prozessen der mechanischen</t>
  </si>
  <si>
    <t xml:space="preserve">  Formgebung sowie der physikalischen </t>
  </si>
  <si>
    <t xml:space="preserve">Bau- und Abbruchabfälle aus Holz, Glas </t>
  </si>
  <si>
    <t xml:space="preserve">   und Kunststoff</t>
  </si>
  <si>
    <t xml:space="preserve">gefährliche Bestandteile enthaltende </t>
  </si>
  <si>
    <t xml:space="preserve">Siedlungsabfälle/Getrennt gesammelte  </t>
  </si>
  <si>
    <t xml:space="preserve">  Fraktionen, davon  gebrauchte Geräte, </t>
  </si>
  <si>
    <t xml:space="preserve">  und mechanischen Oberflächenbearbei-</t>
  </si>
  <si>
    <t xml:space="preserve">  tung von Metallen und Kunststoffen</t>
  </si>
  <si>
    <t>Altfahrzeuge verschiedener Verkehrsträ-</t>
  </si>
  <si>
    <t xml:space="preserve">  ger und Abfälle aus der Demontage von </t>
  </si>
  <si>
    <t xml:space="preserve">gebrauchte Geräte ohne gefährliche </t>
  </si>
  <si>
    <t xml:space="preserve">  Bestandteile</t>
  </si>
  <si>
    <t xml:space="preserve">Siedlungsabfälle/Getrennt gesammelte </t>
  </si>
  <si>
    <t>Entsor-
gungs-
anla-gen 2018</t>
  </si>
  <si>
    <t xml:space="preserve">  Altfahrzeugen sowie der Fahrzeug-</t>
  </si>
  <si>
    <t xml:space="preserve">  wartung</t>
  </si>
  <si>
    <t>Abfälle aus der mechanischen Behand-</t>
  </si>
  <si>
    <t xml:space="preserve">  lung von Abfällen</t>
  </si>
  <si>
    <t xml:space="preserve">Siedlungsabfälle, getrennt gesammelte </t>
  </si>
  <si>
    <t xml:space="preserve">  Fraktionen aus Papier und Pappe</t>
  </si>
  <si>
    <t>Siedlungsabfälle, getrennt gesammelte</t>
  </si>
  <si>
    <t xml:space="preserve"> Fraktionen aus Glas</t>
  </si>
  <si>
    <t xml:space="preserve"> gebrauchte Geräte ohne PCB,FCKW  </t>
  </si>
  <si>
    <t xml:space="preserve">  die Fluorchlorkohlenwasserstoffe </t>
  </si>
  <si>
    <t xml:space="preserve">  Fraktionen, davon  gebrauchte elek- </t>
  </si>
  <si>
    <t xml:space="preserve">  trische und elektronische Geräte, die </t>
  </si>
  <si>
    <t xml:space="preserve">  gefährliche Bauteile, aber kein Queck-</t>
  </si>
  <si>
    <t xml:space="preserve">  silber oder FCKW  enthalten</t>
  </si>
  <si>
    <t xml:space="preserve">  Fraktionen, davon gebrauchte elek-</t>
  </si>
  <si>
    <t xml:space="preserve">  trische und  elektronische Geräte, die</t>
  </si>
  <si>
    <t xml:space="preserve"> oder freies Asbest enthaltende Geräte</t>
  </si>
  <si>
    <t>zur Verwer-tung</t>
  </si>
  <si>
    <t>zur    Beseiti-gung</t>
  </si>
  <si>
    <t>gewonnene Sekundär-
rohstoffe und Produkte,
Abgabe an Direktverwer-ter</t>
  </si>
  <si>
    <r>
      <t xml:space="preserve">    1) </t>
    </r>
    <r>
      <rPr>
        <sz val="8"/>
        <color indexed="8"/>
        <rFont val="Arial"/>
        <family val="2"/>
      </rPr>
      <t xml:space="preserve">Hausmülldeponien, Bauschuttdeponien und sonstige Deponien.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Hausmüllverbrennungsanlagen und sonstige Abfallverbrennungsanlagen. 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U. a. spezielle Aufbereitungsanlagen z. B. zur Altholzaufbereitung.</t>
    </r>
  </si>
  <si>
    <r>
      <t xml:space="preserve">    1) </t>
    </r>
    <r>
      <rPr>
        <sz val="8"/>
        <color indexed="8"/>
        <rFont val="Arial"/>
        <family val="2"/>
      </rPr>
      <t xml:space="preserve">Hausmülldeponien, Bauschuttdeponien und sonstige Deponien.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Hausmüllverbrennungsanlagen und sonstige Abfallverbrennungsanlagen. - 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U. a. spezielle Aufbereitungsanlagen z. B. zur Altholzaufbereitung.</t>
    </r>
  </si>
  <si>
    <t>in Bayern 2018 nach ausgewählten Abfallarten und Herkunft der Abfälle</t>
  </si>
  <si>
    <t>1.2.1 In Kompostierungs-, Vergärungs-, Co-Vergärungs- und Biogasanlagen eingesetzte Abfälle</t>
  </si>
  <si>
    <t xml:space="preserve">2.1  Von Abfallerzeugern abgegebene Mengen gefährlicher </t>
  </si>
  <si>
    <t xml:space="preserve"> Abfälle in Bayern 2018 nach Abfallarten</t>
  </si>
  <si>
    <r>
      <t>EAV-
Syste-
matik</t>
    </r>
    <r>
      <rPr>
        <vertAlign val="superscript"/>
        <sz val="8"/>
        <color indexed="8"/>
        <rFont val="Arial"/>
        <family val="2"/>
      </rPr>
      <t>1)</t>
    </r>
  </si>
  <si>
    <t>Abfall-
erzeuger</t>
  </si>
  <si>
    <r>
      <t>abgegebene Abfallmengen</t>
    </r>
    <r>
      <rPr>
        <vertAlign val="superscript"/>
        <sz val="8"/>
        <color indexed="8"/>
        <rFont val="Arial"/>
        <family val="2"/>
      </rPr>
      <t>3)</t>
    </r>
  </si>
  <si>
    <t>ins-
gesamt</t>
  </si>
  <si>
    <t>davon an</t>
  </si>
  <si>
    <t>bayerische
Entsorger</t>
  </si>
  <si>
    <t>Entsorger in
anderen
Bundesländern</t>
  </si>
  <si>
    <t>Abfälle, die beim Aufsuchen, Ausbeuten u. Gewinnen</t>
  </si>
  <si>
    <t>sowie bei der physik. und chemi. Behandlung von</t>
  </si>
  <si>
    <t>Bodenschätzen entstehen</t>
  </si>
  <si>
    <t xml:space="preserve">.  </t>
  </si>
  <si>
    <t xml:space="preserve">Abfälle aus der Landwirtschaft, Gartenbau,Teichwirt- </t>
  </si>
  <si>
    <t>schaft, Forstwirtschaft, Jagd und Fischerei, sowie der</t>
  </si>
  <si>
    <t>Herstellung und Verarbeitung von Lebensmitteln</t>
  </si>
  <si>
    <t>Abfälle aus der Holzverarbeitung und der Herstellung</t>
  </si>
  <si>
    <t>von Platten, Möbeln, Zellstoffen, Papier und Pappe</t>
  </si>
  <si>
    <t>Abfälle aus der Leder-, Pelz-  und Textilindustrie</t>
  </si>
  <si>
    <t>Kohlepyrolyse</t>
  </si>
  <si>
    <t>0601</t>
  </si>
  <si>
    <t>dar.</t>
  </si>
  <si>
    <t>Abfälle aus der HZVA von Säuren</t>
  </si>
  <si>
    <t>0701</t>
  </si>
  <si>
    <t xml:space="preserve"> Abfälle aus der Herstellung, Zubereitung,</t>
  </si>
  <si>
    <t>Vertrieb und Anwendung (HZVA) organischer</t>
  </si>
  <si>
    <t>Grundchemikalien</t>
  </si>
  <si>
    <t>0702</t>
  </si>
  <si>
    <t>Abfälle aus der HZVA von Kunststoffen</t>
  </si>
  <si>
    <t>synthetischem Gummi und Kunstfasern</t>
  </si>
  <si>
    <t>0707</t>
  </si>
  <si>
    <t>Abfälle aus der HZVA von Feinchemikalien und</t>
  </si>
  <si>
    <t>Chemikalien a. n. g.</t>
  </si>
  <si>
    <t>Lacke), Klebstoffen, Dichtmassen und Druckfarben</t>
  </si>
  <si>
    <t>0801</t>
  </si>
  <si>
    <t>Abfälle aus der HZVA von Farben und</t>
  </si>
  <si>
    <t>Lacken</t>
  </si>
  <si>
    <t>Abfälle aus der photographischen Industrie</t>
  </si>
  <si>
    <t>1003</t>
  </si>
  <si>
    <t>Abfälle aus der thermischen Aluminium-</t>
  </si>
  <si>
    <t>metallurgie</t>
  </si>
  <si>
    <t>Abfälle aus der chemischen Oberflächenbearbeitung,</t>
  </si>
  <si>
    <t xml:space="preserve">Beschichtung von Metallen u. and. Werkstoffen, Nicht- </t>
  </si>
  <si>
    <t>eisen-Hydrometallurgie</t>
  </si>
  <si>
    <t>1101</t>
  </si>
  <si>
    <t>Abfälle aus der chemischen Oberflächen-</t>
  </si>
  <si>
    <t>bearbeitung, -beschichtung (z. B. Galvanik, Ver-</t>
  </si>
  <si>
    <t>zinkung, Beizen, Ätzen, Phosphatieren und</t>
  </si>
  <si>
    <t>alkalisches Entfetten)</t>
  </si>
  <si>
    <t>Abfälle aus Prozessen der mechanischen Form-</t>
  </si>
  <si>
    <t>gebung sowie der physikalischen und mechanischen</t>
  </si>
  <si>
    <t>Oberflächenbearb. von Metallen und Kunststoffen</t>
  </si>
  <si>
    <t xml:space="preserve">Abfälle aus Prozessen der mechanischen </t>
  </si>
  <si>
    <t xml:space="preserve">Formgebung sowie der physikalischen und </t>
  </si>
  <si>
    <t>chemischen Oberflächenbearbeitung</t>
  </si>
  <si>
    <r>
      <t xml:space="preserve">    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Europäisches Abfallverzeichnis.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Mehrfachnennungen. 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Ohne ins Ausland exportierte Mengen.</t>
    </r>
  </si>
  <si>
    <t>noch: 2.1 Von Abfallerzeugern abgegebene Mengen gefährlicher</t>
  </si>
  <si>
    <t>Abfälle in Bayern 2018 nach Abfallarten</t>
  </si>
  <si>
    <t>Ölabfälle u. Abfälle  aus flüssigen Brennstoffen</t>
  </si>
  <si>
    <t>1302</t>
  </si>
  <si>
    <t xml:space="preserve"> Abfälle von Maschinen-, Getriebe- und</t>
  </si>
  <si>
    <t>Schmierölen</t>
  </si>
  <si>
    <t>1305</t>
  </si>
  <si>
    <t>Inhalte von Öl-/Wasserabscheidern</t>
  </si>
  <si>
    <t>14</t>
  </si>
  <si>
    <t xml:space="preserve"> Treibgasen</t>
  </si>
  <si>
    <t xml:space="preserve">Verpackungsabfall, Aufsaugmassen, Wischtücher, </t>
  </si>
  <si>
    <t>1502</t>
  </si>
  <si>
    <t xml:space="preserve"> Aufsaug- und Filtermaterialien, Wischtücher und</t>
  </si>
  <si>
    <t xml:space="preserve">  Schutzkleidung</t>
  </si>
  <si>
    <t>sind</t>
  </si>
  <si>
    <t>1606</t>
  </si>
  <si>
    <t>Batterien und Akkumulatoren</t>
  </si>
  <si>
    <t>verunreinigten Standorten)</t>
  </si>
  <si>
    <t>Beton, Ziegel, Fliesen, Keramik</t>
  </si>
  <si>
    <t>Holz, Glas und Kunststoff</t>
  </si>
  <si>
    <t>Boden, Steine, Baggergut</t>
  </si>
  <si>
    <t>Abfälle aus der humanmedizinischen und tierärztlichen</t>
  </si>
  <si>
    <t xml:space="preserve">Versorgung und Forschung (ohne Küchen- und </t>
  </si>
  <si>
    <t>Restaurantabfälle, die nicht aus der unmittelbaren</t>
  </si>
  <si>
    <t>Krankenpflege stammen)</t>
  </si>
  <si>
    <t>Abwasserbehandlungsanlagen sowie der Aufbe-</t>
  </si>
  <si>
    <t>reitung von Wasser für den menschlichen Gebrauch</t>
  </si>
  <si>
    <t>und Wasser für industrielle Zwecke</t>
  </si>
  <si>
    <t>Abfälle aus der Verbrennung oder Pyrolyse von</t>
  </si>
  <si>
    <t xml:space="preserve"> Abfällen</t>
  </si>
  <si>
    <t>1907</t>
  </si>
  <si>
    <t>Deponiesickerwasser</t>
  </si>
  <si>
    <t>Siedlungsabfälle (Haushaltsabf. und ähnliche gewerb-</t>
  </si>
  <si>
    <t>liche und industrielle Abf., sowie Abf. aus Einrichtungen)</t>
  </si>
  <si>
    <t>einschließlich getrennt gesammelter Fraktionen</t>
  </si>
  <si>
    <t>gebrauchte elektrische und elektronische Geräte</t>
  </si>
  <si>
    <t xml:space="preserve"> die gefährliche Bauteile enthalten</t>
  </si>
  <si>
    <t>nachrichtlich: an das Ausland abgegebene Mengen</t>
  </si>
  <si>
    <t>2.2  Einfuhr und Ausfuhr von überwachungsbedürftigen Abfällen von und nach Bayern  2018</t>
  </si>
  <si>
    <t>(Grenzüberschreitende Verbringung von Abfällen – Daten des Umweltbundesamtes)</t>
  </si>
  <si>
    <t>Staat</t>
  </si>
  <si>
    <t xml:space="preserve">Abfallmengen </t>
  </si>
  <si>
    <t>Einfuhr von</t>
  </si>
  <si>
    <t>darunter
besonders
überwachungs-
bedürftige
Abfälle</t>
  </si>
  <si>
    <t>Ausfuhr nach</t>
  </si>
  <si>
    <t>Argentinien</t>
  </si>
  <si>
    <t>Belgien</t>
  </si>
  <si>
    <t>Bosnien-Herzogowina</t>
  </si>
  <si>
    <t>Brasilien</t>
  </si>
  <si>
    <t>Bulgarien</t>
  </si>
  <si>
    <t>China</t>
  </si>
  <si>
    <t>Dänemark</t>
  </si>
  <si>
    <t>Estland</t>
  </si>
  <si>
    <t>Finnland</t>
  </si>
  <si>
    <t>Frankreich</t>
  </si>
  <si>
    <t>Georgien</t>
  </si>
  <si>
    <t>Großbritannien</t>
  </si>
  <si>
    <t>Irland</t>
  </si>
  <si>
    <t>Italien</t>
  </si>
  <si>
    <t>Kroatien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</si>
  <si>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</si>
  <si>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</si>
  <si>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</si>
  <si>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</si>
  <si>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</si>
  <si>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</si>
  <si>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</si>
  <si>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</si>
  <si>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</si>
  <si>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Schweden</t>
  </si>
  <si>
    <t>Schweiz</t>
  </si>
  <si>
    <t xml:space="preserve">Slowakische Republik </t>
  </si>
  <si>
    <t>Serbien</t>
  </si>
  <si>
    <t>Slowenien</t>
  </si>
  <si>
    <t>Spanien</t>
  </si>
  <si>
    <t>Südafrika</t>
  </si>
  <si>
    <t>Tschechien</t>
  </si>
  <si>
    <t>Ungarn</t>
  </si>
  <si>
    <t>Uruguay</t>
  </si>
  <si>
    <t>USA</t>
  </si>
  <si>
    <t>Weißrussland</t>
  </si>
  <si>
    <t>Insgesamt  2018</t>
  </si>
  <si>
    <t>2017</t>
  </si>
  <si>
    <t>2016</t>
  </si>
  <si>
    <t>2015</t>
  </si>
  <si>
    <t>2014</t>
  </si>
  <si>
    <t>2013</t>
  </si>
  <si>
    <t>2012</t>
  </si>
  <si>
    <t>2007</t>
  </si>
  <si>
    <t>2006</t>
  </si>
  <si>
    <t>3.1 Zur Verwertung und Beseitigung eingesetzte Bauabfälle in Bayern 2014, 2016 und 2018</t>
  </si>
  <si>
    <t xml:space="preserve"> nach Art der Entsorgung und Abfallarten</t>
  </si>
  <si>
    <t>Abfallarten</t>
  </si>
  <si>
    <t>Einheit</t>
  </si>
  <si>
    <t>eingesetzte Menge insgesamt</t>
  </si>
  <si>
    <r>
      <t>in Asphalt-misch-     anlagen aufbereitet</t>
    </r>
    <r>
      <rPr>
        <vertAlign val="superscript"/>
        <sz val="8"/>
        <rFont val="Arial"/>
        <family val="2"/>
      </rPr>
      <t>2)</t>
    </r>
  </si>
  <si>
    <t>Verwertung</t>
  </si>
  <si>
    <t>Beseitigung</t>
  </si>
  <si>
    <t>in Deponien               und Abfallver-brennungs-anlagen</t>
  </si>
  <si>
    <t xml:space="preserve">in Bauschutt-
recycling-
anlagen aufbereitet </t>
  </si>
  <si>
    <t>überirdisch verfüllt</t>
  </si>
  <si>
    <r>
      <t>bei Baumaßnahmen eingesetzt; sonstige Verwertung</t>
    </r>
    <r>
      <rPr>
        <vertAlign val="superscript"/>
        <sz val="8"/>
        <rFont val="Arial"/>
        <family val="2"/>
      </rPr>
      <t>1)</t>
    </r>
  </si>
  <si>
    <t>Bauabfälle insgesamt</t>
  </si>
  <si>
    <t>1 000 t</t>
  </si>
  <si>
    <t>%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</si>
  <si>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………………………………...</t>
    </r>
  </si>
  <si>
    <t xml:space="preserve">Bodenaushub, Steine etc. </t>
  </si>
  <si>
    <t xml:space="preserve">    darunter Gleisschotter</t>
  </si>
  <si>
    <t>Straßenaufbruch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</si>
  <si>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……………………………......</t>
    </r>
  </si>
  <si>
    <t xml:space="preserve">                                              Veränderung 2018 gegenüber 2016 in % </t>
  </si>
  <si>
    <t>Bauschutt</t>
  </si>
  <si>
    <r>
      <t xml:space="preserve">     </t>
    </r>
    <r>
      <rPr>
        <vertAlign val="superscript"/>
        <sz val="7"/>
        <rFont val="Jahrbuch"/>
        <family val="2"/>
      </rPr>
      <t>1)</t>
    </r>
    <r>
      <rPr>
        <sz val="7"/>
        <rFont val="Jahrbuch"/>
        <family val="2"/>
      </rPr>
      <t xml:space="preserve"> Einschließlich der Mengen die in Anlagen der Entsorgungswirtschaft verwertet wurden. - </t>
    </r>
    <r>
      <rPr>
        <vertAlign val="superscript"/>
        <sz val="7"/>
        <rFont val="Jahrbuch"/>
        <family val="2"/>
      </rPr>
      <t>2)</t>
    </r>
    <r>
      <rPr>
        <sz val="7"/>
        <rFont val="Jahrbuch"/>
        <family val="2"/>
      </rPr>
      <t xml:space="preserve"> Gebrochener und ungebrochener Straßenaufbruch. - </t>
    </r>
    <r>
      <rPr>
        <vertAlign val="superscript"/>
        <sz val="7"/>
        <rFont val="Jahrbuch"/>
        <family val="2"/>
      </rPr>
      <t>3)</t>
    </r>
    <r>
      <rPr>
        <sz val="7"/>
        <rFont val="Jahrbuch"/>
        <family val="2"/>
      </rPr>
      <t xml:space="preserve"> Einschließlich möglicher Doppel-  </t>
    </r>
  </si>
  <si>
    <t xml:space="preserve">zählungen bei Deponiebaumaßnahmen.  </t>
  </si>
  <si>
    <t>3.2 Zur Verwertung und Beseitigung eingesetzte Bauabfälle in Bayern 2018 nach Anlagen-</t>
  </si>
  <si>
    <t>bzw. Verwertungsarten, ausgewählte Abfallarten und regionaler Gliederung</t>
  </si>
  <si>
    <t>Gebiet</t>
  </si>
  <si>
    <t>insgesamt</t>
  </si>
  <si>
    <t>Bodenaushub, Steine etc.</t>
  </si>
  <si>
    <r>
      <t>Bauholz, -glas und
sonstige Bauabfälle</t>
    </r>
    <r>
      <rPr>
        <vertAlign val="superscript"/>
        <sz val="8"/>
        <color theme="1"/>
        <rFont val="Arial"/>
        <family val="2"/>
      </rPr>
      <t>1)</t>
    </r>
  </si>
  <si>
    <t>Bauschuttrecyclinganlagen</t>
  </si>
  <si>
    <t>Asphaltmischanlagen (dar. gebrochener Straßenaufbruch)</t>
  </si>
  <si>
    <r>
      <t>Verfüllmaßnahmen</t>
    </r>
    <r>
      <rPr>
        <b/>
        <vertAlign val="superscript"/>
        <sz val="9"/>
        <color theme="1"/>
        <rFont val="Arial"/>
        <family val="2"/>
      </rPr>
      <t>2)</t>
    </r>
  </si>
  <si>
    <r>
      <t xml:space="preserve">     1) </t>
    </r>
    <r>
      <rPr>
        <sz val="8"/>
        <color theme="1"/>
        <rFont val="Arial"/>
        <family val="2"/>
      </rPr>
      <t xml:space="preserve">Zum Beispiel Dämmmaterial, Glas und Kunststoff.  - </t>
    </r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Differenzierung der Verfüllmaßnahmen nach kreisfreien Städten und Landkreisen aus Datenschutzgründen nicht sinnvoll.</t>
    </r>
  </si>
  <si>
    <t>noch 3.2 Zur Verwertung und Beseitigung eingesetzte Bauabfälle in Bayern 2018 nach Anlagen-</t>
  </si>
  <si>
    <t>bzw. Verwertungsarten, Abfallarten und regionaler Gliederung</t>
  </si>
  <si>
    <t>Bodenaushub</t>
  </si>
  <si>
    <r>
      <t>Bauholz, -glas und sonstige Bauabfälle</t>
    </r>
    <r>
      <rPr>
        <vertAlign val="superscript"/>
        <sz val="8"/>
        <color theme="1"/>
        <rFont val="Arial"/>
        <family val="2"/>
      </rPr>
      <t>1)</t>
    </r>
  </si>
  <si>
    <t>Gleisschotter</t>
  </si>
  <si>
    <t>Deponien</t>
  </si>
  <si>
    <t>Verwertete Mengen durch Deponiebaumaßnahmen in Deponien</t>
  </si>
  <si>
    <t>Übrige Abfallentsorgungsanlagen</t>
  </si>
  <si>
    <r>
      <t xml:space="preserve">     1)</t>
    </r>
    <r>
      <rPr>
        <sz val="8"/>
        <color theme="1"/>
        <rFont val="Arial"/>
        <family val="2"/>
      </rPr>
      <t xml:space="preserve"> Zum Beispiel Dämmmaterial, Glas und Kunststoff. </t>
    </r>
  </si>
  <si>
    <t>3.3 In Bauschuttrecyclinganlagen und Asphaltmischanlagen eingesetzte</t>
  </si>
  <si>
    <t>Bauabfälle in Bayern 2018 nach Abfallarten</t>
  </si>
  <si>
    <r>
      <t>Ei</t>
    </r>
    <r>
      <rPr>
        <b/>
        <sz val="8"/>
        <color theme="1"/>
        <rFont val="Arial"/>
        <family val="2"/>
      </rPr>
      <t>n</t>
    </r>
    <r>
      <rPr>
        <sz val="8"/>
        <color theme="1"/>
        <rFont val="Arial"/>
        <family val="2"/>
      </rPr>
      <t>gesetzt</t>
    </r>
    <r>
      <rPr>
        <b/>
        <sz val="8"/>
        <color theme="1"/>
        <rFont val="Arial"/>
        <family val="2"/>
      </rPr>
      <t xml:space="preserve">e </t>
    </r>
    <r>
      <rPr>
        <sz val="8"/>
        <color theme="1"/>
        <rFont val="Arial"/>
        <family val="2"/>
      </rPr>
      <t>Bauabfälle                                                                nach Anlagenart</t>
    </r>
  </si>
  <si>
    <r>
      <t>Anlagen</t>
    </r>
    <r>
      <rPr>
        <vertAlign val="superscript"/>
        <sz val="8"/>
        <color theme="1"/>
        <rFont val="Arial"/>
        <family val="2"/>
      </rPr>
      <t>1)</t>
    </r>
  </si>
  <si>
    <t>Eingesetzte Bauabfälle</t>
  </si>
  <si>
    <t xml:space="preserve">insgesamt </t>
  </si>
  <si>
    <t>in/aus</t>
  </si>
  <si>
    <t>stationär/ semimobil</t>
  </si>
  <si>
    <t>mobil</t>
  </si>
  <si>
    <t>stationären/ semimobilen Anlagen</t>
  </si>
  <si>
    <t>mobilen Anlagen</t>
  </si>
  <si>
    <t>Bauholz, -glas und sonstige Bauabfälle</t>
  </si>
  <si>
    <t>Bauschuttrecyclinganlagen zusammen</t>
  </si>
  <si>
    <t>Asphaltmischanlagen</t>
  </si>
  <si>
    <t>Aufbereiteter Ausbauasphalt</t>
  </si>
  <si>
    <t xml:space="preserve">3.4 In Bauschuttrecyclinganlagen gewonnene Erzeugnisse und Stoffe </t>
  </si>
  <si>
    <t>in Bayern 2018</t>
  </si>
  <si>
    <t>Art der gewonnenen Erzeugnisse und Stoffe</t>
  </si>
  <si>
    <t>Gewonnene Erzeugnisse</t>
  </si>
  <si>
    <t>stationär/  semimobil</t>
  </si>
  <si>
    <t>stationären/    semimobilen Anlagen</t>
  </si>
  <si>
    <t>Erzeugnisse für Verwendung im Straßen- u. Wegebau</t>
  </si>
  <si>
    <t>Erzeugnisse für Verwendung im sonstigen Erdbau</t>
  </si>
  <si>
    <t>Erzeugnisse für Verwendung als Betonzuschlag</t>
  </si>
  <si>
    <t>Erzeugnisse für Verwendung in Asphaltmischanlagen</t>
  </si>
  <si>
    <t>Restliche Erzeugnisse</t>
  </si>
  <si>
    <t>______________</t>
  </si>
  <si>
    <r>
      <t xml:space="preserve">     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Mehrfachzählungen.</t>
    </r>
  </si>
  <si>
    <t>4.1  Entsorgung von Verkaufs-, Transport- und Umverpackungen 2018</t>
  </si>
  <si>
    <t>nach Verpackungsarten und Weiterverwertung</t>
  </si>
  <si>
    <t>Verpackungsart</t>
  </si>
  <si>
    <t>Eingesammelte Menge</t>
  </si>
  <si>
    <t>davon (Sp.2) weitergegeben an</t>
  </si>
  <si>
    <r>
      <t>Verwerterbetriebe</t>
    </r>
    <r>
      <rPr>
        <vertAlign val="superscript"/>
        <sz val="8"/>
        <color indexed="8"/>
        <rFont val="Arial"/>
        <family val="2"/>
      </rPr>
      <t>1)</t>
    </r>
  </si>
  <si>
    <t>kg/Einw.</t>
  </si>
  <si>
    <r>
      <t xml:space="preserve">  Von Branchenlösungen und Systembetreibern zurückgenommene bzw. abgeholte Verkaufsverpackungen </t>
    </r>
    <r>
      <rPr>
        <b/>
        <vertAlign val="superscript"/>
        <sz val="9"/>
        <color indexed="8"/>
        <rFont val="Arial"/>
        <family val="2"/>
      </rPr>
      <t>2)</t>
    </r>
  </si>
  <si>
    <t>Leichtstoff-FraktionenËÒ</t>
  </si>
  <si>
    <t>Papier, Pappe und Karton</t>
  </si>
  <si>
    <t>Gemischtes Glas</t>
  </si>
  <si>
    <t>Farblich getrennt gesammeltes Glas</t>
  </si>
  <si>
    <t>KunststoffeÌÒ</t>
  </si>
  <si>
    <t>MetalleÌÒ</t>
  </si>
  <si>
    <t>VerbundeÍÒ</t>
  </si>
  <si>
    <t>Zusammen</t>
  </si>
  <si>
    <t xml:space="preserve"> Bei gewerblichen und industriellen Endverbrauchern eingesammelte Verkaufs-, Transport- und Umverpackungen </t>
  </si>
  <si>
    <t>Verpackungen für nicht schadstoffhaltige Füllgüter</t>
  </si>
  <si>
    <t>dav.</t>
  </si>
  <si>
    <t>Glas</t>
  </si>
  <si>
    <t>Papier, Pappe, Karton</t>
  </si>
  <si>
    <t>Metalle</t>
  </si>
  <si>
    <t>eisenhaltige Metalle</t>
  </si>
  <si>
    <t>Aluminium</t>
  </si>
  <si>
    <t>sonstige Altmetalle, Metallverbunde</t>
  </si>
  <si>
    <t>Kunststoffe</t>
  </si>
  <si>
    <t>Holz</t>
  </si>
  <si>
    <t>Nicht sortenrein erfasste Materialien,</t>
  </si>
  <si>
    <t xml:space="preserve">   sonstige Materialien</t>
  </si>
  <si>
    <t>Verpackungen für schadstoffhaltige Füllgüter</t>
  </si>
  <si>
    <r>
      <t>Verpackungen insgesamt</t>
    </r>
    <r>
      <rPr>
        <b/>
        <vertAlign val="superscript"/>
        <sz val="9"/>
        <color indexed="8"/>
        <rFont val="Arial"/>
        <family val="2"/>
      </rPr>
      <t>2)</t>
    </r>
  </si>
  <si>
    <r>
      <t xml:space="preserve">    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Einschl. Altstoffhandel, Aufarbeitungs-, Aufbereitungsanlagen und sonstiger Verbleib.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Siehe Erläuterungen S. 61. - 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Gemische aus dem "Gelben System" und andere Gemische von Verpackungen. 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Als Verpackung getrennt gesammelt. - </t>
    </r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Verbunde sind Verpackungen aus unterschiedlichen, von Hand nicht trennbaren Materialien jeweils mit einem Gewichtsanteil von weniger als 95 Prozent. </t>
    </r>
  </si>
  <si>
    <t>4.2 Abfallaufkommen aus Haushalten und Kleingewerbe in Bayern 2017 und 2018</t>
  </si>
  <si>
    <t xml:space="preserve"> nach Regierungsbezirken und Abfallarten</t>
  </si>
  <si>
    <t>- Daten des Bayerischen Landesamts für Umwelt -</t>
  </si>
  <si>
    <t>Regierungsbezirk
—––—
Abfallart</t>
  </si>
  <si>
    <r>
      <t>Eingesammelte Menge</t>
    </r>
    <r>
      <rPr>
        <vertAlign val="superscript"/>
        <sz val="8"/>
        <color indexed="8"/>
        <rFont val="Jahrbuch"/>
        <family val="2"/>
      </rPr>
      <t>1)</t>
    </r>
  </si>
  <si>
    <r>
      <t>2018
ggü.
2017</t>
    </r>
    <r>
      <rPr>
        <vertAlign val="superscript"/>
        <sz val="8"/>
        <color indexed="8"/>
        <rFont val="Jahrbuch"/>
        <family val="2"/>
      </rPr>
      <t>2)</t>
    </r>
  </si>
  <si>
    <t>je Einwohner
und Jahr</t>
  </si>
  <si>
    <t>t</t>
  </si>
  <si>
    <t>kg</t>
  </si>
  <si>
    <t>Oberbayern insgesamt</t>
  </si>
  <si>
    <t xml:space="preserve">dav. </t>
  </si>
  <si>
    <t>Wertstoffe (ohne verwertete Schlacke und Schrott aus MVAËÒ)</t>
  </si>
  <si>
    <t xml:space="preserve">dar. </t>
  </si>
  <si>
    <t>Altglas</t>
  </si>
  <si>
    <t>Altpapier</t>
  </si>
  <si>
    <t>Altmetall (aus Sammlung und Sortierung)</t>
  </si>
  <si>
    <t>Grüngut und Bioabfall</t>
  </si>
  <si>
    <t>Restmüll (ohne Sortierreste)</t>
  </si>
  <si>
    <t>Niederbayern insgesamt</t>
  </si>
  <si>
    <t>Oberpfalz insgesamt</t>
  </si>
  <si>
    <t>Oberfranken insgesamt</t>
  </si>
  <si>
    <t>Mittelfranken insgesamt</t>
  </si>
  <si>
    <t>Unterfranken insgesamt</t>
  </si>
  <si>
    <t>Schwaben insgesamt</t>
  </si>
  <si>
    <t>Bayern insgesamt</t>
  </si>
  <si>
    <r>
      <t xml:space="preserve">    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U.a. im Rahmen der öffentlichen Müllabfuhr; ab dem Jahr 2008 ohne Elektroaltgeräte.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Veränderung der Menge je Einwohner.- 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Müllverbrennungsanlage.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</si>
</sst>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164" formatCode="#\ ###\ ##0"/>
    <numFmt numFmtId="165" formatCode="@\ *."/>
    <numFmt numFmtId="166" formatCode="#\ ###\ ##0\ \ "/>
    <numFmt numFmtId="167" formatCode="0\ \ "/>
    <numFmt numFmtId="168" formatCode="\•\ \ ;\•\ \ ;\•\ \ ;\•\ \ "/>
    <numFmt numFmtId="169" formatCode="#\ ###\ ##0\ "/>
    <numFmt numFmtId="170" formatCode=";;;@\ *."/>
    <numFmt numFmtId="171" formatCode="#\ ###\ ##0\ \ ;\-\ #\ ###\ ##0\ \ ;\–\ \ ;@"/>
    <numFmt numFmtId="172" formatCode="###\ ###\ ###\ \ "/>
    <numFmt numFmtId="173" formatCode="#\ ###\ ##0\ \ \ \ "/>
    <numFmt numFmtId="174" formatCode="#\ ###\ ###\ "/>
    <numFmt numFmtId="175" formatCode="#\ ###\ ##0\ \ ;\-\ #\ ###\ ##0\ \ ;\–\ \ "/>
    <numFmt numFmtId="176" formatCode="#\ ###\ ##0.0\ \ ;\-\ #\ ###\ ##0.0\ \ ;\–\ \ "/>
    <numFmt numFmtId="177" formatCode="#\ ###\ ##0.00\ \ ;\-\ #\ ###\ ##0.00\ \ ;\–\ \ "/>
    <numFmt numFmtId="178" formatCode="#\ ###\ ##0.0#\r\ ;\-\ #\ ###\ ##0.0#\r\ ;\–\ \ ;@"/>
    <numFmt numFmtId="179" formatCode="#\ ###\ ##0\r\ ;\-\ #\ ###\ ##0\r\ ;\–\ \ ;@"/>
    <numFmt numFmtId="180" formatCode="#\ ###\ ##0.0#&quot;s&quot;;\-\ #\ ###\ ##0.0#&quot;s&quot;;\–\ \ ;@"/>
    <numFmt numFmtId="181" formatCode="#\ ###\ ##0&quot;s&quot;;\-\ #\ ###\ ##0&quot;s&quot;;\–\ \ ;@"/>
    <numFmt numFmtId="182" formatCode="#\ ###\ ##0,,\ \ ;\-\ #\ ###\ ##0,,\ \ ;\–\ \ "/>
    <numFmt numFmtId="183" formatCode="#\ ###\ ##0,\ \ ;\-\ #\ ###\ ##0,\ \ ;\–\ \ "/>
    <numFmt numFmtId="184" formatCode="&quot;Fehler-positive Zahl&quot;;&quot;Fehler-negative Zahl&quot;;&quot;Fehler-Nullwert&quot;;&quot;Fehler-Text&quot;"/>
    <numFmt numFmtId="185" formatCode="\(#\ ###\ ##0.0#\)\ ;\(\-\ #\ ###\ ##0.0#\)\ ;&quot;/  &quot;;@"/>
    <numFmt numFmtId="186" formatCode="\(#\ ###\ ##0\)\ ;\(\-\ #\ ###\ ##0\)\ ;&quot;/  &quot;;@"/>
    <numFmt numFmtId="187" formatCode="\x\ \ ;\x\ \ ;\x\ \ ;@"/>
    <numFmt numFmtId="188" formatCode="#\ ###\ ##0.0#\p;\-\ #\ ###\ ##0.0#\p;\–\ \ ;@"/>
    <numFmt numFmtId="189" formatCode="#\ ###\ ##0\p;\-\ #\ ###\ ##0\p;\–\ \ ;@"/>
    <numFmt numFmtId="190" formatCode="#\ ##0\ \ ;\-\ ?0\ \ ;\–\ \ ;@\ \ "/>
    <numFmt numFmtId="191" formatCode="#\ ###\ ##0\ \ ;\-\ ?\ ???\ ??0\ \ ;\–\ \ ;@\ \ "/>
    <numFmt numFmtId="192" formatCode="###\ ##0\ \ ;\-\ ???\ ??0\ \ ;\–\ \ ;@\ \ "/>
    <numFmt numFmtId="193" formatCode="##\ ##0\ \ ;\-\ ??\ ??0\ \ ;\–\ \ ;@\ \ "/>
    <numFmt numFmtId="194" formatCode="#\ ##0\ \ ;\-\ ?\ ??0\ \ ;\–\ \ ;@\ \ "/>
    <numFmt numFmtId="195" formatCode="#\ ##0\ \ ;\-\ ??0\ \ ;\–\ \ ;@\ \ "/>
    <numFmt numFmtId="196" formatCode="#\ ##0\ \ ;\-\ 0\ \ ;\–\ \ ;@\ \ "/>
    <numFmt numFmtId="197" formatCode="###########0;\-\ ###########0"/>
    <numFmt numFmtId="198" formatCode="0_ ;\-0\ "/>
    <numFmt numFmtId="199" formatCode="0.0_ ;\-0.0\ "/>
    <numFmt numFmtId="200" formatCode="0.000"/>
    <numFmt numFmtId="201" formatCode="00\ 000"/>
    <numFmt numFmtId="202" formatCode="#\ ##0\ \ "/>
    <numFmt numFmtId="203" formatCode=";;;@*."/>
    <numFmt numFmtId="204" formatCode="\ #\ ###\ ##0\ \ "/>
    <numFmt numFmtId="205" formatCode="#\ ##0.0\ \ "/>
    <numFmt numFmtId="206" formatCode="\ #\ ###\ ##0\r\ \ "/>
    <numFmt numFmtId="207" formatCode="0.0"/>
    <numFmt numFmtId="208" formatCode="0.000_ ;\-0.000\ "/>
    <numFmt numFmtId="209" formatCode="#\ ##0"/>
    <numFmt numFmtId="210" formatCode="0.0\ \ "/>
    <numFmt numFmtId="211" formatCode=";;;@\ "/>
    <numFmt numFmtId="212" formatCode="#\ ###\ ##0.0\ \ \ "/>
    <numFmt numFmtId="213" formatCode="?0.0\ \ ;\-\ ?0.0\ \ ;\–\ \ "/>
    <numFmt numFmtId="214" formatCode="#\ ##0.0\ \ ;\-\ ??0.0\ \ ;\–\ \ "/>
    <numFmt numFmtId="215" formatCode="#\ ##0.0\ \ ;\-\ ?.0\ \ ;\–\ \ "/>
    <numFmt numFmtId="216" formatCode="#\ ###\ ##0.0\ \ ;\-\ #\ ###\ ##0.0\ \ ;\-\ \ "/>
    <numFmt numFmtId="217" formatCode="#,##0.0"/>
    <numFmt numFmtId="218" formatCode="#\ ##0.0\ \ ;\-\ 0.0\ \ ;\–\ \ "/>
    <numFmt numFmtId="219" formatCode="0.0000000"/>
    <numFmt numFmtId="220" formatCode="0.0%"/>
    <numFmt numFmtId="221" formatCode="#\ ###\ ##0\ \ ;\-\ #\ ###\ ##0\ \ ;\-\ \ "/>
    <numFmt numFmtId="222" formatCode="#\ ###\ ##0\ \ ;\-\ #\ ###\ ##0\ \ ;0\ \ ;@"/>
    <numFmt numFmtId="223" formatCode="#\ ###\ ##0.0\r\ ;\-\ #\ ###\ ##0.0\r\ ;\–\ \ ;@"/>
  </numFmts>
  <fonts count="8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6"/>
      <name val="Jahrbuch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8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9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Small Fonts"/>
      <family val="2"/>
    </font>
    <font>
      <b/>
      <sz val="10"/>
      <color theme="1"/>
      <name val="Arial"/>
      <family val="2"/>
    </font>
    <font>
      <sz val="6"/>
      <color theme="1"/>
      <name val="Jahrbuch"/>
      <family val="2"/>
    </font>
    <font>
      <b/>
      <sz val="6"/>
      <color theme="1"/>
      <name val="Jahrbuch"/>
      <family val="2"/>
    </font>
    <font>
      <sz val="8"/>
      <color theme="1"/>
      <name val="Jahrbuch"/>
      <family val="2"/>
    </font>
    <font>
      <b/>
      <sz val="8.5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8"/>
      <color theme="1"/>
      <name val="Jahrbuch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</font>
    <font>
      <sz val="10"/>
      <color indexed="8"/>
      <name val="MS Sans Serif"/>
      <family val="2"/>
    </font>
    <font>
      <sz val="10"/>
      <color theme="1"/>
      <name val="Symbol"/>
      <family val="1"/>
    </font>
    <font>
      <sz val="12"/>
      <color rgb="FFFF0000"/>
      <name val="Jahrbuch"/>
      <family val="2"/>
    </font>
    <font>
      <b/>
      <sz val="9"/>
      <name val="Arial"/>
      <family val="2"/>
    </font>
    <font>
      <sz val="11"/>
      <name val="Jahrbuch"/>
      <family val="2"/>
    </font>
    <font>
      <sz val="8"/>
      <name val="Jahrbuch"/>
      <family val="2"/>
    </font>
    <font>
      <i/>
      <sz val="8"/>
      <name val="Arial"/>
      <family val="2"/>
    </font>
    <font>
      <sz val="10"/>
      <name val="Jahrbuch"/>
      <family val="2"/>
    </font>
    <font>
      <vertAlign val="superscript"/>
      <sz val="10"/>
      <name val="Arial"/>
      <family val="2"/>
    </font>
    <font>
      <sz val="9"/>
      <name val="Jahrbuch"/>
      <family val="2"/>
    </font>
    <font>
      <sz val="9"/>
      <color rgb="FF00B050"/>
      <name val="Jahrbuch"/>
      <family val="2"/>
    </font>
    <font>
      <sz val="9"/>
      <color rgb="FF00B050"/>
      <name val="Arial"/>
      <family val="2"/>
    </font>
    <font>
      <sz val="8"/>
      <color rgb="FF00B050"/>
      <name val="Arial"/>
      <family val="2"/>
    </font>
    <font>
      <vertAlign val="superscript"/>
      <sz val="10"/>
      <color theme="1"/>
      <name val="Arial"/>
      <family val="2"/>
    </font>
    <font>
      <sz val="6"/>
      <name val="Arial"/>
      <family val="2"/>
    </font>
    <font>
      <b/>
      <sz val="8"/>
      <color rgb="FF0000FF"/>
      <name val="Arial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sz val="10"/>
      <color theme="1"/>
      <name val="Jahrbuch"/>
      <family val="2"/>
    </font>
    <font>
      <b/>
      <vertAlign val="superscript"/>
      <sz val="9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Jahrbuch"/>
      <family val="2"/>
    </font>
    <font>
      <i/>
      <sz val="9"/>
      <color theme="1"/>
      <name val="Jahrbuch"/>
      <family val="2"/>
    </font>
    <font>
      <b/>
      <vertAlign val="superscript"/>
      <sz val="9"/>
      <color indexed="8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Jahrbuch"/>
      <family val="2"/>
    </font>
    <font>
      <b/>
      <i/>
      <sz val="9"/>
      <color theme="1"/>
      <name val="Jahrbuch"/>
      <family val="2"/>
    </font>
    <font>
      <b/>
      <i/>
      <sz val="8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Jahrbuch"/>
      <family val="2"/>
    </font>
    <font>
      <b/>
      <sz val="12"/>
      <color theme="1"/>
      <name val="Jahrbuch"/>
      <family val="2"/>
    </font>
    <font>
      <b/>
      <i/>
      <sz val="10"/>
      <color theme="1"/>
      <name val="Jahrbuch"/>
      <family val="2"/>
    </font>
    <font>
      <b/>
      <i/>
      <sz val="12"/>
      <color theme="1"/>
      <name val="Arial"/>
      <family val="2"/>
    </font>
    <font>
      <vertAlign val="superscript"/>
      <sz val="8"/>
      <color indexed="8"/>
      <name val="Jahrbuch"/>
      <family val="2"/>
    </font>
    <font>
      <b/>
      <sz val="14"/>
      <color theme="1"/>
      <name val="Arial"/>
      <family val="2"/>
    </font>
    <font>
      <sz val="7"/>
      <color theme="1"/>
      <name val="Jahrbuch"/>
      <family val="2"/>
    </font>
    <font>
      <b/>
      <i/>
      <sz val="6"/>
      <color theme="1"/>
      <name val="Jahrbuch"/>
      <family val="2"/>
    </font>
    <font>
      <i/>
      <sz val="6"/>
      <color theme="1"/>
      <name val="Jahrbuch"/>
      <family val="2"/>
    </font>
    <font>
      <i/>
      <sz val="7"/>
      <color theme="1"/>
      <name val="Jahrbuch"/>
      <family val="2"/>
    </font>
    <font>
      <sz val="6"/>
      <color rgb="FF000000"/>
      <name val="Jahrbuch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22"/>
      </left>
      <right/>
      <top/>
      <bottom/>
    </border>
    <border>
      <left style="thin">
        <color theme="1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6" fillId="0" borderId="0">
      <alignment vertical="center"/>
      <protection/>
    </xf>
    <xf numFmtId="176" fontId="6" fillId="0" borderId="0">
      <alignment vertical="center"/>
      <protection/>
    </xf>
    <xf numFmtId="177" fontId="6" fillId="0" borderId="0">
      <alignment vertical="center"/>
      <protection/>
    </xf>
    <xf numFmtId="175" fontId="11" fillId="0" borderId="0">
      <alignment vertical="center"/>
      <protection/>
    </xf>
    <xf numFmtId="176" fontId="11" fillId="0" borderId="0">
      <alignment vertical="center"/>
      <protection/>
    </xf>
    <xf numFmtId="177" fontId="11" fillId="0" borderId="0">
      <alignment vertical="center"/>
      <protection/>
    </xf>
    <xf numFmtId="178" fontId="6" fillId="0" borderId="0">
      <alignment vertical="center"/>
      <protection/>
    </xf>
    <xf numFmtId="179" fontId="6" fillId="0" borderId="0">
      <alignment vertical="center"/>
      <protection/>
    </xf>
    <xf numFmtId="168" fontId="6" fillId="0" borderId="0">
      <alignment horizontal="right" vertical="center"/>
      <protection/>
    </xf>
    <xf numFmtId="168" fontId="6" fillId="0" borderId="0">
      <alignment horizontal="right" vertical="center"/>
      <protection/>
    </xf>
    <xf numFmtId="168" fontId="6" fillId="0" borderId="0">
      <alignment horizontal="right" vertical="center"/>
      <protection/>
    </xf>
    <xf numFmtId="180" fontId="6" fillId="0" borderId="0">
      <alignment vertical="center"/>
      <protection/>
    </xf>
    <xf numFmtId="181" fontId="6" fillId="0" borderId="0">
      <alignment vertical="center"/>
      <protection/>
    </xf>
    <xf numFmtId="182" fontId="6" fillId="0" borderId="0">
      <alignment vertical="center"/>
      <protection/>
    </xf>
    <xf numFmtId="183" fontId="6" fillId="0" borderId="0">
      <alignment vertical="center"/>
      <protection/>
    </xf>
    <xf numFmtId="184" fontId="6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171" fontId="6" fillId="0" borderId="0">
      <alignment vertical="center"/>
      <protection/>
    </xf>
    <xf numFmtId="0" fontId="0" fillId="0" borderId="0">
      <alignment/>
      <protection/>
    </xf>
    <xf numFmtId="171" fontId="6" fillId="0" borderId="0">
      <alignment vertical="center"/>
      <protection/>
    </xf>
    <xf numFmtId="197" fontId="8" fillId="0" borderId="0">
      <alignment horizontal="right"/>
      <protection/>
    </xf>
    <xf numFmtId="185" fontId="6" fillId="0" borderId="0">
      <alignment vertical="center"/>
      <protection/>
    </xf>
    <xf numFmtId="186" fontId="6" fillId="0" borderId="0">
      <alignment vertical="center"/>
      <protection/>
    </xf>
    <xf numFmtId="187" fontId="6" fillId="0" borderId="0">
      <alignment vertical="center"/>
      <protection/>
    </xf>
    <xf numFmtId="170" fontId="6" fillId="0" borderId="0">
      <alignment vertical="center"/>
      <protection/>
    </xf>
    <xf numFmtId="1" fontId="12" fillId="0" borderId="0">
      <alignment vertical="center"/>
      <protection/>
    </xf>
    <xf numFmtId="1" fontId="10" fillId="0" borderId="0">
      <alignment vertical="center"/>
      <protection/>
    </xf>
    <xf numFmtId="1" fontId="13" fillId="0" borderId="0">
      <alignment vertical="center"/>
      <protection/>
    </xf>
    <xf numFmtId="188" fontId="6" fillId="0" borderId="0">
      <alignment vertical="center"/>
      <protection/>
    </xf>
    <xf numFmtId="189" fontId="6" fillId="0" borderId="0">
      <alignment vertical="center"/>
      <protection/>
    </xf>
    <xf numFmtId="171" fontId="6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171" fontId="6" fillId="0" borderId="0">
      <alignment vertical="center"/>
      <protection/>
    </xf>
    <xf numFmtId="171" fontId="6" fillId="0" borderId="0">
      <alignment vertical="center"/>
      <protection/>
    </xf>
  </cellStyleXfs>
  <cellXfs count="1220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Border="1"/>
    <xf numFmtId="166" fontId="5" fillId="0" borderId="0" xfId="0" applyNumberFormat="1" applyFont="1"/>
    <xf numFmtId="166" fontId="3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166" fontId="18" fillId="0" borderId="0" xfId="0" applyNumberFormat="1" applyFont="1"/>
    <xf numFmtId="166" fontId="19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166" fontId="21" fillId="0" borderId="0" xfId="0" applyNumberFormat="1" applyFont="1" applyAlignment="1">
      <alignment horizontal="right"/>
    </xf>
    <xf numFmtId="165" fontId="5" fillId="0" borderId="0" xfId="0" applyNumberFormat="1" applyFont="1" applyBorder="1"/>
    <xf numFmtId="0" fontId="5" fillId="0" borderId="0" xfId="0" applyFont="1" applyBorder="1"/>
    <xf numFmtId="166" fontId="5" fillId="0" borderId="0" xfId="0" applyNumberFormat="1" applyFont="1" applyFill="1"/>
    <xf numFmtId="166" fontId="9" fillId="0" borderId="0" xfId="0" applyNumberFormat="1" applyFont="1"/>
    <xf numFmtId="166" fontId="22" fillId="0" borderId="0" xfId="0" applyNumberFormat="1" applyFont="1" applyFill="1" applyBorder="1"/>
    <xf numFmtId="0" fontId="19" fillId="0" borderId="0" xfId="0" applyFont="1" applyFill="1"/>
    <xf numFmtId="166" fontId="19" fillId="0" borderId="0" xfId="0" applyNumberFormat="1" applyFont="1" applyFill="1" applyBorder="1"/>
    <xf numFmtId="166" fontId="19" fillId="0" borderId="0" xfId="0" applyNumberFormat="1" applyFont="1" applyFill="1" applyAlignment="1">
      <alignment horizontal="right"/>
    </xf>
    <xf numFmtId="166" fontId="22" fillId="0" borderId="0" xfId="0" applyNumberFormat="1" applyFont="1" applyFill="1" applyAlignment="1">
      <alignment horizontal="right"/>
    </xf>
    <xf numFmtId="169" fontId="19" fillId="0" borderId="0" xfId="0" applyNumberFormat="1" applyFont="1"/>
    <xf numFmtId="166" fontId="22" fillId="0" borderId="0" xfId="0" applyNumberFormat="1" applyFont="1" applyFill="1"/>
    <xf numFmtId="166" fontId="19" fillId="0" borderId="0" xfId="0" applyNumberFormat="1" applyFont="1" applyFill="1"/>
    <xf numFmtId="169" fontId="19" fillId="0" borderId="0" xfId="0" applyNumberFormat="1" applyFont="1" applyFill="1"/>
    <xf numFmtId="169" fontId="22" fillId="0" borderId="0" xfId="0" applyNumberFormat="1" applyFont="1" applyFill="1"/>
    <xf numFmtId="169" fontId="19" fillId="0" borderId="0" xfId="0" applyNumberFormat="1" applyFont="1" applyFill="1" applyAlignment="1">
      <alignment horizontal="right"/>
    </xf>
    <xf numFmtId="169" fontId="22" fillId="0" borderId="0" xfId="0" applyNumberFormat="1" applyFont="1" applyFill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0" fontId="19" fillId="0" borderId="0" xfId="0" applyFont="1" applyBorder="1"/>
    <xf numFmtId="172" fontId="19" fillId="0" borderId="0" xfId="0" applyNumberFormat="1" applyFont="1" applyBorder="1"/>
    <xf numFmtId="172" fontId="19" fillId="0" borderId="0" xfId="0" applyNumberFormat="1" applyFont="1" applyBorder="1" applyAlignment="1">
      <alignment horizontal="right"/>
    </xf>
    <xf numFmtId="172" fontId="19" fillId="0" borderId="0" xfId="39" applyNumberFormat="1" applyFont="1" applyFill="1" applyBorder="1" applyAlignment="1">
      <alignment horizontal="right"/>
      <protection/>
    </xf>
    <xf numFmtId="0" fontId="23" fillId="0" borderId="0" xfId="39" applyFont="1" applyFill="1">
      <alignment/>
      <protection/>
    </xf>
    <xf numFmtId="0" fontId="19" fillId="0" borderId="1" xfId="39" applyFont="1" applyFill="1" applyBorder="1">
      <alignment/>
      <protection/>
    </xf>
    <xf numFmtId="0" fontId="19" fillId="0" borderId="2" xfId="39" applyFont="1" applyFill="1" applyBorder="1">
      <alignment/>
      <protection/>
    </xf>
    <xf numFmtId="0" fontId="19" fillId="0" borderId="2" xfId="39" applyFont="1" applyFill="1" applyBorder="1" applyAlignment="1">
      <alignment vertical="center"/>
      <protection/>
    </xf>
    <xf numFmtId="0" fontId="19" fillId="0" borderId="0" xfId="39" applyFont="1" applyFill="1" applyBorder="1" applyAlignment="1">
      <alignment vertical="center"/>
      <protection/>
    </xf>
    <xf numFmtId="0" fontId="24" fillId="0" borderId="0" xfId="39" applyFont="1" applyFill="1" applyBorder="1" applyAlignment="1">
      <alignment horizontal="right" vertical="center"/>
      <protection/>
    </xf>
    <xf numFmtId="0" fontId="19" fillId="0" borderId="1" xfId="39" applyFont="1" applyFill="1" applyBorder="1" applyAlignment="1">
      <alignment vertical="center"/>
      <protection/>
    </xf>
    <xf numFmtId="0" fontId="24" fillId="0" borderId="3" xfId="39" applyFont="1" applyFill="1" applyBorder="1" applyAlignment="1">
      <alignment horizontal="right" vertical="center"/>
      <protection/>
    </xf>
    <xf numFmtId="0" fontId="19" fillId="0" borderId="4" xfId="39" applyFont="1" applyFill="1" applyBorder="1" applyAlignment="1">
      <alignment horizontal="center"/>
      <protection/>
    </xf>
    <xf numFmtId="0" fontId="19" fillId="0" borderId="5" xfId="39" applyFont="1" applyFill="1" applyBorder="1">
      <alignment/>
      <protection/>
    </xf>
    <xf numFmtId="166" fontId="19" fillId="0" borderId="0" xfId="39" applyNumberFormat="1" applyFont="1" applyFill="1">
      <alignment/>
      <protection/>
    </xf>
    <xf numFmtId="0" fontId="19" fillId="0" borderId="0" xfId="39" applyFont="1" applyFill="1" applyBorder="1">
      <alignment/>
      <protection/>
    </xf>
    <xf numFmtId="0" fontId="19" fillId="0" borderId="6" xfId="39" applyFont="1" applyFill="1" applyBorder="1" applyAlignment="1">
      <alignment horizontal="right"/>
      <protection/>
    </xf>
    <xf numFmtId="0" fontId="19" fillId="0" borderId="0" xfId="39" applyFont="1" applyFill="1" applyBorder="1" applyAlignment="1">
      <alignment wrapText="1"/>
      <protection/>
    </xf>
    <xf numFmtId="0" fontId="19" fillId="0" borderId="6" xfId="39" applyFont="1" applyFill="1" applyBorder="1">
      <alignment/>
      <protection/>
    </xf>
    <xf numFmtId="0" fontId="19" fillId="0" borderId="6" xfId="39" applyFont="1" applyFill="1" applyBorder="1" applyAlignment="1">
      <alignment horizontal="right" wrapText="1"/>
      <protection/>
    </xf>
    <xf numFmtId="166" fontId="19" fillId="0" borderId="7" xfId="39" applyNumberFormat="1" applyFont="1" applyFill="1" applyBorder="1">
      <alignment/>
      <protection/>
    </xf>
    <xf numFmtId="0" fontId="19" fillId="0" borderId="0" xfId="39" applyFont="1" applyFill="1">
      <alignment/>
      <protection/>
    </xf>
    <xf numFmtId="0" fontId="23" fillId="0" borderId="0" xfId="39" applyFont="1" applyFill="1" applyAlignment="1">
      <alignment horizontal="center"/>
      <protection/>
    </xf>
    <xf numFmtId="0" fontId="20" fillId="0" borderId="0" xfId="0" applyFont="1" applyFill="1"/>
    <xf numFmtId="0" fontId="19" fillId="0" borderId="0" xfId="39" applyFont="1" applyFill="1" applyBorder="1" applyAlignment="1">
      <alignment horizontal="center" vertical="center"/>
      <protection/>
    </xf>
    <xf numFmtId="172" fontId="19" fillId="0" borderId="0" xfId="39" applyNumberFormat="1" applyFont="1" applyFill="1">
      <alignment/>
      <protection/>
    </xf>
    <xf numFmtId="168" fontId="19" fillId="0" borderId="0" xfId="39" applyNumberFormat="1" applyFont="1" applyFill="1" applyBorder="1" applyAlignment="1">
      <alignment horizontal="right"/>
      <protection/>
    </xf>
    <xf numFmtId="0" fontId="25" fillId="0" borderId="0" xfId="0" applyFont="1"/>
    <xf numFmtId="0" fontId="19" fillId="0" borderId="0" xfId="0" applyFont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/>
    </xf>
    <xf numFmtId="165" fontId="19" fillId="0" borderId="0" xfId="0" applyNumberFormat="1" applyFont="1" applyBorder="1"/>
    <xf numFmtId="172" fontId="19" fillId="0" borderId="0" xfId="39" applyNumberFormat="1" applyFont="1" applyFill="1" quotePrefix="1">
      <alignment/>
      <protection/>
    </xf>
    <xf numFmtId="0" fontId="19" fillId="0" borderId="0" xfId="0" applyFont="1" applyBorder="1" applyAlignment="1">
      <alignment horizontal="right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 vertical="top"/>
    </xf>
    <xf numFmtId="195" fontId="27" fillId="0" borderId="0" xfId="0" applyNumberFormat="1" applyFont="1" applyFill="1" applyBorder="1" applyAlignment="1">
      <alignment vertical="top"/>
    </xf>
    <xf numFmtId="191" fontId="27" fillId="0" borderId="0" xfId="0" applyNumberFormat="1" applyFont="1" applyFill="1" applyBorder="1" applyAlignment="1">
      <alignment vertical="center"/>
    </xf>
    <xf numFmtId="191" fontId="27" fillId="0" borderId="0" xfId="0" applyNumberFormat="1" applyFont="1" applyFill="1" applyBorder="1" applyAlignment="1">
      <alignment vertical="top"/>
    </xf>
    <xf numFmtId="192" fontId="27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top" wrapText="1"/>
    </xf>
    <xf numFmtId="195" fontId="26" fillId="0" borderId="0" xfId="37" applyNumberFormat="1" applyFont="1" applyFill="1" applyBorder="1">
      <alignment/>
      <protection/>
    </xf>
    <xf numFmtId="191" fontId="26" fillId="0" borderId="0" xfId="37" applyNumberFormat="1" applyFont="1" applyFill="1" applyBorder="1">
      <alignment/>
      <protection/>
    </xf>
    <xf numFmtId="193" fontId="26" fillId="0" borderId="0" xfId="37" applyNumberFormat="1" applyFont="1" applyFill="1" applyBorder="1">
      <alignment/>
      <protection/>
    </xf>
    <xf numFmtId="190" fontId="26" fillId="0" borderId="0" xfId="0" applyNumberFormat="1" applyFont="1" applyFill="1" applyBorder="1" applyAlignment="1">
      <alignment vertical="top"/>
    </xf>
    <xf numFmtId="191" fontId="26" fillId="0" borderId="0" xfId="0" applyNumberFormat="1" applyFont="1" applyFill="1" applyBorder="1" applyAlignment="1">
      <alignment vertical="center"/>
    </xf>
    <xf numFmtId="191" fontId="26" fillId="0" borderId="0" xfId="0" applyNumberFormat="1" applyFont="1" applyFill="1" applyBorder="1" applyAlignment="1">
      <alignment vertical="top"/>
    </xf>
    <xf numFmtId="192" fontId="26" fillId="0" borderId="0" xfId="0" applyNumberFormat="1" applyFont="1" applyFill="1" applyBorder="1" applyAlignment="1">
      <alignment vertical="top"/>
    </xf>
    <xf numFmtId="193" fontId="26" fillId="0" borderId="0" xfId="0" applyNumberFormat="1" applyFont="1" applyFill="1" applyBorder="1" applyAlignment="1">
      <alignment vertical="center"/>
    </xf>
    <xf numFmtId="193" fontId="26" fillId="0" borderId="0" xfId="0" applyNumberFormat="1" applyFont="1" applyFill="1" applyBorder="1" applyAlignment="1">
      <alignment vertical="top"/>
    </xf>
    <xf numFmtId="195" fontId="26" fillId="0" borderId="0" xfId="0" applyNumberFormat="1" applyFont="1" applyFill="1" applyBorder="1" applyAlignment="1">
      <alignment vertical="top"/>
    </xf>
    <xf numFmtId="193" fontId="27" fillId="0" borderId="0" xfId="0" applyNumberFormat="1" applyFont="1" applyFill="1" applyBorder="1" applyAlignment="1">
      <alignment vertical="top"/>
    </xf>
    <xf numFmtId="0" fontId="26" fillId="0" borderId="0" xfId="0" applyNumberFormat="1" applyFont="1" applyFill="1" applyBorder="1" applyAlignment="1">
      <alignment horizontal="left" vertical="top" wrapText="1"/>
    </xf>
    <xf numFmtId="196" fontId="26" fillId="0" borderId="0" xfId="0" applyNumberFormat="1" applyFont="1" applyFill="1" applyBorder="1" applyAlignment="1">
      <alignment vertical="top"/>
    </xf>
    <xf numFmtId="194" fontId="26" fillId="0" borderId="0" xfId="0" applyNumberFormat="1" applyFont="1" applyFill="1" applyBorder="1" applyAlignment="1">
      <alignment vertical="center"/>
    </xf>
    <xf numFmtId="194" fontId="26" fillId="0" borderId="0" xfId="0" applyNumberFormat="1" applyFont="1" applyFill="1" applyBorder="1" applyAlignment="1">
      <alignment vertical="top"/>
    </xf>
    <xf numFmtId="192" fontId="26" fillId="0" borderId="0" xfId="0" applyNumberFormat="1" applyFont="1" applyFill="1" applyBorder="1" applyAlignment="1">
      <alignment vertical="center"/>
    </xf>
    <xf numFmtId="196" fontId="27" fillId="0" borderId="0" xfId="0" applyNumberFormat="1" applyFont="1" applyFill="1" applyBorder="1" applyAlignment="1">
      <alignment vertical="top"/>
    </xf>
    <xf numFmtId="193" fontId="27" fillId="0" borderId="0" xfId="0" applyNumberFormat="1" applyFont="1" applyFill="1" applyBorder="1" applyAlignment="1">
      <alignment vertical="center"/>
    </xf>
    <xf numFmtId="175" fontId="26" fillId="0" borderId="0" xfId="20" applyFont="1" applyFill="1" applyBorder="1" applyAlignment="1">
      <alignment vertical="top"/>
      <protection/>
    </xf>
    <xf numFmtId="190" fontId="27" fillId="0" borderId="0" xfId="0" applyNumberFormat="1" applyFont="1" applyFill="1" applyBorder="1" applyAlignment="1">
      <alignment vertical="top"/>
    </xf>
    <xf numFmtId="19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 wrapText="1"/>
    </xf>
    <xf numFmtId="166" fontId="19" fillId="0" borderId="7" xfId="0" applyNumberFormat="1" applyFont="1" applyFill="1" applyBorder="1"/>
    <xf numFmtId="166" fontId="19" fillId="0" borderId="0" xfId="0" applyNumberFormat="1" applyFont="1" applyBorder="1"/>
    <xf numFmtId="49" fontId="19" fillId="0" borderId="2" xfId="0" applyNumberFormat="1" applyFont="1" applyFill="1" applyBorder="1"/>
    <xf numFmtId="0" fontId="19" fillId="0" borderId="5" xfId="0" applyFont="1" applyFill="1" applyBorder="1"/>
    <xf numFmtId="166" fontId="19" fillId="0" borderId="8" xfId="0" applyNumberFormat="1" applyFont="1" applyBorder="1"/>
    <xf numFmtId="166" fontId="19" fillId="0" borderId="0" xfId="0" applyNumberFormat="1" applyFont="1"/>
    <xf numFmtId="0" fontId="22" fillId="0" borderId="0" xfId="0" applyFont="1"/>
    <xf numFmtId="49" fontId="19" fillId="0" borderId="0" xfId="0" applyNumberFormat="1" applyFont="1" applyFill="1" applyBorder="1"/>
    <xf numFmtId="0" fontId="19" fillId="0" borderId="6" xfId="0" applyFont="1" applyFill="1" applyBorder="1"/>
    <xf numFmtId="168" fontId="19" fillId="0" borderId="0" xfId="0" applyNumberFormat="1" applyFont="1" applyFill="1" applyBorder="1"/>
    <xf numFmtId="0" fontId="29" fillId="0" borderId="0" xfId="0" applyFont="1"/>
    <xf numFmtId="167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/>
    <xf numFmtId="170" fontId="19" fillId="0" borderId="0" xfId="40" applyNumberFormat="1" applyFont="1" applyFill="1" applyBorder="1" applyAlignment="1">
      <alignment horizontal="center" vertical="center"/>
      <protection/>
    </xf>
    <xf numFmtId="49" fontId="19" fillId="0" borderId="0" xfId="0" applyNumberFormat="1" applyFont="1" applyFill="1" applyBorder="1" applyAlignment="1">
      <alignment horizontal="left"/>
    </xf>
    <xf numFmtId="0" fontId="19" fillId="0" borderId="6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/>
    <xf numFmtId="170" fontId="19" fillId="0" borderId="0" xfId="40" applyNumberFormat="1" applyFont="1" applyFill="1" applyBorder="1" applyAlignment="1">
      <alignment horizontal="center"/>
      <protection/>
    </xf>
    <xf numFmtId="170" fontId="19" fillId="0" borderId="0" xfId="40" applyNumberFormat="1" applyFont="1" applyFill="1" applyBorder="1" applyAlignment="1">
      <alignment vertical="center"/>
      <protection/>
    </xf>
    <xf numFmtId="172" fontId="19" fillId="0" borderId="0" xfId="0" applyNumberFormat="1" applyFont="1" applyFill="1" applyBorder="1" applyAlignment="1">
      <alignment horizontal="right"/>
    </xf>
    <xf numFmtId="172" fontId="19" fillId="0" borderId="0" xfId="0" applyNumberFormat="1" applyFont="1" applyFill="1" applyBorder="1"/>
    <xf numFmtId="0" fontId="30" fillId="0" borderId="0" xfId="0" applyFont="1" applyFill="1"/>
    <xf numFmtId="166" fontId="22" fillId="0" borderId="0" xfId="0" applyNumberFormat="1" applyFont="1"/>
    <xf numFmtId="0" fontId="19" fillId="0" borderId="0" xfId="0" applyFont="1" applyFill="1" applyBorder="1" applyAlignment="1">
      <alignment/>
    </xf>
    <xf numFmtId="170" fontId="19" fillId="0" borderId="6" xfId="40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/>
    <xf numFmtId="0" fontId="19" fillId="0" borderId="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166" fontId="19" fillId="0" borderId="7" xfId="0" applyNumberFormat="1" applyFont="1" applyFill="1" applyBorder="1" applyAlignment="1">
      <alignment horizontal="right"/>
    </xf>
    <xf numFmtId="166" fontId="30" fillId="0" borderId="0" xfId="0" applyNumberFormat="1" applyFont="1" applyFill="1"/>
    <xf numFmtId="168" fontId="19" fillId="0" borderId="0" xfId="0" applyNumberFormat="1" applyFont="1" applyFill="1" applyBorder="1" applyAlignment="1">
      <alignment horizontal="right"/>
    </xf>
    <xf numFmtId="166" fontId="19" fillId="0" borderId="7" xfId="0" applyNumberFormat="1" applyFont="1" applyBorder="1"/>
    <xf numFmtId="0" fontId="19" fillId="0" borderId="0" xfId="40" applyNumberFormat="1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right"/>
    </xf>
    <xf numFmtId="166" fontId="22" fillId="0" borderId="7" xfId="0" applyNumberFormat="1" applyFont="1" applyFill="1" applyBorder="1"/>
    <xf numFmtId="0" fontId="22" fillId="0" borderId="0" xfId="0" applyFont="1" applyFill="1" applyBorder="1" applyAlignment="1">
      <alignment horizontal="right"/>
    </xf>
    <xf numFmtId="166" fontId="22" fillId="0" borderId="0" xfId="0" applyNumberFormat="1" applyFont="1" applyBorder="1"/>
    <xf numFmtId="0" fontId="19" fillId="0" borderId="0" xfId="0" applyFont="1" applyFill="1" applyBorder="1" applyAlignment="1">
      <alignment horizontal="right"/>
    </xf>
    <xf numFmtId="166" fontId="19" fillId="0" borderId="0" xfId="0" applyNumberFormat="1" applyFont="1" applyAlignment="1">
      <alignment horizontal="right"/>
    </xf>
    <xf numFmtId="0" fontId="23" fillId="0" borderId="0" xfId="0" applyFont="1"/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 vertical="justify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justify"/>
    </xf>
    <xf numFmtId="49" fontId="19" fillId="0" borderId="6" xfId="0" applyNumberFormat="1" applyFont="1" applyFill="1" applyBorder="1" applyAlignment="1">
      <alignment horizontal="center"/>
    </xf>
    <xf numFmtId="0" fontId="20" fillId="0" borderId="0" xfId="0" applyFont="1"/>
    <xf numFmtId="0" fontId="31" fillId="0" borderId="0" xfId="0" applyFont="1"/>
    <xf numFmtId="166" fontId="20" fillId="0" borderId="0" xfId="0" applyNumberFormat="1" applyFont="1"/>
    <xf numFmtId="166" fontId="19" fillId="0" borderId="0" xfId="0" applyNumberFormat="1" applyFont="1" applyFill="1" applyBorder="1" applyAlignment="1">
      <alignment/>
    </xf>
    <xf numFmtId="170" fontId="19" fillId="0" borderId="6" xfId="40" applyNumberFormat="1" applyFont="1" applyFill="1" applyBorder="1" applyAlignment="1">
      <alignment horizontal="center"/>
      <protection/>
    </xf>
    <xf numFmtId="170" fontId="19" fillId="0" borderId="6" xfId="40" applyNumberFormat="1" applyFont="1" applyFill="1" applyBorder="1" applyAlignment="1">
      <alignment vertical="center"/>
      <protection/>
    </xf>
    <xf numFmtId="166" fontId="20" fillId="0" borderId="0" xfId="0" applyNumberFormat="1" applyFont="1" applyFill="1"/>
    <xf numFmtId="166" fontId="19" fillId="0" borderId="0" xfId="0" applyNumberFormat="1" applyFont="1" applyFill="1" applyAlignment="1">
      <alignment/>
    </xf>
    <xf numFmtId="0" fontId="19" fillId="0" borderId="6" xfId="0" applyFont="1" applyFill="1" applyBorder="1" applyAlignment="1">
      <alignment horizontal="center"/>
    </xf>
    <xf numFmtId="0" fontId="20" fillId="0" borderId="6" xfId="0" applyFont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6" xfId="0" applyFont="1" applyBorder="1"/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9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165" fontId="20" fillId="0" borderId="0" xfId="0" applyNumberFormat="1" applyFont="1" applyBorder="1" applyAlignment="1">
      <alignment horizontal="left"/>
    </xf>
    <xf numFmtId="0" fontId="19" fillId="0" borderId="0" xfId="0" applyFont="1" applyFill="1" applyAlignment="1">
      <alignment horizontal="center"/>
    </xf>
    <xf numFmtId="166" fontId="22" fillId="0" borderId="7" xfId="0" applyNumberFormat="1" applyFont="1" applyFill="1" applyBorder="1" applyAlignment="1">
      <alignment horizontal="right"/>
    </xf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left"/>
    </xf>
    <xf numFmtId="165" fontId="32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0" fontId="22" fillId="0" borderId="0" xfId="0" applyFont="1" applyBorder="1"/>
    <xf numFmtId="165" fontId="22" fillId="0" borderId="0" xfId="0" applyNumberFormat="1" applyFont="1" applyBorder="1" applyAlignment="1">
      <alignment horizontal="center"/>
    </xf>
    <xf numFmtId="173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 applyAlignment="1">
      <alignment horizontal="right"/>
    </xf>
    <xf numFmtId="197" fontId="19" fillId="0" borderId="0" xfId="41" applyFont="1" applyAlignment="1" quotePrefix="1">
      <alignment horizontal="right"/>
      <protection/>
    </xf>
    <xf numFmtId="0" fontId="19" fillId="0" borderId="0" xfId="0" applyFont="1" applyBorder="1" applyAlignment="1">
      <alignment horizontal="left"/>
    </xf>
    <xf numFmtId="168" fontId="19" fillId="0" borderId="0" xfId="0" applyNumberFormat="1" applyFont="1" applyFill="1"/>
    <xf numFmtId="168" fontId="19" fillId="0" borderId="0" xfId="0" applyNumberFormat="1" applyFont="1" applyFill="1" applyAlignment="1">
      <alignment horizontal="right"/>
    </xf>
    <xf numFmtId="167" fontId="19" fillId="0" borderId="7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197" fontId="23" fillId="0" borderId="0" xfId="41" applyFont="1" applyAlignment="1" quotePrefix="1">
      <alignment horizontal="right"/>
      <protection/>
    </xf>
    <xf numFmtId="165" fontId="19" fillId="0" borderId="0" xfId="0" applyNumberFormat="1" applyFont="1" applyBorder="1" applyAlignment="1">
      <alignment horizontal="center"/>
    </xf>
    <xf numFmtId="167" fontId="22" fillId="0" borderId="0" xfId="0" applyNumberFormat="1" applyFont="1" applyFill="1" applyAlignment="1">
      <alignment horizontal="right"/>
    </xf>
    <xf numFmtId="167" fontId="19" fillId="0" borderId="0" xfId="0" applyNumberFormat="1" applyFont="1" applyAlignment="1">
      <alignment horizontal="right"/>
    </xf>
    <xf numFmtId="167" fontId="19" fillId="0" borderId="7" xfId="0" applyNumberFormat="1" applyFont="1" applyFill="1" applyBorder="1"/>
    <xf numFmtId="0" fontId="33" fillId="0" borderId="0" xfId="0" applyFont="1" applyAlignment="1">
      <alignment horizontal="justify"/>
    </xf>
    <xf numFmtId="0" fontId="19" fillId="0" borderId="0" xfId="0" applyFont="1" applyAlignment="1">
      <alignment horizontal="center" vertical="center"/>
    </xf>
    <xf numFmtId="167" fontId="19" fillId="0" borderId="0" xfId="0" applyNumberFormat="1" applyFont="1"/>
    <xf numFmtId="197" fontId="34" fillId="0" borderId="0" xfId="41" applyFont="1" applyAlignment="1" quotePrefix="1">
      <alignment horizontal="right"/>
      <protection/>
    </xf>
    <xf numFmtId="166" fontId="34" fillId="0" borderId="0" xfId="0" applyNumberFormat="1" applyFont="1"/>
    <xf numFmtId="0" fontId="34" fillId="0" borderId="0" xfId="0" applyFont="1"/>
    <xf numFmtId="0" fontId="19" fillId="0" borderId="7" xfId="0" applyFont="1" applyFill="1" applyBorder="1"/>
    <xf numFmtId="166" fontId="34" fillId="0" borderId="0" xfId="0" applyNumberFormat="1" applyFont="1" applyAlignment="1">
      <alignment horizontal="right"/>
    </xf>
    <xf numFmtId="167" fontId="19" fillId="0" borderId="0" xfId="0" applyNumberFormat="1" applyFont="1" applyFill="1" applyAlignment="1" quotePrefix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2" fillId="0" borderId="8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166" fontId="32" fillId="0" borderId="7" xfId="0" applyNumberFormat="1" applyFont="1" applyFill="1" applyBorder="1"/>
    <xf numFmtId="166" fontId="32" fillId="0" borderId="0" xfId="0" applyNumberFormat="1" applyFont="1" applyFill="1"/>
    <xf numFmtId="0" fontId="22" fillId="0" borderId="0" xfId="0" applyFont="1" applyBorder="1" applyAlignment="1">
      <alignment/>
    </xf>
    <xf numFmtId="166" fontId="22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167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/>
    </xf>
    <xf numFmtId="168" fontId="19" fillId="0" borderId="0" xfId="0" applyNumberFormat="1" applyFont="1" applyAlignment="1">
      <alignment horizontal="right"/>
    </xf>
    <xf numFmtId="166" fontId="32" fillId="0" borderId="0" xfId="0" applyNumberFormat="1" applyFont="1" applyFill="1" applyAlignment="1" quotePrefix="1">
      <alignment horizontal="right"/>
    </xf>
    <xf numFmtId="0" fontId="19" fillId="0" borderId="7" xfId="0" applyFont="1" applyBorder="1"/>
    <xf numFmtId="0" fontId="19" fillId="0" borderId="0" xfId="0" applyFont="1" applyAlignment="1">
      <alignment wrapText="1"/>
    </xf>
    <xf numFmtId="0" fontId="19" fillId="0" borderId="5" xfId="0" applyFont="1" applyBorder="1"/>
    <xf numFmtId="0" fontId="22" fillId="0" borderId="6" xfId="0" applyFont="1" applyBorder="1"/>
    <xf numFmtId="167" fontId="22" fillId="0" borderId="0" xfId="0" applyNumberFormat="1" applyFont="1" applyFill="1" applyBorder="1"/>
    <xf numFmtId="167" fontId="22" fillId="0" borderId="0" xfId="0" applyNumberFormat="1" applyFont="1" applyFill="1"/>
    <xf numFmtId="49" fontId="19" fillId="0" borderId="0" xfId="0" applyNumberFormat="1" applyFont="1" applyBorder="1" applyAlignment="1">
      <alignment horizontal="center" vertical="center" wrapText="1"/>
    </xf>
    <xf numFmtId="167" fontId="19" fillId="0" borderId="0" xfId="0" applyNumberFormat="1" applyFont="1" applyBorder="1" applyAlignment="1">
      <alignment horizontal="center" vertical="center"/>
    </xf>
    <xf numFmtId="0" fontId="22" fillId="0" borderId="0" xfId="0" applyFont="1" applyAlignment="1" quotePrefix="1">
      <alignment horizontal="right"/>
    </xf>
    <xf numFmtId="167" fontId="19" fillId="0" borderId="0" xfId="0" applyNumberFormat="1" applyFont="1" applyFill="1" applyBorder="1"/>
    <xf numFmtId="167" fontId="19" fillId="0" borderId="0" xfId="0" applyNumberFormat="1" applyFont="1" applyFill="1"/>
    <xf numFmtId="2" fontId="19" fillId="0" borderId="0" xfId="0" applyNumberFormat="1" applyFont="1" applyBorder="1" applyAlignment="1">
      <alignment horizontal="center" vertical="center" wrapText="1"/>
    </xf>
    <xf numFmtId="0" fontId="22" fillId="0" borderId="6" xfId="0" applyFont="1" applyFill="1" applyBorder="1"/>
    <xf numFmtId="166" fontId="23" fillId="0" borderId="0" xfId="0" applyNumberFormat="1" applyFont="1"/>
    <xf numFmtId="0" fontId="33" fillId="0" borderId="0" xfId="0" applyFont="1" applyBorder="1" applyAlignment="1">
      <alignment horizontal="left" wrapText="1"/>
    </xf>
    <xf numFmtId="0" fontId="19" fillId="0" borderId="7" xfId="0" applyFont="1" applyBorder="1" applyAlignment="1">
      <alignment horizontal="center"/>
    </xf>
    <xf numFmtId="167" fontId="22" fillId="0" borderId="0" xfId="0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67" fontId="19" fillId="0" borderId="0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 horizontal="left" wrapText="1"/>
    </xf>
    <xf numFmtId="167" fontId="19" fillId="0" borderId="0" xfId="0" applyNumberFormat="1" applyFont="1" applyBorder="1" applyAlignment="1">
      <alignment/>
    </xf>
    <xf numFmtId="167" fontId="19" fillId="0" borderId="0" xfId="0" applyNumberFormat="1" applyFont="1" applyAlignment="1">
      <alignment/>
    </xf>
    <xf numFmtId="167" fontId="19" fillId="0" borderId="0" xfId="0" applyNumberFormat="1" applyFont="1" applyBorder="1"/>
    <xf numFmtId="167" fontId="22" fillId="0" borderId="0" xfId="0" applyNumberFormat="1" applyFont="1" applyFill="1" applyAlignment="1" quotePrefix="1">
      <alignment horizontal="center"/>
    </xf>
    <xf numFmtId="167" fontId="19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3" fillId="0" borderId="0" xfId="0" applyFont="1" applyBorder="1"/>
    <xf numFmtId="49" fontId="19" fillId="0" borderId="0" xfId="0" applyNumberFormat="1" applyFont="1" applyAlignment="1">
      <alignment horizontal="left"/>
    </xf>
    <xf numFmtId="49" fontId="19" fillId="0" borderId="8" xfId="0" applyNumberFormat="1" applyFont="1" applyBorder="1" applyAlignment="1">
      <alignment/>
    </xf>
    <xf numFmtId="0" fontId="19" fillId="0" borderId="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/>
    </xf>
    <xf numFmtId="0" fontId="19" fillId="0" borderId="7" xfId="0" applyFont="1" applyFill="1" applyBorder="1" applyAlignment="1">
      <alignment/>
    </xf>
    <xf numFmtId="49" fontId="19" fillId="0" borderId="7" xfId="0" applyNumberFormat="1" applyFont="1" applyBorder="1" applyAlignment="1">
      <alignment horizontal="left"/>
    </xf>
    <xf numFmtId="165" fontId="19" fillId="0" borderId="0" xfId="0" applyNumberFormat="1" applyFont="1" applyBorder="1" applyAlignment="1">
      <alignment horizontal="left"/>
    </xf>
    <xf numFmtId="165" fontId="19" fillId="0" borderId="6" xfId="0" applyNumberFormat="1" applyFont="1" applyBorder="1" applyAlignment="1">
      <alignment horizontal="left"/>
    </xf>
    <xf numFmtId="49" fontId="19" fillId="0" borderId="7" xfId="0" applyNumberFormat="1" applyFont="1" applyBorder="1" applyAlignment="1">
      <alignment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49" fontId="19" fillId="0" borderId="0" xfId="0" applyNumberFormat="1" applyFont="1" applyBorder="1" applyAlignment="1" quotePrefix="1">
      <alignment horizontal="left"/>
    </xf>
    <xf numFmtId="0" fontId="19" fillId="0" borderId="7" xfId="0" applyFont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/>
    </xf>
    <xf numFmtId="172" fontId="19" fillId="0" borderId="0" xfId="0" applyNumberFormat="1" applyFont="1"/>
    <xf numFmtId="165" fontId="19" fillId="0" borderId="6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 quotePrefix="1">
      <alignment horizontal="right"/>
    </xf>
    <xf numFmtId="165" fontId="19" fillId="0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right"/>
    </xf>
    <xf numFmtId="165" fontId="22" fillId="0" borderId="6" xfId="0" applyNumberFormat="1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/>
    <xf numFmtId="0" fontId="19" fillId="0" borderId="4" xfId="0" applyFont="1" applyBorder="1" applyAlignment="1">
      <alignment horizontal="center"/>
    </xf>
    <xf numFmtId="165" fontId="22" fillId="0" borderId="0" xfId="0" applyNumberFormat="1" applyFont="1" applyBorder="1"/>
    <xf numFmtId="166" fontId="22" fillId="0" borderId="0" xfId="0" applyNumberFormat="1" applyFont="1" applyFill="1" applyAlignment="1" quotePrefix="1">
      <alignment horizontal="right"/>
    </xf>
    <xf numFmtId="0" fontId="25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6" xfId="0" applyNumberFormat="1" applyFont="1" applyBorder="1" applyAlignment="1">
      <alignment horizontal="center"/>
    </xf>
    <xf numFmtId="169" fontId="19" fillId="0" borderId="7" xfId="0" applyNumberFormat="1" applyFont="1" applyBorder="1"/>
    <xf numFmtId="169" fontId="19" fillId="0" borderId="0" xfId="0" applyNumberFormat="1" applyFont="1" applyAlignment="1">
      <alignment horizontal="right"/>
    </xf>
    <xf numFmtId="169" fontId="19" fillId="0" borderId="7" xfId="0" applyNumberFormat="1" applyFont="1" applyFill="1" applyBorder="1"/>
    <xf numFmtId="49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left"/>
    </xf>
    <xf numFmtId="172" fontId="22" fillId="0" borderId="7" xfId="0" applyNumberFormat="1" applyFont="1" applyFill="1" applyBorder="1"/>
    <xf numFmtId="169" fontId="22" fillId="0" borderId="0" xfId="0" applyNumberFormat="1" applyFont="1"/>
    <xf numFmtId="0" fontId="19" fillId="0" borderId="6" xfId="0" applyFont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172" fontId="19" fillId="0" borderId="0" xfId="0" applyNumberFormat="1" applyFont="1" applyFill="1" applyAlignment="1">
      <alignment horizontal="right"/>
    </xf>
    <xf numFmtId="172" fontId="19" fillId="0" borderId="0" xfId="0" applyNumberFormat="1" applyFont="1" applyFill="1" applyAlignment="1" quotePrefix="1">
      <alignment horizontal="right"/>
    </xf>
    <xf numFmtId="0" fontId="22" fillId="0" borderId="0" xfId="0" applyFont="1" applyAlignment="1">
      <alignment horizontal="right"/>
    </xf>
    <xf numFmtId="0" fontId="33" fillId="0" borderId="0" xfId="0" applyFont="1" applyAlignment="1">
      <alignment horizontal="justify" vertical="center"/>
    </xf>
    <xf numFmtId="0" fontId="23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66" fontId="22" fillId="0" borderId="0" xfId="0" applyNumberFormat="1" applyFont="1" applyAlignment="1">
      <alignment horizontal="center"/>
    </xf>
    <xf numFmtId="166" fontId="19" fillId="0" borderId="7" xfId="0" applyNumberFormat="1" applyFont="1" applyBorder="1" applyAlignment="1">
      <alignment horizontal="right"/>
    </xf>
    <xf numFmtId="169" fontId="19" fillId="0" borderId="7" xfId="0" applyNumberFormat="1" applyFont="1" applyFill="1" applyBorder="1" applyAlignment="1">
      <alignment horizontal="right"/>
    </xf>
    <xf numFmtId="49" fontId="19" fillId="0" borderId="6" xfId="0" applyNumberFormat="1" applyFont="1" applyBorder="1" applyAlignment="1">
      <alignment/>
    </xf>
    <xf numFmtId="169" fontId="22" fillId="0" borderId="7" xfId="0" applyNumberFormat="1" applyFont="1" applyFill="1" applyBorder="1" applyAlignment="1">
      <alignment horizontal="right"/>
    </xf>
    <xf numFmtId="0" fontId="19" fillId="0" borderId="6" xfId="0" applyFont="1" applyBorder="1" applyAlignment="1" quotePrefix="1">
      <alignment horizontal="center"/>
    </xf>
    <xf numFmtId="169" fontId="22" fillId="0" borderId="7" xfId="0" applyNumberFormat="1" applyFont="1" applyFill="1" applyBorder="1"/>
    <xf numFmtId="49" fontId="19" fillId="0" borderId="0" xfId="0" applyNumberFormat="1" applyFont="1" applyBorder="1" applyAlignment="1">
      <alignment horizontal="center"/>
    </xf>
    <xf numFmtId="169" fontId="19" fillId="0" borderId="0" xfId="0" applyNumberFormat="1" applyFont="1" applyFill="1" applyBorder="1"/>
    <xf numFmtId="165" fontId="19" fillId="0" borderId="7" xfId="0" applyNumberFormat="1" applyFont="1" applyBorder="1" applyAlignment="1">
      <alignment horizontal="left"/>
    </xf>
    <xf numFmtId="165" fontId="20" fillId="0" borderId="6" xfId="0" applyNumberFormat="1" applyFont="1" applyBorder="1" applyAlignment="1">
      <alignment horizontal="left"/>
    </xf>
    <xf numFmtId="0" fontId="22" fillId="0" borderId="6" xfId="0" applyFont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169" fontId="22" fillId="0" borderId="0" xfId="0" applyNumberFormat="1" applyFont="1" applyFill="1" applyBorder="1"/>
    <xf numFmtId="49" fontId="19" fillId="0" borderId="6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69" fontId="19" fillId="0" borderId="0" xfId="0" applyNumberFormat="1" applyFont="1" applyBorder="1" applyAlignment="1">
      <alignment horizontal="right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169" fontId="19" fillId="0" borderId="0" xfId="0" applyNumberFormat="1" applyFont="1" applyBorder="1"/>
    <xf numFmtId="169" fontId="22" fillId="0" borderId="0" xfId="0" applyNumberFormat="1" applyFont="1" applyBorder="1" applyAlignment="1">
      <alignment horizontal="right"/>
    </xf>
    <xf numFmtId="169" fontId="22" fillId="0" borderId="0" xfId="0" applyNumberFormat="1" applyFont="1" applyBorder="1"/>
    <xf numFmtId="0" fontId="19" fillId="0" borderId="0" xfId="0" applyFont="1" applyBorder="1" applyAlignment="1">
      <alignment horizontal="justify" vertical="top" wrapText="1"/>
    </xf>
    <xf numFmtId="49" fontId="19" fillId="0" borderId="0" xfId="0" applyNumberFormat="1" applyFont="1" applyBorder="1"/>
    <xf numFmtId="49" fontId="22" fillId="0" borderId="0" xfId="0" applyNumberFormat="1" applyFont="1" applyBorder="1"/>
    <xf numFmtId="49" fontId="22" fillId="0" borderId="0" xfId="0" applyNumberFormat="1" applyFont="1"/>
    <xf numFmtId="0" fontId="25" fillId="0" borderId="0" xfId="0" applyFont="1" applyAlignment="1">
      <alignment horizontal="center"/>
    </xf>
    <xf numFmtId="164" fontId="19" fillId="0" borderId="0" xfId="0" applyNumberFormat="1" applyFont="1" applyBorder="1"/>
    <xf numFmtId="173" fontId="19" fillId="0" borderId="0" xfId="0" applyNumberFormat="1" applyFont="1" applyBorder="1"/>
    <xf numFmtId="170" fontId="19" fillId="0" borderId="7" xfId="40" applyNumberFormat="1" applyFont="1" applyFill="1" applyBorder="1" applyAlignment="1">
      <alignment horizontal="center" vertical="center"/>
      <protection/>
    </xf>
    <xf numFmtId="173" fontId="19" fillId="0" borderId="7" xfId="0" applyNumberFormat="1" applyFont="1" applyBorder="1"/>
    <xf numFmtId="173" fontId="19" fillId="0" borderId="7" xfId="0" applyNumberFormat="1" applyFont="1" applyFill="1" applyBorder="1"/>
    <xf numFmtId="173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0" fontId="22" fillId="0" borderId="7" xfId="0" applyFont="1" applyFill="1" applyBorder="1"/>
    <xf numFmtId="0" fontId="19" fillId="0" borderId="0" xfId="0" applyFont="1" applyBorder="1" applyAlignment="1">
      <alignment horizontal="justify" wrapText="1"/>
    </xf>
    <xf numFmtId="0" fontId="36" fillId="0" borderId="0" xfId="0" applyFont="1" applyAlignment="1">
      <alignment/>
    </xf>
    <xf numFmtId="0" fontId="19" fillId="0" borderId="8" xfId="0" applyFont="1" applyFill="1" applyBorder="1" applyAlignment="1">
      <alignment/>
    </xf>
    <xf numFmtId="166" fontId="19" fillId="0" borderId="2" xfId="0" applyNumberFormat="1" applyFont="1" applyBorder="1"/>
    <xf numFmtId="165" fontId="31" fillId="0" borderId="6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167" fontId="19" fillId="0" borderId="7" xfId="0" applyNumberFormat="1" applyFont="1" applyFill="1" applyBorder="1" applyAlignment="1" quotePrefix="1">
      <alignment horizontal="right"/>
    </xf>
    <xf numFmtId="0" fontId="19" fillId="0" borderId="1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165" fontId="37" fillId="0" borderId="0" xfId="0" applyNumberFormat="1" applyFont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174" fontId="22" fillId="0" borderId="0" xfId="0" applyNumberFormat="1" applyFont="1" applyFill="1"/>
    <xf numFmtId="0" fontId="19" fillId="0" borderId="0" xfId="0" applyFont="1" applyBorder="1" applyAlignment="1">
      <alignment vertical="center" wrapText="1"/>
    </xf>
    <xf numFmtId="0" fontId="19" fillId="0" borderId="8" xfId="0" applyFont="1" applyBorder="1"/>
    <xf numFmtId="0" fontId="32" fillId="0" borderId="0" xfId="0" applyFont="1" applyFill="1" applyAlignment="1">
      <alignment horizontal="right"/>
    </xf>
    <xf numFmtId="0" fontId="23" fillId="0" borderId="0" xfId="0" applyFont="1" applyFill="1" applyBorder="1"/>
    <xf numFmtId="168" fontId="23" fillId="0" borderId="0" xfId="30" applyFont="1" applyFill="1" applyBorder="1" applyAlignment="1">
      <alignment horizontal="right" vertical="center"/>
      <protection/>
    </xf>
    <xf numFmtId="174" fontId="19" fillId="0" borderId="0" xfId="30" applyNumberFormat="1" applyFont="1" applyFill="1" applyBorder="1" applyAlignment="1">
      <alignment horizontal="right" vertical="center"/>
      <protection/>
    </xf>
    <xf numFmtId="0" fontId="19" fillId="0" borderId="0" xfId="0" applyNumberFormat="1" applyFont="1" applyFill="1" applyBorder="1"/>
    <xf numFmtId="165" fontId="22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164" fontId="19" fillId="0" borderId="0" xfId="0" applyNumberFormat="1" applyFont="1" applyAlignment="1">
      <alignment/>
    </xf>
    <xf numFmtId="164" fontId="19" fillId="0" borderId="0" xfId="0" applyNumberFormat="1" applyFont="1"/>
    <xf numFmtId="0" fontId="19" fillId="0" borderId="2" xfId="0" applyFont="1" applyBorder="1" applyAlignment="1">
      <alignment horizontal="center" vertical="justify"/>
    </xf>
    <xf numFmtId="0" fontId="19" fillId="0" borderId="2" xfId="0" applyFont="1" applyBorder="1" applyAlignment="1">
      <alignment horizontal="center"/>
    </xf>
    <xf numFmtId="173" fontId="22" fillId="0" borderId="0" xfId="0" applyNumberFormat="1" applyFont="1" applyBorder="1" applyAlignment="1">
      <alignment horizontal="center"/>
    </xf>
    <xf numFmtId="173" fontId="19" fillId="0" borderId="0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0" fontId="20" fillId="0" borderId="7" xfId="0" applyFont="1" applyBorder="1" applyAlignment="1">
      <alignment horizontal="left"/>
    </xf>
    <xf numFmtId="0" fontId="23" fillId="0" borderId="0" xfId="0" applyFont="1" applyFill="1"/>
    <xf numFmtId="165" fontId="19" fillId="0" borderId="7" xfId="0" applyNumberFormat="1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173" fontId="19" fillId="0" borderId="0" xfId="0" applyNumberFormat="1" applyFont="1" applyFill="1" applyBorder="1" applyAlignment="1">
      <alignment/>
    </xf>
    <xf numFmtId="170" fontId="19" fillId="0" borderId="7" xfId="40" applyNumberFormat="1" applyFont="1" applyFill="1" applyBorder="1" applyAlignment="1">
      <alignment horizontal="center"/>
      <protection/>
    </xf>
    <xf numFmtId="166" fontId="19" fillId="0" borderId="0" xfId="0" applyNumberFormat="1" applyFont="1" applyAlignment="1">
      <alignment horizontal="left"/>
    </xf>
    <xf numFmtId="0" fontId="19" fillId="0" borderId="7" xfId="40" applyNumberFormat="1" applyFont="1" applyFill="1" applyBorder="1" applyAlignment="1">
      <alignment horizontal="left"/>
      <protection/>
    </xf>
    <xf numFmtId="166" fontId="22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/>
    <xf numFmtId="167" fontId="22" fillId="0" borderId="0" xfId="0" applyNumberFormat="1" applyFont="1" applyFill="1" applyAlignment="1" quotePrefix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0" fillId="0" borderId="0" xfId="0" applyFont="1" applyBorder="1"/>
    <xf numFmtId="170" fontId="19" fillId="0" borderId="0" xfId="40" applyNumberFormat="1" applyFont="1" applyFill="1" applyBorder="1" applyAlignment="1">
      <alignment horizontal="center" vertical="center"/>
      <protection/>
    </xf>
    <xf numFmtId="170" fontId="19" fillId="0" borderId="7" xfId="40" applyNumberFormat="1" applyFont="1" applyFill="1" applyBorder="1" applyAlignment="1">
      <alignment horizontal="center"/>
      <protection/>
    </xf>
    <xf numFmtId="170" fontId="19" fillId="0" borderId="0" xfId="40" applyNumberFormat="1" applyFont="1" applyFill="1" applyBorder="1" applyAlignment="1">
      <alignment horizontal="center"/>
      <protection/>
    </xf>
    <xf numFmtId="0" fontId="19" fillId="0" borderId="0" xfId="40" applyNumberFormat="1" applyFont="1" applyFill="1" applyBorder="1" applyAlignment="1">
      <alignment horizontal="left" vertical="center"/>
      <protection/>
    </xf>
    <xf numFmtId="0" fontId="23" fillId="0" borderId="7" xfId="0" applyFont="1" applyBorder="1"/>
    <xf numFmtId="0" fontId="19" fillId="0" borderId="0" xfId="40" applyNumberFormat="1" applyFont="1" applyFill="1" applyBorder="1" applyAlignment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0" fontId="19" fillId="0" borderId="0" xfId="40" applyNumberFormat="1" applyFont="1" applyFill="1" applyBorder="1" applyAlignment="1">
      <alignment horizontal="center" vertical="center"/>
      <protection/>
    </xf>
    <xf numFmtId="170" fontId="19" fillId="0" borderId="0" xfId="40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166" fontId="19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/>
    <xf numFmtId="0" fontId="40" fillId="0" borderId="0" xfId="0" applyFont="1" applyFill="1"/>
    <xf numFmtId="0" fontId="19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/>
    <xf numFmtId="49" fontId="19" fillId="0" borderId="6" xfId="0" applyNumberFormat="1" applyFont="1" applyFill="1" applyBorder="1"/>
    <xf numFmtId="1" fontId="19" fillId="0" borderId="0" xfId="0" applyNumberFormat="1" applyFont="1" applyFill="1" applyBorder="1" applyAlignment="1">
      <alignment horizontal="right"/>
    </xf>
    <xf numFmtId="198" fontId="22" fillId="0" borderId="0" xfId="0" applyNumberFormat="1" applyFont="1" applyFill="1" applyAlignment="1" quotePrefix="1">
      <alignment horizontal="right"/>
    </xf>
    <xf numFmtId="1" fontId="41" fillId="0" borderId="0" xfId="0" applyNumberFormat="1" applyFont="1" applyFill="1" applyBorder="1" applyAlignment="1">
      <alignment horizontal="right"/>
    </xf>
    <xf numFmtId="49" fontId="19" fillId="0" borderId="6" xfId="0" applyNumberFormat="1" applyFont="1" applyFill="1" applyBorder="1" applyAlignment="1">
      <alignment horizontal="left"/>
    </xf>
    <xf numFmtId="1" fontId="28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>
      <alignment horizontal="right"/>
    </xf>
    <xf numFmtId="171" fontId="19" fillId="0" borderId="0" xfId="40" applyFont="1" applyFill="1" applyBorder="1" applyAlignment="1">
      <alignment vertical="center"/>
      <protection/>
    </xf>
    <xf numFmtId="171" fontId="19" fillId="0" borderId="0" xfId="40" applyFont="1" applyFill="1" applyAlignment="1">
      <alignment vertical="center"/>
      <protection/>
    </xf>
    <xf numFmtId="171" fontId="19" fillId="0" borderId="0" xfId="40" applyFont="1" applyFill="1" applyBorder="1" applyAlignment="1">
      <alignment vertical="center"/>
      <protection/>
    </xf>
    <xf numFmtId="0" fontId="33" fillId="0" borderId="0" xfId="0" applyFont="1" applyFill="1"/>
    <xf numFmtId="166" fontId="40" fillId="0" borderId="0" xfId="0" applyNumberFormat="1" applyFont="1" applyFill="1"/>
    <xf numFmtId="175" fontId="19" fillId="0" borderId="0" xfId="0" applyNumberFormat="1" applyFont="1" applyFill="1" applyAlignment="1">
      <alignment horizontal="right" vertical="top"/>
    </xf>
    <xf numFmtId="198" fontId="19" fillId="0" borderId="0" xfId="0" applyNumberFormat="1" applyFont="1" applyFill="1" applyAlignment="1" quotePrefix="1">
      <alignment horizontal="right"/>
    </xf>
    <xf numFmtId="49" fontId="22" fillId="0" borderId="6" xfId="0" applyNumberFormat="1" applyFont="1" applyFill="1" applyBorder="1" applyAlignment="1">
      <alignment horizontal="center"/>
    </xf>
    <xf numFmtId="199" fontId="19" fillId="0" borderId="0" xfId="40" applyNumberFormat="1" applyFont="1" applyFill="1" applyAlignment="1">
      <alignment vertical="center"/>
      <protection/>
    </xf>
    <xf numFmtId="175" fontId="22" fillId="0" borderId="0" xfId="0" applyNumberFormat="1" applyFont="1" applyFill="1" applyAlignment="1">
      <alignment horizontal="right" vertical="top"/>
    </xf>
    <xf numFmtId="1" fontId="41" fillId="0" borderId="7" xfId="0" applyNumberFormat="1" applyFont="1" applyFill="1" applyBorder="1" applyAlignment="1">
      <alignment horizontal="right"/>
    </xf>
    <xf numFmtId="0" fontId="23" fillId="0" borderId="6" xfId="0" applyFont="1" applyFill="1" applyBorder="1"/>
    <xf numFmtId="0" fontId="23" fillId="0" borderId="2" xfId="0" applyFont="1" applyFill="1" applyBorder="1"/>
    <xf numFmtId="175" fontId="19" fillId="0" borderId="0" xfId="0" applyNumberFormat="1" applyFont="1" applyFill="1" applyAlignment="1">
      <alignment vertical="center"/>
    </xf>
    <xf numFmtId="175" fontId="19" fillId="0" borderId="0" xfId="0" applyNumberFormat="1" applyFont="1" applyFill="1" applyBorder="1" applyAlignment="1">
      <alignment vertical="center"/>
    </xf>
    <xf numFmtId="0" fontId="19" fillId="0" borderId="12" xfId="52" applyFont="1" applyFill="1" applyBorder="1" applyAlignment="1">
      <alignment vertical="center" wrapText="1"/>
      <protection/>
    </xf>
    <xf numFmtId="0" fontId="19" fillId="0" borderId="0" xfId="53" applyFont="1" applyFill="1" applyBorder="1" applyAlignment="1">
      <alignment vertical="center" wrapText="1"/>
      <protection/>
    </xf>
    <xf numFmtId="0" fontId="19" fillId="0" borderId="0" xfId="52" applyFont="1" applyFill="1" applyBorder="1" applyAlignment="1">
      <alignment horizontal="right" vertical="center" wrapText="1"/>
      <protection/>
    </xf>
    <xf numFmtId="0" fontId="19" fillId="0" borderId="0" xfId="53" applyFont="1" applyFill="1" applyBorder="1" applyAlignment="1">
      <alignment horizontal="right" vertical="center" wrapText="1"/>
      <protection/>
    </xf>
    <xf numFmtId="0" fontId="25" fillId="0" borderId="0" xfId="0" applyFont="1" applyFill="1" applyBorder="1"/>
    <xf numFmtId="0" fontId="43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25" fillId="0" borderId="0" xfId="54" applyFont="1" applyFill="1" applyBorder="1" applyAlignment="1">
      <alignment horizontal="center" wrapText="1"/>
      <protection/>
    </xf>
    <xf numFmtId="1" fontId="44" fillId="0" borderId="0" xfId="0" applyNumberFormat="1" applyFont="1" applyFill="1" applyBorder="1" applyAlignment="1" quotePrefix="1">
      <alignment horizontal="right"/>
    </xf>
    <xf numFmtId="0" fontId="23" fillId="0" borderId="0" xfId="54" applyFont="1" applyFill="1" applyBorder="1" applyAlignment="1">
      <alignment wrapText="1"/>
      <protection/>
    </xf>
    <xf numFmtId="0" fontId="44" fillId="0" borderId="0" xfId="52" applyFont="1" applyFill="1" applyBorder="1" applyAlignment="1">
      <alignment horizontal="right" wrapText="1"/>
      <protection/>
    </xf>
    <xf numFmtId="0" fontId="44" fillId="0" borderId="0" xfId="53" applyFont="1" applyFill="1" applyBorder="1" applyAlignment="1">
      <alignment horizontal="right" wrapText="1"/>
      <protection/>
    </xf>
    <xf numFmtId="0" fontId="19" fillId="0" borderId="0" xfId="0" applyFont="1" applyFill="1" applyBorder="1" applyAlignment="1">
      <alignment horizontal="right" vertical="center"/>
    </xf>
    <xf numFmtId="2" fontId="19" fillId="0" borderId="7" xfId="0" applyNumberFormat="1" applyFont="1" applyFill="1" applyBorder="1" applyAlignment="1">
      <alignment horizontal="right" vertical="center"/>
    </xf>
    <xf numFmtId="2" fontId="44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9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 quotePrefix="1">
      <alignment horizontal="right"/>
    </xf>
    <xf numFmtId="2" fontId="19" fillId="0" borderId="7" xfId="0" applyNumberFormat="1" applyFont="1" applyFill="1" applyBorder="1" applyAlignment="1" quotePrefix="1">
      <alignment horizontal="right" vertical="center"/>
    </xf>
    <xf numFmtId="2" fontId="19" fillId="0" borderId="0" xfId="0" applyNumberFormat="1" applyFont="1" applyFill="1" applyBorder="1" applyAlignment="1" quotePrefix="1">
      <alignment horizontal="right" vertical="center"/>
    </xf>
    <xf numFmtId="2" fontId="1" fillId="0" borderId="0" xfId="0" applyNumberFormat="1" applyFont="1" applyFill="1" applyBorder="1" applyAlignment="1">
      <alignment horizontal="right"/>
    </xf>
    <xf numFmtId="0" fontId="19" fillId="0" borderId="7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1" fontId="19" fillId="0" borderId="0" xfId="0" applyNumberFormat="1" applyFont="1" applyFill="1" applyBorder="1" applyAlignment="1" quotePrefix="1">
      <alignment horizontal="right" vertical="center"/>
    </xf>
    <xf numFmtId="1" fontId="1" fillId="0" borderId="0" xfId="0" applyNumberFormat="1" applyFont="1" applyFill="1" applyBorder="1" applyAlignment="1">
      <alignment horizontal="right"/>
    </xf>
    <xf numFmtId="0" fontId="39" fillId="0" borderId="0" xfId="0" applyFont="1" applyFill="1" applyBorder="1"/>
    <xf numFmtId="200" fontId="25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/>
    <xf numFmtId="0" fontId="23" fillId="0" borderId="0" xfId="55" applyNumberFormat="1" applyFont="1" applyFill="1" applyBorder="1" applyAlignment="1">
      <alignment/>
      <protection/>
    </xf>
    <xf numFmtId="2" fontId="23" fillId="0" borderId="0" xfId="0" applyNumberFormat="1" applyFont="1" applyFill="1" applyBorder="1"/>
    <xf numFmtId="175" fontId="23" fillId="0" borderId="0" xfId="0" applyNumberFormat="1" applyFont="1"/>
    <xf numFmtId="170" fontId="23" fillId="0" borderId="0" xfId="40" applyNumberFormat="1" applyFont="1" applyFill="1" applyBorder="1" applyAlignment="1">
      <alignment horizontal="left"/>
      <protection/>
    </xf>
    <xf numFmtId="170" fontId="23" fillId="0" borderId="0" xfId="40" applyNumberFormat="1" applyFont="1" applyFill="1" applyBorder="1" applyAlignment="1">
      <alignment horizontal="center"/>
      <protection/>
    </xf>
    <xf numFmtId="175" fontId="23" fillId="0" borderId="0" xfId="0" applyNumberFormat="1" applyFont="1" applyFill="1" applyAlignment="1">
      <alignment vertical="center"/>
    </xf>
    <xf numFmtId="175" fontId="23" fillId="0" borderId="0" xfId="0" applyNumberFormat="1" applyFont="1" applyFill="1" applyBorder="1" applyAlignment="1">
      <alignment vertical="center"/>
    </xf>
    <xf numFmtId="2" fontId="23" fillId="0" borderId="0" xfId="0" applyNumberFormat="1" applyFont="1"/>
    <xf numFmtId="49" fontId="22" fillId="0" borderId="0" xfId="40" applyNumberFormat="1" applyFont="1" applyFill="1" applyBorder="1" applyAlignment="1">
      <alignment horizontal="right"/>
      <protection/>
    </xf>
    <xf numFmtId="175" fontId="22" fillId="0" borderId="7" xfId="0" applyNumberFormat="1" applyFont="1" applyFill="1" applyBorder="1" applyAlignment="1">
      <alignment vertical="center"/>
    </xf>
    <xf numFmtId="175" fontId="22" fillId="0" borderId="0" xfId="0" applyNumberFormat="1" applyFont="1" applyFill="1" applyBorder="1" applyAlignment="1">
      <alignment vertical="center"/>
    </xf>
    <xf numFmtId="170" fontId="25" fillId="0" borderId="0" xfId="40" applyNumberFormat="1" applyFont="1" applyFill="1" applyBorder="1" applyAlignment="1">
      <alignment horizontal="center"/>
      <protection/>
    </xf>
    <xf numFmtId="49" fontId="25" fillId="0" borderId="0" xfId="40" applyNumberFormat="1" applyFont="1" applyFill="1" applyBorder="1" applyAlignment="1">
      <alignment horizontal="right"/>
      <protection/>
    </xf>
    <xf numFmtId="175" fontId="25" fillId="0" borderId="7" xfId="0" applyNumberFormat="1" applyFont="1" applyFill="1" applyBorder="1" applyAlignment="1">
      <alignment/>
    </xf>
    <xf numFmtId="175" fontId="25" fillId="0" borderId="0" xfId="0" applyNumberFormat="1" applyFont="1" applyFill="1" applyBorder="1" applyAlignment="1">
      <alignment/>
    </xf>
    <xf numFmtId="49" fontId="19" fillId="0" borderId="0" xfId="40" applyNumberFormat="1" applyFont="1" applyFill="1" applyBorder="1" applyAlignment="1">
      <alignment horizontal="right"/>
      <protection/>
    </xf>
    <xf numFmtId="175" fontId="19" fillId="0" borderId="7" xfId="0" applyNumberFormat="1" applyFont="1" applyFill="1" applyBorder="1" applyAlignment="1">
      <alignment/>
    </xf>
    <xf numFmtId="175" fontId="19" fillId="0" borderId="0" xfId="0" applyNumberFormat="1" applyFont="1" applyFill="1" applyBorder="1" applyAlignment="1">
      <alignment/>
    </xf>
    <xf numFmtId="0" fontId="44" fillId="0" borderId="0" xfId="52" applyFont="1" applyFill="1" applyBorder="1" applyAlignment="1">
      <alignment wrapText="1"/>
      <protection/>
    </xf>
    <xf numFmtId="0" fontId="44" fillId="0" borderId="0" xfId="53" applyFont="1" applyFill="1" applyBorder="1" applyAlignment="1">
      <alignment wrapText="1"/>
      <protection/>
    </xf>
    <xf numFmtId="175" fontId="19" fillId="0" borderId="7" xfId="0" applyNumberFormat="1" applyFont="1" applyFill="1" applyBorder="1" applyAlignment="1">
      <alignment horizontal="right"/>
    </xf>
    <xf numFmtId="17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Border="1"/>
    <xf numFmtId="166" fontId="19" fillId="0" borderId="7" xfId="0" applyNumberFormat="1" applyFont="1" applyFill="1" applyBorder="1" applyAlignment="1">
      <alignment/>
    </xf>
    <xf numFmtId="170" fontId="22" fillId="0" borderId="6" xfId="40" applyNumberFormat="1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 wrapText="1"/>
      <protection/>
    </xf>
    <xf numFmtId="3" fontId="23" fillId="0" borderId="0" xfId="55" applyNumberFormat="1" applyFont="1" applyFill="1" applyBorder="1" applyAlignment="1">
      <alignment horizontal="right" wrapText="1"/>
      <protection/>
    </xf>
    <xf numFmtId="201" fontId="23" fillId="0" borderId="0" xfId="55" applyNumberFormat="1" applyFont="1" applyFill="1" applyBorder="1" applyAlignment="1">
      <alignment horizontal="right" wrapText="1"/>
      <protection/>
    </xf>
    <xf numFmtId="0" fontId="43" fillId="0" borderId="0" xfId="0" applyFont="1" applyBorder="1" applyAlignment="1">
      <alignment vertical="top" wrapText="1"/>
    </xf>
    <xf numFmtId="3" fontId="23" fillId="0" borderId="0" xfId="0" applyNumberFormat="1" applyFont="1"/>
    <xf numFmtId="2" fontId="46" fillId="0" borderId="0" xfId="0" applyNumberFormat="1" applyFont="1" applyFill="1" applyBorder="1" applyAlignment="1">
      <alignment horizontal="right"/>
    </xf>
    <xf numFmtId="171" fontId="6" fillId="0" borderId="0" xfId="56" applyFont="1" applyAlignment="1">
      <alignment vertical="center"/>
      <protection/>
    </xf>
    <xf numFmtId="171" fontId="47" fillId="0" borderId="0" xfId="56" applyFont="1" applyAlignment="1">
      <alignment vertical="center"/>
      <protection/>
    </xf>
    <xf numFmtId="171" fontId="3" fillId="0" borderId="0" xfId="56" applyFont="1" applyAlignment="1">
      <alignment horizontal="left" vertical="justify"/>
      <protection/>
    </xf>
    <xf numFmtId="171" fontId="0" fillId="0" borderId="1" xfId="56" applyFont="1" applyBorder="1" applyAlignment="1">
      <alignment vertical="center"/>
      <protection/>
    </xf>
    <xf numFmtId="171" fontId="0" fillId="0" borderId="0" xfId="56" applyFont="1" applyAlignment="1">
      <alignment vertical="center"/>
      <protection/>
    </xf>
    <xf numFmtId="171" fontId="3" fillId="0" borderId="10" xfId="56" applyFont="1" applyBorder="1" applyAlignment="1">
      <alignment horizontal="center" vertical="center"/>
      <protection/>
    </xf>
    <xf numFmtId="171" fontId="0" fillId="0" borderId="0" xfId="56" applyFont="1" applyBorder="1" applyAlignment="1">
      <alignment/>
      <protection/>
    </xf>
    <xf numFmtId="171" fontId="3" fillId="0" borderId="0" xfId="56" applyFont="1" applyBorder="1" applyAlignment="1">
      <alignment horizontal="center" vertical="center" wrapText="1"/>
      <protection/>
    </xf>
    <xf numFmtId="171" fontId="49" fillId="0" borderId="0" xfId="56" applyFont="1" applyAlignment="1">
      <alignment vertical="center"/>
      <protection/>
    </xf>
    <xf numFmtId="171" fontId="5" fillId="0" borderId="0" xfId="56" applyFont="1" applyAlignment="1" quotePrefix="1">
      <alignment horizontal="center"/>
      <protection/>
    </xf>
    <xf numFmtId="202" fontId="5" fillId="0" borderId="0" xfId="56" applyNumberFormat="1" applyFont="1" applyAlignment="1" quotePrefix="1">
      <alignment horizontal="center"/>
      <protection/>
    </xf>
    <xf numFmtId="171" fontId="0" fillId="0" borderId="6" xfId="56" applyFont="1" applyBorder="1" applyAlignment="1">
      <alignment/>
      <protection/>
    </xf>
    <xf numFmtId="171" fontId="5" fillId="0" borderId="6" xfId="56" applyFont="1" applyBorder="1" applyAlignment="1">
      <alignment horizontal="center"/>
      <protection/>
    </xf>
    <xf numFmtId="204" fontId="5" fillId="0" borderId="0" xfId="56" applyNumberFormat="1" applyFont="1" applyFill="1" applyAlignment="1">
      <alignment vertical="center"/>
      <protection/>
    </xf>
    <xf numFmtId="171" fontId="50" fillId="0" borderId="0" xfId="56" applyFont="1" applyAlignment="1">
      <alignment vertical="center"/>
      <protection/>
    </xf>
    <xf numFmtId="171" fontId="5" fillId="0" borderId="0" xfId="56" applyFont="1" applyAlignment="1">
      <alignment vertical="center"/>
      <protection/>
    </xf>
    <xf numFmtId="171" fontId="3" fillId="0" borderId="14" xfId="56" applyFont="1" applyBorder="1" applyAlignment="1">
      <alignment horizontal="center"/>
      <protection/>
    </xf>
    <xf numFmtId="205" fontId="51" fillId="0" borderId="0" xfId="56" applyNumberFormat="1" applyFont="1" applyFill="1" applyAlignment="1">
      <alignment/>
      <protection/>
    </xf>
    <xf numFmtId="171" fontId="0" fillId="0" borderId="14" xfId="56" applyFont="1" applyBorder="1" applyAlignment="1">
      <alignment horizontal="center"/>
      <protection/>
    </xf>
    <xf numFmtId="171" fontId="3" fillId="0" borderId="0" xfId="56" applyFont="1" applyFill="1" applyAlignment="1">
      <alignment/>
      <protection/>
    </xf>
    <xf numFmtId="202" fontId="5" fillId="0" borderId="0" xfId="56" applyNumberFormat="1" applyFont="1" applyFill="1" applyAlignment="1">
      <alignment/>
      <protection/>
    </xf>
    <xf numFmtId="0" fontId="3" fillId="0" borderId="0" xfId="56" applyNumberFormat="1" applyFont="1" applyFill="1" applyAlignment="1">
      <alignment/>
      <protection/>
    </xf>
    <xf numFmtId="171" fontId="0" fillId="0" borderId="0" xfId="56" applyFont="1" applyFill="1" applyAlignment="1">
      <alignment/>
      <protection/>
    </xf>
    <xf numFmtId="171" fontId="3" fillId="0" borderId="0" xfId="56" applyFont="1" applyAlignment="1">
      <alignment vertical="center"/>
      <protection/>
    </xf>
    <xf numFmtId="203" fontId="3" fillId="0" borderId="0" xfId="56" applyNumberFormat="1" applyFont="1" applyAlignment="1">
      <alignment vertical="center"/>
      <protection/>
    </xf>
    <xf numFmtId="202" fontId="3" fillId="0" borderId="0" xfId="56" applyNumberFormat="1" applyFont="1" applyFill="1" applyAlignment="1">
      <alignment/>
      <protection/>
    </xf>
    <xf numFmtId="204" fontId="3" fillId="0" borderId="0" xfId="56" applyNumberFormat="1" applyFont="1" applyFill="1" applyAlignment="1">
      <alignment horizontal="right"/>
      <protection/>
    </xf>
    <xf numFmtId="171" fontId="52" fillId="0" borderId="0" xfId="56" applyFont="1" applyAlignment="1">
      <alignment vertical="center"/>
      <protection/>
    </xf>
    <xf numFmtId="203" fontId="3" fillId="0" borderId="0" xfId="56" applyNumberFormat="1" applyFont="1" applyAlignment="1">
      <alignment/>
      <protection/>
    </xf>
    <xf numFmtId="204" fontId="5" fillId="0" borderId="0" xfId="56" applyNumberFormat="1" applyFont="1" applyFill="1" applyBorder="1" applyAlignment="1">
      <alignment horizontal="right" vertical="center"/>
      <protection/>
    </xf>
    <xf numFmtId="171" fontId="51" fillId="0" borderId="0" xfId="56" applyFont="1" applyFill="1" applyAlignment="1">
      <alignment/>
      <protection/>
    </xf>
    <xf numFmtId="0" fontId="51" fillId="0" borderId="0" xfId="56" applyNumberFormat="1" applyFont="1" applyFill="1" applyAlignment="1">
      <alignment/>
      <protection/>
    </xf>
    <xf numFmtId="171" fontId="53" fillId="0" borderId="0" xfId="56" applyFont="1" applyFill="1" applyAlignment="1">
      <alignment horizontal="right"/>
      <protection/>
    </xf>
    <xf numFmtId="206" fontId="3" fillId="0" borderId="0" xfId="56" applyNumberFormat="1" applyFont="1" applyFill="1" applyAlignment="1">
      <alignment/>
      <protection/>
    </xf>
    <xf numFmtId="206" fontId="3" fillId="0" borderId="0" xfId="56" applyNumberFormat="1" applyFont="1" applyFill="1" applyAlignment="1">
      <alignment horizontal="right"/>
      <protection/>
    </xf>
    <xf numFmtId="171" fontId="0" fillId="0" borderId="0" xfId="56" applyFont="1" applyBorder="1" applyAlignment="1">
      <alignment vertical="center"/>
      <protection/>
    </xf>
    <xf numFmtId="166" fontId="54" fillId="0" borderId="0" xfId="56" applyNumberFormat="1" applyFont="1" applyAlignment="1">
      <alignment vertical="center"/>
      <protection/>
    </xf>
    <xf numFmtId="2" fontId="50" fillId="0" borderId="0" xfId="56" applyNumberFormat="1" applyFont="1" applyAlignment="1">
      <alignment vertical="center"/>
      <protection/>
    </xf>
    <xf numFmtId="204" fontId="3" fillId="0" borderId="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Alignment="1">
      <alignment vertical="center"/>
      <protection/>
    </xf>
    <xf numFmtId="204" fontId="3" fillId="0" borderId="0" xfId="56" applyNumberFormat="1" applyFont="1" applyFill="1" applyAlignment="1">
      <alignment vertical="center"/>
      <protection/>
    </xf>
    <xf numFmtId="199" fontId="50" fillId="0" borderId="0" xfId="56" applyNumberFormat="1" applyFont="1" applyAlignment="1">
      <alignment vertical="center"/>
      <protection/>
    </xf>
    <xf numFmtId="171" fontId="55" fillId="0" borderId="0" xfId="56" applyFont="1" applyAlignment="1">
      <alignment horizontal="center" vertical="center"/>
      <protection/>
    </xf>
    <xf numFmtId="204" fontId="22" fillId="0" borderId="0" xfId="56" applyNumberFormat="1" applyFont="1" applyFill="1" applyAlignment="1">
      <alignment vertical="center"/>
      <protection/>
    </xf>
    <xf numFmtId="207" fontId="56" fillId="0" borderId="0" xfId="56" applyNumberFormat="1" applyFont="1" applyAlignment="1">
      <alignment vertical="center"/>
      <protection/>
    </xf>
    <xf numFmtId="1" fontId="3" fillId="0" borderId="0" xfId="56" applyNumberFormat="1" applyFont="1" applyAlignment="1">
      <alignment vertical="center"/>
      <protection/>
    </xf>
    <xf numFmtId="208" fontId="50" fillId="0" borderId="0" xfId="56" applyNumberFormat="1" applyFont="1" applyAlignment="1">
      <alignment vertical="center"/>
      <protection/>
    </xf>
    <xf numFmtId="198" fontId="3" fillId="0" borderId="0" xfId="56" applyNumberFormat="1" applyFont="1" applyAlignment="1">
      <alignment vertical="center"/>
      <protection/>
    </xf>
    <xf numFmtId="202" fontId="5" fillId="0" borderId="0" xfId="56" applyNumberFormat="1" applyFont="1" applyFill="1" applyAlignment="1">
      <alignment vertical="center"/>
      <protection/>
    </xf>
    <xf numFmtId="0" fontId="5" fillId="0" borderId="0" xfId="56" applyNumberFormat="1" applyFont="1" applyFill="1" applyAlignment="1" quotePrefix="1">
      <alignment horizontal="right"/>
      <protection/>
    </xf>
    <xf numFmtId="204" fontId="3" fillId="0" borderId="0" xfId="56" applyNumberFormat="1" applyFont="1" applyFill="1" applyAlignment="1" quotePrefix="1">
      <alignment horizontal="right"/>
      <protection/>
    </xf>
    <xf numFmtId="205" fontId="35" fillId="0" borderId="0" xfId="56" applyNumberFormat="1" applyFont="1" applyFill="1" applyAlignment="1">
      <alignment/>
      <protection/>
    </xf>
    <xf numFmtId="1" fontId="57" fillId="0" borderId="0" xfId="56" applyNumberFormat="1" applyFont="1" applyAlignment="1">
      <alignment vertical="center"/>
      <protection/>
    </xf>
    <xf numFmtId="205" fontId="51" fillId="0" borderId="0" xfId="56" applyNumberFormat="1" applyFont="1" applyFill="1" applyAlignment="1">
      <alignment vertical="center"/>
      <protection/>
    </xf>
    <xf numFmtId="205" fontId="3" fillId="0" borderId="0" xfId="56" applyNumberFormat="1" applyFont="1" applyFill="1" applyAlignment="1">
      <alignment horizontal="right"/>
      <protection/>
    </xf>
    <xf numFmtId="171" fontId="19" fillId="0" borderId="0" xfId="56" applyFont="1" applyFill="1" applyAlignment="1">
      <alignment/>
      <protection/>
    </xf>
    <xf numFmtId="202" fontId="22" fillId="0" borderId="0" xfId="56" applyNumberFormat="1" applyFont="1" applyFill="1" applyAlignment="1">
      <alignment/>
      <protection/>
    </xf>
    <xf numFmtId="0" fontId="19" fillId="0" borderId="0" xfId="56" applyNumberFormat="1" applyFont="1" applyFill="1" applyAlignment="1">
      <alignment/>
      <protection/>
    </xf>
    <xf numFmtId="171" fontId="23" fillId="0" borderId="0" xfId="56" applyFont="1" applyFill="1" applyAlignment="1">
      <alignment/>
      <protection/>
    </xf>
    <xf numFmtId="171" fontId="3" fillId="0" borderId="0" xfId="56" applyFont="1" applyFill="1" applyAlignment="1">
      <alignment vertical="center"/>
      <protection/>
    </xf>
    <xf numFmtId="0" fontId="3" fillId="0" borderId="0" xfId="56" applyNumberFormat="1" applyFont="1" applyFill="1" applyAlignment="1">
      <alignment vertical="center"/>
      <protection/>
    </xf>
    <xf numFmtId="171" fontId="0" fillId="0" borderId="0" xfId="56" applyFont="1" applyFill="1" applyAlignment="1">
      <alignment vertical="center"/>
      <protection/>
    </xf>
    <xf numFmtId="204" fontId="19" fillId="0" borderId="0" xfId="56" applyNumberFormat="1" applyFont="1" applyFill="1" applyAlignment="1">
      <alignment vertical="center"/>
      <protection/>
    </xf>
    <xf numFmtId="202" fontId="19" fillId="0" borderId="0" xfId="56" applyNumberFormat="1" applyFont="1" applyFill="1" applyAlignment="1">
      <alignment/>
      <protection/>
    </xf>
    <xf numFmtId="204" fontId="19" fillId="0" borderId="0" xfId="56" applyNumberFormat="1" applyFont="1" applyFill="1" applyAlignment="1">
      <alignment horizontal="right"/>
      <protection/>
    </xf>
    <xf numFmtId="207" fontId="57" fillId="0" borderId="0" xfId="56" applyNumberFormat="1" applyFont="1" applyAlignment="1">
      <alignment vertical="center"/>
      <protection/>
    </xf>
    <xf numFmtId="171" fontId="50" fillId="0" borderId="0" xfId="56" applyFont="1" applyAlignment="1" quotePrefix="1">
      <alignment horizontal="right" vertical="center"/>
      <protection/>
    </xf>
    <xf numFmtId="202" fontId="3" fillId="0" borderId="0" xfId="56" applyNumberFormat="1" applyFont="1" applyFill="1" applyAlignment="1">
      <alignment vertical="center"/>
      <protection/>
    </xf>
    <xf numFmtId="202" fontId="3" fillId="0" borderId="0" xfId="56" applyNumberFormat="1" applyFont="1" applyFill="1" applyAlignment="1" quotePrefix="1">
      <alignment horizontal="right"/>
      <protection/>
    </xf>
    <xf numFmtId="205" fontId="51" fillId="0" borderId="0" xfId="56" applyNumberFormat="1" applyFont="1" applyFill="1" applyAlignment="1">
      <alignment horizontal="right"/>
      <protection/>
    </xf>
    <xf numFmtId="204" fontId="19" fillId="0" borderId="0" xfId="56" applyNumberFormat="1" applyFont="1" applyFill="1" applyAlignment="1">
      <alignment/>
      <protection/>
    </xf>
    <xf numFmtId="204" fontId="19" fillId="0" borderId="0" xfId="56" applyNumberFormat="1" applyFont="1" applyFill="1" applyBorder="1" applyAlignment="1">
      <alignment/>
      <protection/>
    </xf>
    <xf numFmtId="171" fontId="35" fillId="0" borderId="0" xfId="56" applyFont="1" applyFill="1" applyAlignment="1">
      <alignment/>
      <protection/>
    </xf>
    <xf numFmtId="0" fontId="35" fillId="0" borderId="0" xfId="56" applyNumberFormat="1" applyFont="1" applyFill="1" applyAlignment="1">
      <alignment/>
      <protection/>
    </xf>
    <xf numFmtId="171" fontId="58" fillId="0" borderId="0" xfId="56" applyFont="1" applyFill="1" applyAlignment="1">
      <alignment horizontal="right"/>
      <protection/>
    </xf>
    <xf numFmtId="198" fontId="59" fillId="0" borderId="0" xfId="56" applyNumberFormat="1" applyFont="1" applyAlignment="1">
      <alignment vertical="center"/>
      <protection/>
    </xf>
    <xf numFmtId="206" fontId="19" fillId="0" borderId="0" xfId="56" applyNumberFormat="1" applyFont="1" applyFill="1" applyAlignment="1">
      <alignment/>
      <protection/>
    </xf>
    <xf numFmtId="206" fontId="19" fillId="0" borderId="0" xfId="56" applyNumberFormat="1" applyFont="1" applyFill="1" applyAlignment="1">
      <alignment horizontal="right"/>
      <protection/>
    </xf>
    <xf numFmtId="171" fontId="51" fillId="0" borderId="0" xfId="56" applyFont="1" applyFill="1" applyAlignment="1">
      <alignment vertical="center"/>
      <protection/>
    </xf>
    <xf numFmtId="0" fontId="51" fillId="0" borderId="0" xfId="56" applyNumberFormat="1" applyFont="1" applyFill="1" applyAlignment="1">
      <alignment vertical="center"/>
      <protection/>
    </xf>
    <xf numFmtId="207" fontId="51" fillId="0" borderId="0" xfId="56" applyNumberFormat="1" applyFont="1" applyFill="1" applyAlignment="1">
      <alignment vertical="center"/>
      <protection/>
    </xf>
    <xf numFmtId="207" fontId="51" fillId="0" borderId="0" xfId="56" applyNumberFormat="1" applyFont="1" applyAlignment="1">
      <alignment vertical="center"/>
      <protection/>
    </xf>
    <xf numFmtId="171" fontId="5" fillId="0" borderId="0" xfId="56" applyFont="1" applyAlignment="1">
      <alignment horizontal="center"/>
      <protection/>
    </xf>
    <xf numFmtId="207" fontId="49" fillId="0" borderId="0" xfId="56" applyNumberFormat="1" applyFont="1" applyAlignment="1">
      <alignment vertical="center"/>
      <protection/>
    </xf>
    <xf numFmtId="204" fontId="60" fillId="0" borderId="0" xfId="56" applyNumberFormat="1" applyFont="1" applyFill="1" applyBorder="1" applyAlignment="1">
      <alignment horizontal="right" vertical="center"/>
      <protection/>
    </xf>
    <xf numFmtId="203" fontId="50" fillId="0" borderId="0" xfId="56" applyNumberFormat="1" applyFont="1" applyAlignment="1">
      <alignment vertical="center"/>
      <protection/>
    </xf>
    <xf numFmtId="205" fontId="35" fillId="0" borderId="0" xfId="56" applyNumberFormat="1" applyFont="1" applyFill="1" applyAlignment="1" quotePrefix="1">
      <alignment horizontal="right" vertical="center"/>
      <protection/>
    </xf>
    <xf numFmtId="2" fontId="54" fillId="0" borderId="0" xfId="56" applyNumberFormat="1" applyFont="1" applyAlignment="1">
      <alignment vertical="center"/>
      <protection/>
    </xf>
    <xf numFmtId="171" fontId="54" fillId="0" borderId="0" xfId="56" applyFont="1" applyAlignment="1">
      <alignment vertical="center"/>
      <protection/>
    </xf>
    <xf numFmtId="171" fontId="61" fillId="0" borderId="0" xfId="56" applyFont="1" applyAlignment="1">
      <alignment vertical="center"/>
      <protection/>
    </xf>
    <xf numFmtId="171" fontId="50" fillId="0" borderId="0" xfId="56" applyFont="1" applyAlignment="1">
      <alignment vertical="center"/>
      <protection/>
    </xf>
    <xf numFmtId="171" fontId="6" fillId="0" borderId="0" xfId="56" applyFont="1" applyAlignment="1">
      <alignment vertical="center"/>
      <protection/>
    </xf>
    <xf numFmtId="171" fontId="6" fillId="0" borderId="0" xfId="56" applyFont="1" applyAlignment="1">
      <alignment horizontal="center" vertical="center" shrinkToFit="1"/>
      <protection/>
    </xf>
    <xf numFmtId="171" fontId="63" fillId="0" borderId="0" xfId="56" applyFont="1" applyBorder="1" applyAlignment="1">
      <alignment vertical="center"/>
      <protection/>
    </xf>
    <xf numFmtId="171" fontId="23" fillId="0" borderId="1" xfId="56" applyFont="1" applyFill="1" applyBorder="1" applyAlignment="1">
      <alignment vertical="center"/>
      <protection/>
    </xf>
    <xf numFmtId="3" fontId="25" fillId="0" borderId="0" xfId="56" applyNumberFormat="1" applyFont="1" applyAlignment="1">
      <alignment vertical="center"/>
      <protection/>
    </xf>
    <xf numFmtId="3" fontId="25" fillId="0" borderId="11" xfId="56" applyNumberFormat="1" applyFont="1" applyBorder="1" applyAlignment="1">
      <alignment vertical="center"/>
      <protection/>
    </xf>
    <xf numFmtId="171" fontId="28" fillId="0" borderId="0" xfId="56" applyFont="1" applyBorder="1" applyAlignment="1">
      <alignment vertical="center"/>
      <protection/>
    </xf>
    <xf numFmtId="3" fontId="23" fillId="0" borderId="0" xfId="56" applyNumberFormat="1" applyFont="1" applyFill="1" applyAlignment="1">
      <alignment vertical="center"/>
      <protection/>
    </xf>
    <xf numFmtId="171" fontId="23" fillId="0" borderId="0" xfId="56" applyFont="1" applyFill="1" applyAlignment="1">
      <alignment vertical="center"/>
      <protection/>
    </xf>
    <xf numFmtId="171" fontId="23" fillId="0" borderId="0" xfId="56" applyFont="1" applyFill="1" applyBorder="1" applyAlignment="1">
      <alignment vertical="center"/>
      <protection/>
    </xf>
    <xf numFmtId="171" fontId="63" fillId="0" borderId="0" xfId="56" applyFont="1" applyAlignment="1">
      <alignment vertical="center"/>
      <protection/>
    </xf>
    <xf numFmtId="171" fontId="20" fillId="0" borderId="0" xfId="56" applyFont="1" applyFill="1" applyBorder="1" applyAlignment="1">
      <alignment vertical="center"/>
      <protection/>
    </xf>
    <xf numFmtId="171" fontId="20" fillId="0" borderId="0" xfId="56" applyFont="1" applyFill="1" applyAlignment="1">
      <alignment vertical="center"/>
      <protection/>
    </xf>
    <xf numFmtId="1" fontId="20" fillId="0" borderId="0" xfId="56" applyNumberFormat="1" applyFont="1" applyFill="1" applyBorder="1" applyAlignment="1">
      <alignment horizontal="right" vertical="center"/>
      <protection/>
    </xf>
    <xf numFmtId="168" fontId="19" fillId="0" borderId="0" xfId="56" applyNumberFormat="1" applyFont="1" applyFill="1" applyBorder="1" applyAlignment="1">
      <alignment/>
      <protection/>
    </xf>
    <xf numFmtId="203" fontId="19" fillId="0" borderId="0" xfId="56" applyNumberFormat="1" applyFont="1" applyFill="1" applyBorder="1" applyAlignment="1">
      <alignment horizontal="center"/>
      <protection/>
    </xf>
    <xf numFmtId="204" fontId="19" fillId="0" borderId="7" xfId="56" applyNumberFormat="1" applyFont="1" applyFill="1" applyBorder="1" applyAlignment="1">
      <alignment horizontal="right" vertical="center"/>
      <protection/>
    </xf>
    <xf numFmtId="204" fontId="19" fillId="0" borderId="0" xfId="56" applyNumberFormat="1" applyFont="1" applyFill="1" applyAlignment="1">
      <alignment horizontal="right" vertical="center"/>
      <protection/>
    </xf>
    <xf numFmtId="204" fontId="32" fillId="0" borderId="0" xfId="56" applyNumberFormat="1" applyFont="1" applyFill="1" applyAlignment="1">
      <alignment horizontal="right" vertical="center"/>
      <protection/>
    </xf>
    <xf numFmtId="171" fontId="19" fillId="0" borderId="0" xfId="56" applyFont="1" applyFill="1" applyAlignment="1">
      <alignment vertical="center"/>
      <protection/>
    </xf>
    <xf numFmtId="171" fontId="19" fillId="0" borderId="0" xfId="56" applyFont="1" applyFill="1" applyBorder="1" applyAlignment="1">
      <alignment vertical="center"/>
      <protection/>
    </xf>
    <xf numFmtId="204" fontId="19" fillId="0" borderId="0" xfId="56" applyNumberFormat="1" applyFont="1" applyFill="1" applyBorder="1" applyAlignment="1">
      <alignment horizontal="right" vertical="center"/>
      <protection/>
    </xf>
    <xf numFmtId="171" fontId="28" fillId="0" borderId="0" xfId="56" applyFont="1" applyFill="1" applyBorder="1" applyAlignment="1">
      <alignment vertical="center"/>
      <protection/>
    </xf>
    <xf numFmtId="204" fontId="20" fillId="0" borderId="0" xfId="56" applyNumberFormat="1" applyFont="1" applyFill="1" applyAlignment="1">
      <alignment/>
      <protection/>
    </xf>
    <xf numFmtId="204" fontId="22" fillId="0" borderId="0" xfId="56" applyNumberFormat="1" applyFont="1" applyFill="1" applyBorder="1" applyAlignment="1">
      <alignment horizontal="right" vertical="center"/>
      <protection/>
    </xf>
    <xf numFmtId="49" fontId="22" fillId="0" borderId="0" xfId="56" applyNumberFormat="1" applyFont="1" applyFill="1" applyBorder="1" applyAlignment="1">
      <alignment horizontal="right"/>
      <protection/>
    </xf>
    <xf numFmtId="204" fontId="22" fillId="0" borderId="7" xfId="56" applyNumberFormat="1" applyFont="1" applyFill="1" applyBorder="1" applyAlignment="1">
      <alignment horizontal="right" vertical="center"/>
      <protection/>
    </xf>
    <xf numFmtId="171" fontId="23" fillId="0" borderId="0" xfId="56" applyFont="1" applyFill="1" applyAlignment="1">
      <alignment horizontal="center" vertical="center"/>
      <protection/>
    </xf>
    <xf numFmtId="204" fontId="19" fillId="0" borderId="0" xfId="56" applyNumberFormat="1" applyFont="1" applyFill="1" applyAlignment="1">
      <alignment horizontal="center" vertical="center"/>
      <protection/>
    </xf>
    <xf numFmtId="204" fontId="23" fillId="0" borderId="0" xfId="56" applyNumberFormat="1" applyFont="1" applyFill="1" applyAlignment="1">
      <alignment vertical="center"/>
      <protection/>
    </xf>
    <xf numFmtId="171" fontId="23" fillId="0" borderId="0" xfId="56" applyFont="1" applyFill="1" applyAlignment="1">
      <alignment horizontal="right"/>
      <protection/>
    </xf>
    <xf numFmtId="203" fontId="19" fillId="0" borderId="0" xfId="56" applyNumberFormat="1" applyFont="1" applyFill="1" applyBorder="1" applyAlignment="1">
      <alignment/>
      <protection/>
    </xf>
    <xf numFmtId="204" fontId="22" fillId="0" borderId="0" xfId="56" applyNumberFormat="1" applyFont="1" applyFill="1" applyAlignment="1">
      <alignment horizontal="right"/>
      <protection/>
    </xf>
    <xf numFmtId="171" fontId="20" fillId="0" borderId="0" xfId="56" applyFont="1" applyFill="1" applyAlignment="1">
      <alignment horizontal="right" vertical="center"/>
      <protection/>
    </xf>
    <xf numFmtId="203" fontId="19" fillId="0" borderId="6" xfId="56" applyNumberFormat="1" applyFont="1" applyFill="1" applyBorder="1" applyAlignment="1">
      <alignment horizontal="center"/>
      <protection/>
    </xf>
    <xf numFmtId="0" fontId="19" fillId="0" borderId="0" xfId="56" applyNumberFormat="1" applyFont="1" applyFill="1" applyAlignment="1">
      <alignment horizontal="right" vertical="center"/>
      <protection/>
    </xf>
    <xf numFmtId="0" fontId="19" fillId="0" borderId="0" xfId="56" applyNumberFormat="1" applyFont="1" applyFill="1" applyAlignment="1">
      <alignment vertical="center"/>
      <protection/>
    </xf>
    <xf numFmtId="171" fontId="19" fillId="0" borderId="6" xfId="56" applyFont="1" applyFill="1" applyBorder="1" applyAlignment="1">
      <alignment vertical="center"/>
      <protection/>
    </xf>
    <xf numFmtId="171" fontId="19" fillId="0" borderId="0" xfId="28" applyNumberFormat="1" applyFont="1" applyFill="1" applyBorder="1" applyAlignment="1">
      <alignment horizontal="right" vertical="center"/>
      <protection/>
    </xf>
    <xf numFmtId="0" fontId="19" fillId="0" borderId="0" xfId="28" applyNumberFormat="1" applyFont="1" applyFill="1" applyBorder="1" applyAlignment="1">
      <alignment horizontal="right" vertical="center"/>
      <protection/>
    </xf>
    <xf numFmtId="166" fontId="19" fillId="0" borderId="0" xfId="28" applyNumberFormat="1" applyFont="1" applyFill="1" applyBorder="1" applyAlignment="1">
      <alignment horizontal="right" vertical="center"/>
      <protection/>
    </xf>
    <xf numFmtId="166" fontId="19" fillId="0" borderId="0" xfId="56" applyNumberFormat="1" applyFont="1" applyFill="1" applyAlignment="1">
      <alignment horizontal="right" vertical="center"/>
      <protection/>
    </xf>
    <xf numFmtId="171" fontId="19" fillId="0" borderId="0" xfId="56" applyFont="1" applyFill="1" applyAlignment="1" quotePrefix="1">
      <alignment horizontal="right"/>
      <protection/>
    </xf>
    <xf numFmtId="49" fontId="22" fillId="0" borderId="6" xfId="56" applyNumberFormat="1" applyFont="1" applyFill="1" applyBorder="1" applyAlignment="1">
      <alignment horizontal="right"/>
      <protection/>
    </xf>
    <xf numFmtId="204" fontId="22" fillId="0" borderId="0" xfId="56" applyNumberFormat="1" applyFont="1" applyFill="1" applyAlignment="1">
      <alignment horizontal="right" vertical="center"/>
      <protection/>
    </xf>
    <xf numFmtId="171" fontId="22" fillId="0" borderId="0" xfId="56" applyFont="1" applyFill="1" applyAlignment="1">
      <alignment vertical="center"/>
      <protection/>
    </xf>
    <xf numFmtId="171" fontId="28" fillId="0" borderId="0" xfId="56" applyFont="1" applyAlignment="1">
      <alignment vertical="center"/>
      <protection/>
    </xf>
    <xf numFmtId="171" fontId="26" fillId="0" borderId="0" xfId="56" applyFont="1" applyAlignment="1">
      <alignment vertical="center"/>
      <protection/>
    </xf>
    <xf numFmtId="171" fontId="65" fillId="0" borderId="0" xfId="56" applyFont="1" applyAlignment="1">
      <alignment vertical="center"/>
      <protection/>
    </xf>
    <xf numFmtId="171" fontId="23" fillId="0" borderId="0" xfId="56" applyFont="1" applyAlignment="1">
      <alignment horizontal="left" vertical="center"/>
      <protection/>
    </xf>
    <xf numFmtId="171" fontId="23" fillId="0" borderId="0" xfId="57" applyFont="1" applyAlignment="1">
      <alignment vertical="center"/>
      <protection/>
    </xf>
    <xf numFmtId="171" fontId="23" fillId="0" borderId="0" xfId="56" applyFont="1" applyBorder="1" applyAlignment="1">
      <alignment vertical="center"/>
      <protection/>
    </xf>
    <xf numFmtId="171" fontId="23" fillId="0" borderId="0" xfId="56" applyFont="1" applyAlignment="1">
      <alignment vertical="center"/>
      <protection/>
    </xf>
    <xf numFmtId="171" fontId="19" fillId="0" borderId="0" xfId="57" applyFont="1" applyBorder="1" applyAlignment="1">
      <alignment vertical="center"/>
      <protection/>
    </xf>
    <xf numFmtId="171" fontId="19" fillId="0" borderId="0" xfId="57" applyFont="1" applyAlignment="1">
      <alignment vertical="center"/>
      <protection/>
    </xf>
    <xf numFmtId="171" fontId="19" fillId="0" borderId="15" xfId="56" applyFont="1" applyBorder="1" applyAlignment="1">
      <alignment horizontal="center" vertical="center" wrapText="1"/>
      <protection/>
    </xf>
    <xf numFmtId="171" fontId="19" fillId="0" borderId="16" xfId="56" applyFont="1" applyBorder="1" applyAlignment="1">
      <alignment horizontal="center" vertical="center" wrapText="1"/>
      <protection/>
    </xf>
    <xf numFmtId="171" fontId="19" fillId="0" borderId="0" xfId="56" applyFont="1" applyFill="1" applyBorder="1" applyAlignment="1">
      <alignment vertical="center"/>
      <protection/>
    </xf>
    <xf numFmtId="171" fontId="19" fillId="0" borderId="0" xfId="56" applyFont="1" applyAlignment="1">
      <alignment vertical="center"/>
      <protection/>
    </xf>
    <xf numFmtId="171" fontId="19" fillId="0" borderId="0" xfId="57" applyFont="1" applyBorder="1" applyAlignment="1">
      <alignment horizontal="center" vertical="center"/>
      <protection/>
    </xf>
    <xf numFmtId="171" fontId="20" fillId="0" borderId="0" xfId="56" applyFont="1" applyAlignment="1">
      <alignment vertical="center"/>
      <protection/>
    </xf>
    <xf numFmtId="171" fontId="20" fillId="0" borderId="0" xfId="56" applyFont="1" applyAlignment="1">
      <alignment horizontal="right" vertical="center"/>
      <protection/>
    </xf>
    <xf numFmtId="203" fontId="19" fillId="0" borderId="6" xfId="56" applyNumberFormat="1" applyFont="1" applyBorder="1" applyAlignment="1">
      <alignment horizontal="center"/>
      <protection/>
    </xf>
    <xf numFmtId="204" fontId="19" fillId="0" borderId="0" xfId="56" applyNumberFormat="1" applyFont="1" applyAlignment="1">
      <alignment horizontal="right" vertical="center"/>
      <protection/>
    </xf>
    <xf numFmtId="204" fontId="19" fillId="0" borderId="0" xfId="56" applyNumberFormat="1" applyFont="1" applyFill="1" applyAlignment="1">
      <alignment vertical="center"/>
      <protection/>
    </xf>
    <xf numFmtId="171" fontId="19" fillId="0" borderId="0" xfId="56" applyFont="1" applyAlignment="1">
      <alignment vertical="center"/>
      <protection/>
    </xf>
    <xf numFmtId="203" fontId="19" fillId="0" borderId="0" xfId="56" applyNumberFormat="1" applyFont="1" applyBorder="1" applyAlignment="1">
      <alignment/>
      <protection/>
    </xf>
    <xf numFmtId="203" fontId="19" fillId="0" borderId="6" xfId="56" applyNumberFormat="1" applyFont="1" applyBorder="1" applyAlignment="1">
      <alignment/>
      <protection/>
    </xf>
    <xf numFmtId="171" fontId="23" fillId="0" borderId="0" xfId="56" applyFont="1" applyAlignment="1">
      <alignment vertical="center"/>
      <protection/>
    </xf>
    <xf numFmtId="171" fontId="23" fillId="0" borderId="0" xfId="56" applyFont="1" applyFill="1" applyBorder="1" applyAlignment="1">
      <alignment vertical="center"/>
      <protection/>
    </xf>
    <xf numFmtId="171" fontId="23" fillId="0" borderId="6" xfId="56" applyFont="1" applyFill="1" applyBorder="1" applyAlignment="1">
      <alignment vertical="center"/>
      <protection/>
    </xf>
    <xf numFmtId="204" fontId="19" fillId="0" borderId="0" xfId="56" applyNumberFormat="1" applyFont="1" applyAlignment="1">
      <alignment vertical="center"/>
      <protection/>
    </xf>
    <xf numFmtId="171" fontId="19" fillId="0" borderId="0" xfId="57" applyFont="1" applyFill="1" applyAlignment="1">
      <alignment vertical="center"/>
      <protection/>
    </xf>
    <xf numFmtId="171" fontId="19" fillId="0" borderId="0" xfId="56" applyNumberFormat="1" applyFont="1" applyAlignment="1">
      <alignment vertical="center"/>
      <protection/>
    </xf>
    <xf numFmtId="171" fontId="19" fillId="0" borderId="0" xfId="56" applyNumberFormat="1" applyFont="1" applyFill="1" applyAlignment="1">
      <alignment vertical="center"/>
      <protection/>
    </xf>
    <xf numFmtId="203" fontId="19" fillId="0" borderId="0" xfId="56" applyNumberFormat="1" applyFont="1" applyBorder="1" applyAlignment="1">
      <alignment horizontal="center"/>
      <protection/>
    </xf>
    <xf numFmtId="171" fontId="23" fillId="0" borderId="0" xfId="56" applyFont="1" applyBorder="1" applyAlignment="1">
      <alignment vertical="center"/>
      <protection/>
    </xf>
    <xf numFmtId="171" fontId="23" fillId="0" borderId="6" xfId="56" applyFont="1" applyBorder="1" applyAlignment="1">
      <alignment vertical="center"/>
      <protection/>
    </xf>
    <xf numFmtId="171" fontId="22" fillId="0" borderId="0" xfId="57" applyFont="1" applyFill="1" applyAlignment="1">
      <alignment vertical="center"/>
      <protection/>
    </xf>
    <xf numFmtId="204" fontId="19" fillId="0" borderId="0" xfId="56" applyNumberFormat="1" applyFont="1" applyFill="1" applyBorder="1" applyAlignment="1">
      <alignment vertical="center"/>
      <protection/>
    </xf>
    <xf numFmtId="204" fontId="22" fillId="0" borderId="0" xfId="56" applyNumberFormat="1" applyFont="1" applyAlignment="1">
      <alignment horizontal="right" vertical="center"/>
      <protection/>
    </xf>
    <xf numFmtId="204" fontId="22" fillId="0" borderId="0" xfId="28" applyNumberFormat="1" applyFont="1" applyFill="1" applyAlignment="1">
      <alignment horizontal="right" vertical="center"/>
      <protection/>
    </xf>
    <xf numFmtId="204" fontId="22" fillId="0" borderId="0" xfId="56" applyNumberFormat="1" applyFont="1" applyFill="1" applyAlignment="1">
      <alignment vertical="center"/>
      <protection/>
    </xf>
    <xf numFmtId="171" fontId="19" fillId="0" borderId="0" xfId="56" applyFont="1" applyBorder="1" applyAlignment="1">
      <alignment vertical="center"/>
      <protection/>
    </xf>
    <xf numFmtId="171" fontId="19" fillId="0" borderId="0" xfId="56" applyNumberFormat="1" applyFont="1" applyFill="1" applyAlignment="1">
      <alignment horizontal="right" vertical="center"/>
      <protection/>
    </xf>
    <xf numFmtId="171" fontId="19" fillId="0" borderId="0" xfId="56" applyNumberFormat="1" applyFont="1" applyFill="1" applyAlignment="1">
      <alignment horizontal="right"/>
      <protection/>
    </xf>
    <xf numFmtId="171" fontId="23" fillId="0" borderId="0" xfId="56" applyFont="1" applyBorder="1" applyAlignment="1">
      <alignment/>
      <protection/>
    </xf>
    <xf numFmtId="171" fontId="23" fillId="0" borderId="0" xfId="56" applyFont="1" applyAlignment="1">
      <alignment/>
      <protection/>
    </xf>
    <xf numFmtId="171" fontId="19" fillId="0" borderId="0" xfId="57" applyFont="1" applyBorder="1" applyAlignment="1">
      <alignment vertical="center"/>
      <protection/>
    </xf>
    <xf numFmtId="171" fontId="23" fillId="0" borderId="1" xfId="56" applyFont="1" applyBorder="1" applyAlignment="1">
      <alignment vertical="center"/>
      <protection/>
    </xf>
    <xf numFmtId="171" fontId="23" fillId="0" borderId="2" xfId="56" applyFont="1" applyBorder="1" applyAlignment="1">
      <alignment vertical="center"/>
      <protection/>
    </xf>
    <xf numFmtId="171" fontId="22" fillId="0" borderId="0" xfId="56" applyFont="1" applyBorder="1" applyAlignment="1">
      <alignment vertical="center"/>
      <protection/>
    </xf>
    <xf numFmtId="171" fontId="22" fillId="0" borderId="0" xfId="56" applyFont="1" applyAlignment="1">
      <alignment vertical="center"/>
      <protection/>
    </xf>
    <xf numFmtId="171" fontId="19" fillId="0" borderId="0" xfId="56" applyNumberFormat="1" applyFont="1" applyFill="1" applyAlignment="1">
      <alignment vertical="center"/>
      <protection/>
    </xf>
    <xf numFmtId="171" fontId="28" fillId="0" borderId="0" xfId="56" applyFont="1" applyAlignment="1">
      <alignment vertical="center"/>
      <protection/>
    </xf>
    <xf numFmtId="171" fontId="19" fillId="0" borderId="0" xfId="56" applyFont="1" applyBorder="1" applyAlignment="1">
      <alignment vertical="center"/>
      <protection/>
    </xf>
    <xf numFmtId="171" fontId="22" fillId="0" borderId="0" xfId="27" applyNumberFormat="1" applyFont="1" applyFill="1" applyAlignment="1">
      <alignment vertical="center"/>
      <protection/>
    </xf>
    <xf numFmtId="49" fontId="22" fillId="0" borderId="0" xfId="56" applyNumberFormat="1" applyFont="1" applyBorder="1" applyAlignment="1">
      <alignment horizontal="right"/>
      <protection/>
    </xf>
    <xf numFmtId="49" fontId="22" fillId="0" borderId="6" xfId="56" applyNumberFormat="1" applyFont="1" applyBorder="1" applyAlignment="1">
      <alignment horizontal="right"/>
      <protection/>
    </xf>
    <xf numFmtId="171" fontId="22" fillId="0" borderId="0" xfId="56" applyNumberFormat="1" applyFont="1" applyFill="1" applyAlignment="1">
      <alignment vertical="center"/>
      <protection/>
    </xf>
    <xf numFmtId="171" fontId="22" fillId="0" borderId="0" xfId="56" applyFont="1" applyAlignment="1">
      <alignment horizontal="center" vertical="center"/>
      <protection/>
    </xf>
    <xf numFmtId="171" fontId="23" fillId="0" borderId="0" xfId="56" applyFont="1" applyAlignment="1">
      <alignment horizontal="center" vertical="center"/>
      <protection/>
    </xf>
    <xf numFmtId="171" fontId="23" fillId="0" borderId="0" xfId="56" applyFont="1" applyBorder="1" applyAlignment="1">
      <alignment horizontal="center" vertical="center"/>
      <protection/>
    </xf>
    <xf numFmtId="171" fontId="23" fillId="0" borderId="0" xfId="56" applyFont="1" applyFill="1" applyBorder="1" applyAlignment="1">
      <alignment horizontal="center" vertical="center"/>
      <protection/>
    </xf>
    <xf numFmtId="204" fontId="22" fillId="0" borderId="0" xfId="56" applyNumberFormat="1" applyFont="1" applyFill="1" applyAlignment="1" quotePrefix="1">
      <alignment horizontal="right" vertical="center"/>
      <protection/>
    </xf>
    <xf numFmtId="204" fontId="22" fillId="0" borderId="0" xfId="56" applyNumberFormat="1" applyFont="1" applyFill="1" applyBorder="1" applyAlignment="1">
      <alignment vertical="center"/>
      <protection/>
    </xf>
    <xf numFmtId="171" fontId="25" fillId="0" borderId="1" xfId="56" applyFont="1" applyFill="1" applyBorder="1" applyAlignment="1">
      <alignment horizontal="center"/>
      <protection/>
    </xf>
    <xf numFmtId="171" fontId="19" fillId="0" borderId="6" xfId="56" applyFont="1" applyBorder="1" applyAlignment="1">
      <alignment vertical="center"/>
      <protection/>
    </xf>
    <xf numFmtId="171" fontId="19" fillId="0" borderId="0" xfId="56" applyNumberFormat="1" applyFont="1" applyFill="1" applyAlignment="1">
      <alignment/>
      <protection/>
    </xf>
    <xf numFmtId="171" fontId="22" fillId="0" borderId="0" xfId="56" applyNumberFormat="1" applyFont="1" applyFill="1" applyAlignment="1">
      <alignment/>
      <protection/>
    </xf>
    <xf numFmtId="170" fontId="19" fillId="0" borderId="0" xfId="56" applyNumberFormat="1" applyFont="1" applyAlignment="1">
      <alignment/>
      <protection/>
    </xf>
    <xf numFmtId="171" fontId="19" fillId="0" borderId="0" xfId="56" applyFont="1" applyFill="1" applyAlignment="1">
      <alignment vertical="center"/>
      <protection/>
    </xf>
    <xf numFmtId="170" fontId="19" fillId="0" borderId="0" xfId="56" applyNumberFormat="1" applyFont="1" applyAlignment="1">
      <alignment vertical="center"/>
      <protection/>
    </xf>
    <xf numFmtId="170" fontId="19" fillId="0" borderId="0" xfId="56" applyNumberFormat="1" applyFont="1" applyAlignment="1">
      <alignment horizontal="left" vertical="center"/>
      <protection/>
    </xf>
    <xf numFmtId="0" fontId="22" fillId="0" borderId="0" xfId="56" applyNumberFormat="1" applyFont="1" applyAlignment="1">
      <alignment horizontal="right" vertical="center"/>
      <protection/>
    </xf>
    <xf numFmtId="171" fontId="22" fillId="0" borderId="7" xfId="27" applyNumberFormat="1" applyFont="1" applyFill="1" applyBorder="1" applyAlignment="1">
      <alignment vertical="center"/>
      <protection/>
    </xf>
    <xf numFmtId="209" fontId="19" fillId="0" borderId="0" xfId="56" applyNumberFormat="1" applyFont="1" applyFill="1" applyAlignment="1">
      <alignment vertical="center"/>
      <protection/>
    </xf>
    <xf numFmtId="209" fontId="19" fillId="0" borderId="0" xfId="56" applyNumberFormat="1" applyFont="1" applyFill="1" applyAlignment="1" quotePrefix="1">
      <alignment horizontal="right"/>
      <protection/>
    </xf>
    <xf numFmtId="204" fontId="19" fillId="0" borderId="0" xfId="56" applyNumberFormat="1" applyFont="1" applyFill="1" applyAlignment="1" quotePrefix="1">
      <alignment horizontal="right"/>
      <protection/>
    </xf>
    <xf numFmtId="171" fontId="25" fillId="0" borderId="0" xfId="56" applyFont="1" applyAlignment="1">
      <alignment vertical="center"/>
      <protection/>
    </xf>
    <xf numFmtId="171" fontId="34" fillId="0" borderId="0" xfId="56" applyFont="1" applyAlignment="1">
      <alignment vertical="center"/>
      <protection/>
    </xf>
    <xf numFmtId="170" fontId="66" fillId="0" borderId="0" xfId="56" applyNumberFormat="1" applyFont="1" applyBorder="1" applyAlignment="1">
      <alignment horizontal="center" vertical="top" wrapText="1"/>
      <protection/>
    </xf>
    <xf numFmtId="170" fontId="66" fillId="0" borderId="0" xfId="56" applyNumberFormat="1" applyFont="1" applyAlignment="1">
      <alignment horizontal="center" vertical="top" wrapText="1"/>
      <protection/>
    </xf>
    <xf numFmtId="171" fontId="66" fillId="0" borderId="0" xfId="56" applyFont="1" applyAlignment="1">
      <alignment vertical="center"/>
      <protection/>
    </xf>
    <xf numFmtId="210" fontId="67" fillId="0" borderId="0" xfId="56" applyNumberFormat="1" applyFont="1" applyAlignment="1" quotePrefix="1">
      <alignment horizontal="right" vertical="center"/>
      <protection/>
    </xf>
    <xf numFmtId="210" fontId="67" fillId="0" borderId="0" xfId="56" applyNumberFormat="1" applyFont="1" applyAlignment="1">
      <alignment horizontal="right" vertical="center"/>
      <protection/>
    </xf>
    <xf numFmtId="171" fontId="66" fillId="0" borderId="0" xfId="56" applyFont="1" applyAlignment="1" quotePrefix="1">
      <alignment horizontal="right" vertical="center"/>
      <protection/>
    </xf>
    <xf numFmtId="0" fontId="66" fillId="0" borderId="0" xfId="56" applyNumberFormat="1" applyFont="1" applyBorder="1" applyAlignment="1">
      <alignment horizontal="center" vertical="top" wrapText="1"/>
      <protection/>
    </xf>
    <xf numFmtId="211" fontId="66" fillId="0" borderId="0" xfId="56" applyNumberFormat="1" applyFont="1" applyBorder="1" applyAlignment="1">
      <alignment horizontal="left" vertical="top" wrapText="1"/>
      <protection/>
    </xf>
    <xf numFmtId="171" fontId="19" fillId="0" borderId="17" xfId="56" applyFont="1" applyBorder="1" applyAlignment="1">
      <alignment horizontal="center" vertical="center"/>
      <protection/>
    </xf>
    <xf numFmtId="171" fontId="19" fillId="0" borderId="10" xfId="56" applyFont="1" applyBorder="1" applyAlignment="1">
      <alignment horizontal="center" vertical="center" wrapText="1"/>
      <protection/>
    </xf>
    <xf numFmtId="171" fontId="19" fillId="0" borderId="4" xfId="56" applyFont="1" applyBorder="1" applyAlignment="1">
      <alignment horizontal="center" vertical="center" wrapText="1"/>
      <protection/>
    </xf>
    <xf numFmtId="171" fontId="19" fillId="0" borderId="11" xfId="56" applyFont="1" applyBorder="1" applyAlignment="1">
      <alignment horizontal="center" vertical="center" wrapText="1"/>
      <protection/>
    </xf>
    <xf numFmtId="171" fontId="23" fillId="0" borderId="0" xfId="56" applyFont="1" applyAlignment="1">
      <alignment horizontal="center"/>
      <protection/>
    </xf>
    <xf numFmtId="171" fontId="23" fillId="0" borderId="0" xfId="56" applyFont="1" applyAlignment="1">
      <alignment horizontal="right"/>
      <protection/>
    </xf>
    <xf numFmtId="171" fontId="23" fillId="0" borderId="0" xfId="56" applyFont="1" applyAlignment="1">
      <alignment horizontal="center" vertical="center" wrapText="1"/>
      <protection/>
    </xf>
    <xf numFmtId="171" fontId="23" fillId="0" borderId="2" xfId="56" applyFont="1" applyBorder="1" applyAlignment="1">
      <alignment horizontal="center" vertical="center"/>
      <protection/>
    </xf>
    <xf numFmtId="170" fontId="66" fillId="0" borderId="0" xfId="56" applyNumberFormat="1" applyFont="1" applyBorder="1" applyAlignment="1">
      <alignment horizontal="left" vertical="top" wrapText="1"/>
      <protection/>
    </xf>
    <xf numFmtId="171" fontId="37" fillId="0" borderId="0" xfId="56" applyFont="1" applyBorder="1" applyAlignment="1">
      <alignment horizontal="center" vertical="center"/>
      <protection/>
    </xf>
    <xf numFmtId="171" fontId="34" fillId="0" borderId="0" xfId="56" applyFont="1" applyAlignment="1">
      <alignment horizontal="center" vertical="center" wrapText="1"/>
      <protection/>
    </xf>
    <xf numFmtId="171" fontId="34" fillId="0" borderId="0" xfId="56" applyFont="1" applyBorder="1" applyAlignment="1">
      <alignment horizontal="center" vertical="center"/>
      <protection/>
    </xf>
    <xf numFmtId="171" fontId="34" fillId="0" borderId="0" xfId="56" applyFont="1" applyBorder="1" applyAlignment="1">
      <alignment horizontal="center" vertical="center" wrapText="1"/>
      <protection/>
    </xf>
    <xf numFmtId="171" fontId="69" fillId="0" borderId="0" xfId="56" applyFont="1" applyBorder="1" applyAlignment="1">
      <alignment vertical="center"/>
      <protection/>
    </xf>
    <xf numFmtId="210" fontId="67" fillId="0" borderId="0" xfId="56" applyNumberFormat="1" applyFont="1" applyFill="1" applyAlignment="1">
      <alignment horizontal="right" vertical="center"/>
      <protection/>
    </xf>
    <xf numFmtId="210" fontId="67" fillId="0" borderId="0" xfId="56" applyNumberFormat="1" applyFont="1" applyAlignment="1">
      <alignment vertical="center"/>
      <protection/>
    </xf>
    <xf numFmtId="171" fontId="23" fillId="0" borderId="6" xfId="56" applyFont="1" applyBorder="1" applyAlignment="1">
      <alignment horizontal="center" vertical="top"/>
      <protection/>
    </xf>
    <xf numFmtId="192" fontId="19" fillId="0" borderId="0" xfId="56" applyNumberFormat="1" applyFont="1" applyFill="1" applyAlignment="1">
      <alignment vertical="center"/>
      <protection/>
    </xf>
    <xf numFmtId="210" fontId="35" fillId="0" borderId="0" xfId="56" applyNumberFormat="1" applyFont="1" applyAlignment="1">
      <alignment horizontal="right" vertical="center"/>
      <protection/>
    </xf>
    <xf numFmtId="171" fontId="19" fillId="0" borderId="0" xfId="56" applyFont="1" applyFill="1" applyAlignment="1" quotePrefix="1">
      <alignment horizontal="right" vertical="center"/>
      <protection/>
    </xf>
    <xf numFmtId="171" fontId="70" fillId="0" borderId="0" xfId="56" applyFont="1" applyAlignment="1">
      <alignment vertical="center"/>
      <protection/>
    </xf>
    <xf numFmtId="0" fontId="66" fillId="0" borderId="0" xfId="56" applyNumberFormat="1" applyFont="1" applyAlignment="1">
      <alignment horizontal="center" vertical="top" wrapText="1"/>
      <protection/>
    </xf>
    <xf numFmtId="211" fontId="19" fillId="0" borderId="0" xfId="56" applyNumberFormat="1" applyFont="1" applyBorder="1" applyAlignment="1">
      <alignment horizontal="left" vertical="top" wrapText="1"/>
      <protection/>
    </xf>
    <xf numFmtId="212" fontId="19" fillId="0" borderId="0" xfId="56" applyNumberFormat="1" applyFont="1" applyAlignment="1">
      <alignment vertical="center"/>
      <protection/>
    </xf>
    <xf numFmtId="166" fontId="19" fillId="0" borderId="0" xfId="56" applyNumberFormat="1" applyFont="1" applyAlignment="1">
      <alignment horizontal="right" vertical="center"/>
      <protection/>
    </xf>
    <xf numFmtId="171" fontId="19" fillId="0" borderId="0" xfId="56" applyFont="1" applyAlignment="1" quotePrefix="1">
      <alignment horizontal="right" vertical="center"/>
      <protection/>
    </xf>
    <xf numFmtId="165" fontId="23" fillId="0" borderId="6" xfId="56" applyNumberFormat="1" applyFont="1" applyBorder="1" applyAlignment="1">
      <alignment horizontal="centerContinuous" vertical="top"/>
      <protection/>
    </xf>
    <xf numFmtId="170" fontId="19" fillId="0" borderId="0" xfId="56" applyNumberFormat="1" applyFont="1" applyBorder="1" applyAlignment="1">
      <alignment horizontal="left" vertical="top" wrapText="1"/>
      <protection/>
    </xf>
    <xf numFmtId="171" fontId="23" fillId="0" borderId="6" xfId="56" applyFont="1" applyBorder="1" applyAlignment="1">
      <alignment horizontal="centerContinuous" vertical="top"/>
      <protection/>
    </xf>
    <xf numFmtId="193" fontId="19" fillId="0" borderId="0" xfId="56" applyNumberFormat="1" applyFont="1" applyFill="1" applyAlignment="1">
      <alignment vertical="center"/>
      <protection/>
    </xf>
    <xf numFmtId="171" fontId="71" fillId="0" borderId="0" xfId="56" applyFont="1" applyAlignment="1">
      <alignment vertical="center"/>
      <protection/>
    </xf>
    <xf numFmtId="210" fontId="72" fillId="0" borderId="0" xfId="56" applyNumberFormat="1" applyFont="1" applyAlignment="1" quotePrefix="1">
      <alignment horizontal="right" vertical="center"/>
      <protection/>
    </xf>
    <xf numFmtId="210" fontId="72" fillId="0" borderId="0" xfId="56" applyNumberFormat="1" applyFont="1" applyAlignment="1">
      <alignment horizontal="right" vertical="center"/>
      <protection/>
    </xf>
    <xf numFmtId="194" fontId="19" fillId="0" borderId="0" xfId="56" applyNumberFormat="1" applyFont="1" applyFill="1" applyAlignment="1">
      <alignment vertical="center"/>
      <protection/>
    </xf>
    <xf numFmtId="171" fontId="40" fillId="0" borderId="0" xfId="56" applyFont="1" applyAlignment="1">
      <alignment vertical="center"/>
      <protection/>
    </xf>
    <xf numFmtId="192" fontId="22" fillId="0" borderId="0" xfId="56" applyNumberFormat="1" applyFont="1" applyFill="1" applyAlignment="1">
      <alignment vertical="center"/>
      <protection/>
    </xf>
    <xf numFmtId="210" fontId="73" fillId="0" borderId="0" xfId="56" applyNumberFormat="1" applyFont="1" applyAlignment="1">
      <alignment horizontal="right" vertical="center"/>
      <protection/>
    </xf>
    <xf numFmtId="0" fontId="71" fillId="0" borderId="0" xfId="56" applyNumberFormat="1" applyFont="1" applyAlignment="1">
      <alignment vertical="center" wrapText="1"/>
      <protection/>
    </xf>
    <xf numFmtId="170" fontId="70" fillId="0" borderId="0" xfId="56" applyNumberFormat="1" applyFont="1" applyBorder="1" applyAlignment="1">
      <alignment horizontal="left" vertical="top" wrapText="1"/>
      <protection/>
    </xf>
    <xf numFmtId="171" fontId="70" fillId="0" borderId="0" xfId="56" applyFont="1" applyBorder="1" applyAlignment="1">
      <alignment horizontal="centerContinuous" vertical="top"/>
      <protection/>
    </xf>
    <xf numFmtId="171" fontId="70" fillId="0" borderId="0" xfId="56" applyFont="1" applyBorder="1" applyAlignment="1">
      <alignment vertical="center"/>
      <protection/>
    </xf>
    <xf numFmtId="210" fontId="74" fillId="0" borderId="0" xfId="56" applyNumberFormat="1" applyFont="1" applyAlignment="1">
      <alignment horizontal="right" vertical="top"/>
      <protection/>
    </xf>
    <xf numFmtId="175" fontId="70" fillId="0" borderId="0" xfId="56" applyNumberFormat="1" applyFont="1" applyAlignment="1">
      <alignment horizontal="right" vertical="top"/>
      <protection/>
    </xf>
    <xf numFmtId="171" fontId="71" fillId="0" borderId="0" xfId="56" applyFont="1" applyAlignment="1">
      <alignment vertical="center"/>
      <protection/>
    </xf>
    <xf numFmtId="170" fontId="70" fillId="0" borderId="0" xfId="56" applyNumberFormat="1" applyFont="1" applyBorder="1" applyAlignment="1">
      <alignment horizontal="center" vertical="top" wrapText="1"/>
      <protection/>
    </xf>
    <xf numFmtId="165" fontId="70" fillId="0" borderId="0" xfId="56" applyNumberFormat="1" applyFont="1" applyBorder="1" applyAlignment="1">
      <alignment horizontal="centerContinuous" vertical="top"/>
      <protection/>
    </xf>
    <xf numFmtId="171" fontId="66" fillId="0" borderId="0" xfId="56" applyFont="1" applyAlignment="1">
      <alignment horizontal="left" vertical="center"/>
      <protection/>
    </xf>
    <xf numFmtId="210" fontId="67" fillId="0" borderId="0" xfId="56" applyNumberFormat="1" applyFont="1" applyAlignment="1">
      <alignment horizontal="right" vertical="top"/>
      <protection/>
    </xf>
    <xf numFmtId="171" fontId="23" fillId="0" borderId="6" xfId="56" applyFont="1" applyBorder="1" applyAlignment="1">
      <alignment horizontal="center" vertical="center"/>
      <protection/>
    </xf>
    <xf numFmtId="213" fontId="35" fillId="0" borderId="0" xfId="56" applyNumberFormat="1" applyFont="1" applyFill="1" applyAlignment="1">
      <alignment horizontal="right" vertical="center"/>
      <protection/>
    </xf>
    <xf numFmtId="192" fontId="19" fillId="0" borderId="0" xfId="56" applyNumberFormat="1" applyFont="1" applyFill="1" applyAlignment="1">
      <alignment vertical="center"/>
      <protection/>
    </xf>
    <xf numFmtId="210" fontId="35" fillId="0" borderId="0" xfId="56" applyNumberFormat="1" applyFont="1" applyFill="1" applyBorder="1" applyAlignment="1">
      <alignment horizontal="right" vertical="center"/>
      <protection/>
    </xf>
    <xf numFmtId="210" fontId="75" fillId="0" borderId="0" xfId="56" applyNumberFormat="1" applyFont="1" applyFill="1" applyBorder="1" applyAlignment="1">
      <alignment horizontal="right" vertical="center"/>
      <protection/>
    </xf>
    <xf numFmtId="171" fontId="66" fillId="0" borderId="0" xfId="56" applyNumberFormat="1" applyFont="1" applyAlignment="1">
      <alignment horizontal="left" vertical="top" wrapText="1"/>
      <protection/>
    </xf>
    <xf numFmtId="170" fontId="66" fillId="0" borderId="0" xfId="56" applyNumberFormat="1" applyFont="1" applyAlignment="1">
      <alignment vertical="top" wrapText="1"/>
      <protection/>
    </xf>
    <xf numFmtId="170" fontId="66" fillId="0" borderId="0" xfId="56" applyNumberFormat="1" applyFont="1" applyAlignment="1">
      <alignment vertical="center" wrapText="1"/>
      <protection/>
    </xf>
    <xf numFmtId="207" fontId="67" fillId="0" borderId="0" xfId="56" applyNumberFormat="1" applyFont="1" applyAlignment="1" quotePrefix="1">
      <alignment horizontal="right" vertical="center"/>
      <protection/>
    </xf>
    <xf numFmtId="210" fontId="66" fillId="0" borderId="0" xfId="56" applyNumberFormat="1" applyFont="1" applyFill="1" applyBorder="1" applyAlignment="1">
      <alignment horizontal="right" vertical="center"/>
      <protection/>
    </xf>
    <xf numFmtId="170" fontId="19" fillId="0" borderId="0" xfId="56" applyNumberFormat="1" applyFont="1" applyAlignment="1">
      <alignment horizontal="left" vertical="top" wrapText="1"/>
      <protection/>
    </xf>
    <xf numFmtId="171" fontId="66" fillId="0" borderId="0" xfId="56" applyFont="1" applyAlignment="1">
      <alignment horizontal="center" vertical="center" wrapText="1"/>
      <protection/>
    </xf>
    <xf numFmtId="190" fontId="19" fillId="0" borderId="0" xfId="56" applyNumberFormat="1" applyFont="1" applyFill="1" applyAlignment="1">
      <alignment vertical="center"/>
      <protection/>
    </xf>
    <xf numFmtId="194" fontId="19" fillId="0" borderId="0" xfId="56" applyNumberFormat="1" applyFont="1" applyFill="1" applyAlignment="1">
      <alignment vertical="center"/>
      <protection/>
    </xf>
    <xf numFmtId="170" fontId="66" fillId="0" borderId="0" xfId="56" applyNumberFormat="1" applyFont="1" applyBorder="1" applyAlignment="1">
      <alignment vertical="top" wrapText="1"/>
      <protection/>
    </xf>
    <xf numFmtId="170" fontId="66" fillId="0" borderId="0" xfId="56" applyNumberFormat="1" applyFont="1" applyAlignment="1">
      <alignment horizontal="left" vertical="top" wrapText="1"/>
      <protection/>
    </xf>
    <xf numFmtId="170" fontId="19" fillId="0" borderId="0" xfId="56" applyNumberFormat="1" applyFont="1" applyAlignment="1">
      <alignment horizontal="center" vertical="top" wrapText="1"/>
      <protection/>
    </xf>
    <xf numFmtId="211" fontId="19" fillId="0" borderId="0" xfId="56" applyNumberFormat="1" applyFont="1" applyBorder="1" applyAlignment="1">
      <alignment horizontal="left" vertical="center" wrapText="1"/>
      <protection/>
    </xf>
    <xf numFmtId="170" fontId="19" fillId="0" borderId="0" xfId="56" applyNumberFormat="1" applyFont="1" applyAlignment="1">
      <alignment vertical="center" wrapText="1"/>
      <protection/>
    </xf>
    <xf numFmtId="170" fontId="23" fillId="0" borderId="6" xfId="56" applyNumberFormat="1" applyFont="1" applyBorder="1" applyAlignment="1">
      <alignment horizontal="center" vertical="top" wrapText="1"/>
      <protection/>
    </xf>
    <xf numFmtId="195" fontId="19" fillId="0" borderId="0" xfId="56" applyNumberFormat="1" applyFont="1" applyFill="1" applyAlignment="1">
      <alignment vertical="center"/>
      <protection/>
    </xf>
    <xf numFmtId="195" fontId="19" fillId="0" borderId="0" xfId="56" applyNumberFormat="1" applyFont="1" applyFill="1" applyAlignment="1">
      <alignment vertical="center"/>
      <protection/>
    </xf>
    <xf numFmtId="170" fontId="19" fillId="0" borderId="0" xfId="56" applyNumberFormat="1" applyFont="1" applyBorder="1" applyAlignment="1">
      <alignment vertical="center" wrapText="1"/>
      <protection/>
    </xf>
    <xf numFmtId="199" fontId="35" fillId="0" borderId="0" xfId="56" applyNumberFormat="1" applyFont="1" applyFill="1" applyAlignment="1">
      <alignment horizontal="right" vertical="center"/>
      <protection/>
    </xf>
    <xf numFmtId="193" fontId="19" fillId="0" borderId="0" xfId="56" applyNumberFormat="1" applyFont="1" applyFill="1" applyAlignment="1">
      <alignment vertical="center"/>
      <protection/>
    </xf>
    <xf numFmtId="210" fontId="19" fillId="0" borderId="0" xfId="56" applyNumberFormat="1" applyFont="1" applyFill="1" applyAlignment="1">
      <alignment horizontal="right" vertical="center"/>
      <protection/>
    </xf>
    <xf numFmtId="210" fontId="23" fillId="0" borderId="0" xfId="56" applyNumberFormat="1" applyFont="1" applyFill="1" applyAlignment="1">
      <alignment horizontal="right" vertical="center"/>
      <protection/>
    </xf>
    <xf numFmtId="212" fontId="19" fillId="0" borderId="0" xfId="56" applyNumberFormat="1" applyFont="1" applyAlignment="1">
      <alignment horizontal="right" vertical="center"/>
      <protection/>
    </xf>
    <xf numFmtId="166" fontId="19" fillId="0" borderId="0" xfId="56" applyNumberFormat="1" applyFont="1" applyBorder="1" applyAlignment="1">
      <alignment vertical="center"/>
      <protection/>
    </xf>
    <xf numFmtId="212" fontId="23" fillId="0" borderId="0" xfId="56" applyNumberFormat="1" applyFont="1" applyAlignment="1">
      <alignment horizontal="right" vertical="center"/>
      <protection/>
    </xf>
    <xf numFmtId="166" fontId="19" fillId="0" borderId="0" xfId="56" applyNumberFormat="1" applyFont="1" applyAlignment="1">
      <alignment vertical="center"/>
      <protection/>
    </xf>
    <xf numFmtId="171" fontId="25" fillId="0" borderId="6" xfId="56" applyFont="1" applyBorder="1" applyAlignment="1">
      <alignment vertical="center"/>
      <protection/>
    </xf>
    <xf numFmtId="212" fontId="22" fillId="0" borderId="0" xfId="56" applyNumberFormat="1" applyFont="1" applyAlignment="1">
      <alignment horizontal="right" vertical="top"/>
      <protection/>
    </xf>
    <xf numFmtId="166" fontId="22" fillId="0" borderId="0" xfId="56" applyNumberFormat="1" applyFont="1" applyAlignment="1">
      <alignment vertical="center"/>
      <protection/>
    </xf>
    <xf numFmtId="212" fontId="22" fillId="0" borderId="0" xfId="56" applyNumberFormat="1" applyFont="1" applyAlignment="1">
      <alignment vertical="center"/>
      <protection/>
    </xf>
    <xf numFmtId="211" fontId="22" fillId="0" borderId="0" xfId="56" applyNumberFormat="1" applyFont="1" applyBorder="1" applyAlignment="1">
      <alignment horizontal="right" vertical="top" wrapText="1"/>
      <protection/>
    </xf>
    <xf numFmtId="213" fontId="73" fillId="0" borderId="0" xfId="56" applyNumberFormat="1" applyFont="1" applyFill="1" applyAlignment="1">
      <alignment horizontal="right" vertical="center"/>
      <protection/>
    </xf>
    <xf numFmtId="192" fontId="22" fillId="0" borderId="0" xfId="56" applyNumberFormat="1" applyFont="1" applyFill="1" applyAlignment="1">
      <alignment vertical="center"/>
      <protection/>
    </xf>
    <xf numFmtId="210" fontId="73" fillId="0" borderId="0" xfId="56" applyNumberFormat="1" applyFont="1" applyFill="1" applyBorder="1" applyAlignment="1">
      <alignment horizontal="right" vertical="center"/>
      <protection/>
    </xf>
    <xf numFmtId="171" fontId="76" fillId="0" borderId="0" xfId="56" applyFont="1" applyBorder="1" applyAlignment="1">
      <alignment horizontal="center" vertical="center"/>
      <protection/>
    </xf>
    <xf numFmtId="171" fontId="70" fillId="0" borderId="0" xfId="56" applyFont="1" applyAlignment="1">
      <alignment horizontal="left" vertical="center"/>
      <protection/>
    </xf>
    <xf numFmtId="171" fontId="67" fillId="0" borderId="0" xfId="56" applyFont="1" applyAlignment="1">
      <alignment vertical="center"/>
      <protection/>
    </xf>
    <xf numFmtId="210" fontId="72" fillId="0" borderId="0" xfId="56" applyNumberFormat="1" applyFont="1" applyAlignment="1">
      <alignment horizontal="right" vertical="top"/>
      <protection/>
    </xf>
    <xf numFmtId="210" fontId="75" fillId="0" borderId="0" xfId="56" applyNumberFormat="1" applyFont="1" applyAlignment="1">
      <alignment horizontal="right" vertical="center"/>
      <protection/>
    </xf>
    <xf numFmtId="0" fontId="66" fillId="0" borderId="0" xfId="56" applyNumberFormat="1" applyFont="1" applyBorder="1" applyAlignment="1">
      <alignment vertical="top" wrapText="1"/>
      <protection/>
    </xf>
    <xf numFmtId="171" fontId="19" fillId="0" borderId="0" xfId="56" applyFont="1" applyAlignment="1">
      <alignment horizontal="center" vertical="center" wrapText="1"/>
      <protection/>
    </xf>
    <xf numFmtId="166" fontId="19" fillId="0" borderId="0" xfId="56" applyNumberFormat="1" applyFont="1" applyAlignment="1">
      <alignment vertical="center"/>
      <protection/>
    </xf>
    <xf numFmtId="212" fontId="35" fillId="0" borderId="0" xfId="56" applyNumberFormat="1" applyFont="1" applyAlignment="1">
      <alignment horizontal="right" vertical="center"/>
      <protection/>
    </xf>
    <xf numFmtId="0" fontId="66" fillId="0" borderId="0" xfId="56" applyNumberFormat="1" applyFont="1" applyAlignment="1">
      <alignment horizontal="left" vertical="center"/>
      <protection/>
    </xf>
    <xf numFmtId="171" fontId="71" fillId="0" borderId="0" xfId="56" applyFont="1" applyAlignment="1">
      <alignment horizontal="left" vertical="center"/>
      <protection/>
    </xf>
    <xf numFmtId="207" fontId="35" fillId="0" borderId="0" xfId="56" applyNumberFormat="1" applyFont="1" applyFill="1" applyAlignment="1" quotePrefix="1">
      <alignment horizontal="right" vertical="center"/>
      <protection/>
    </xf>
    <xf numFmtId="213" fontId="75" fillId="0" borderId="0" xfId="56" applyNumberFormat="1" applyFont="1" applyFill="1" applyAlignment="1">
      <alignment horizontal="right" vertical="center"/>
      <protection/>
    </xf>
    <xf numFmtId="166" fontId="22" fillId="0" borderId="0" xfId="56" applyNumberFormat="1" applyFont="1" applyAlignment="1">
      <alignment vertical="center"/>
      <protection/>
    </xf>
    <xf numFmtId="207" fontId="35" fillId="0" borderId="0" xfId="56" applyNumberFormat="1" applyFont="1" applyAlignment="1">
      <alignment horizontal="right" vertical="center"/>
      <protection/>
    </xf>
    <xf numFmtId="213" fontId="23" fillId="0" borderId="0" xfId="56" applyNumberFormat="1" applyFont="1" applyFill="1" applyAlignment="1">
      <alignment horizontal="right" vertical="center"/>
      <protection/>
    </xf>
    <xf numFmtId="0" fontId="71" fillId="0" borderId="0" xfId="56" applyNumberFormat="1" applyFont="1" applyAlignment="1">
      <alignment horizontal="left" vertical="center"/>
      <protection/>
    </xf>
    <xf numFmtId="0" fontId="66" fillId="0" borderId="0" xfId="56" applyNumberFormat="1" applyFont="1" applyAlignment="1">
      <alignment vertical="center"/>
      <protection/>
    </xf>
    <xf numFmtId="170" fontId="19" fillId="0" borderId="0" xfId="56" applyNumberFormat="1" applyFont="1" applyBorder="1" applyAlignment="1">
      <alignment horizontal="center" vertical="top" wrapText="1"/>
      <protection/>
    </xf>
    <xf numFmtId="171" fontId="19" fillId="0" borderId="0" xfId="56" applyFont="1" applyAlignment="1">
      <alignment horizontal="left" vertical="center"/>
      <protection/>
    </xf>
    <xf numFmtId="207" fontId="35" fillId="0" borderId="0" xfId="56" applyNumberFormat="1" applyFont="1" applyAlignment="1">
      <alignment vertical="center"/>
      <protection/>
    </xf>
    <xf numFmtId="171" fontId="71" fillId="0" borderId="0" xfId="56" applyFont="1" applyAlignment="1">
      <alignment horizontal="right" vertical="center"/>
      <protection/>
    </xf>
    <xf numFmtId="209" fontId="67" fillId="0" borderId="0" xfId="56" applyNumberFormat="1" applyFont="1" applyAlignment="1">
      <alignment horizontal="right" vertical="center"/>
      <protection/>
    </xf>
    <xf numFmtId="171" fontId="22" fillId="0" borderId="0" xfId="56" applyFont="1" applyAlignment="1">
      <alignment horizontal="right" vertical="center"/>
      <protection/>
    </xf>
    <xf numFmtId="171" fontId="22" fillId="0" borderId="0" xfId="56" applyFont="1" applyFill="1" applyAlignment="1">
      <alignment vertical="center"/>
      <protection/>
    </xf>
    <xf numFmtId="171" fontId="22" fillId="0" borderId="0" xfId="56" applyFont="1" applyFill="1" applyAlignment="1" quotePrefix="1">
      <alignment horizontal="right" vertical="center"/>
      <protection/>
    </xf>
    <xf numFmtId="207" fontId="73" fillId="0" borderId="0" xfId="56" applyNumberFormat="1" applyFont="1" applyFill="1" applyAlignment="1" quotePrefix="1">
      <alignment horizontal="right" vertical="center"/>
      <protection/>
    </xf>
    <xf numFmtId="213" fontId="77" fillId="0" borderId="0" xfId="56" applyNumberFormat="1" applyFont="1" applyFill="1" applyAlignment="1">
      <alignment horizontal="right" vertical="center"/>
      <protection/>
    </xf>
    <xf numFmtId="207" fontId="72" fillId="0" borderId="0" xfId="56" applyNumberFormat="1" applyFont="1" applyAlignment="1" quotePrefix="1">
      <alignment horizontal="right" vertical="center"/>
      <protection/>
    </xf>
    <xf numFmtId="171" fontId="74" fillId="0" borderId="0" xfId="56" applyFont="1" applyAlignment="1">
      <alignment vertical="center"/>
      <protection/>
    </xf>
    <xf numFmtId="210" fontId="78" fillId="0" borderId="0" xfId="56" applyNumberFormat="1" applyFont="1" applyAlignment="1">
      <alignment horizontal="right" vertical="top"/>
      <protection/>
    </xf>
    <xf numFmtId="207" fontId="26" fillId="0" borderId="0" xfId="56" applyNumberFormat="1" applyFont="1" applyAlignment="1">
      <alignment vertical="center"/>
      <protection/>
    </xf>
    <xf numFmtId="171" fontId="37" fillId="0" borderId="0" xfId="56" applyFont="1" applyAlignment="1">
      <alignment horizontal="center" vertical="center"/>
      <protection/>
    </xf>
    <xf numFmtId="207" fontId="27" fillId="0" borderId="0" xfId="56" applyNumberFormat="1" applyFont="1" applyAlignment="1">
      <alignment vertical="center"/>
      <protection/>
    </xf>
    <xf numFmtId="171" fontId="26" fillId="0" borderId="0" xfId="56" applyFont="1" applyAlignment="1">
      <alignment horizontal="center" vertical="center"/>
      <protection/>
    </xf>
    <xf numFmtId="171" fontId="28" fillId="0" borderId="0" xfId="56" applyFont="1" applyAlignment="1">
      <alignment horizontal="left" vertical="center"/>
      <protection/>
    </xf>
    <xf numFmtId="171" fontId="26" fillId="0" borderId="0" xfId="56" applyFont="1" applyBorder="1" applyAlignment="1">
      <alignment vertical="center"/>
      <protection/>
    </xf>
    <xf numFmtId="171" fontId="26" fillId="0" borderId="0" xfId="56" applyFont="1" applyAlignment="1">
      <alignment horizontal="centerContinuous" vertical="center"/>
      <protection/>
    </xf>
    <xf numFmtId="171" fontId="26" fillId="0" borderId="0" xfId="56" applyFont="1" applyBorder="1" applyAlignment="1">
      <alignment horizontal="center" vertical="center"/>
      <protection/>
    </xf>
    <xf numFmtId="171" fontId="37" fillId="0" borderId="0" xfId="56" applyFont="1" applyFill="1" applyBorder="1" applyAlignment="1">
      <alignment horizontal="center" vertical="center"/>
      <protection/>
    </xf>
    <xf numFmtId="207" fontId="27" fillId="0" borderId="0" xfId="56" applyNumberFormat="1" applyFont="1" applyFill="1" applyBorder="1" applyAlignment="1">
      <alignment vertical="center"/>
      <protection/>
    </xf>
    <xf numFmtId="171" fontId="27" fillId="0" borderId="0" xfId="56" applyFont="1" applyFill="1" applyBorder="1" applyAlignment="1">
      <alignment vertical="center"/>
      <protection/>
    </xf>
    <xf numFmtId="171" fontId="26" fillId="0" borderId="0" xfId="56" applyFont="1" applyBorder="1" applyAlignment="1" quotePrefix="1">
      <alignment horizontal="center" vertical="center" wrapText="1"/>
      <protection/>
    </xf>
    <xf numFmtId="171" fontId="26" fillId="0" borderId="0" xfId="56" applyFont="1" applyFill="1" applyBorder="1" applyAlignment="1">
      <alignment vertical="center"/>
      <protection/>
    </xf>
    <xf numFmtId="207" fontId="26" fillId="0" borderId="0" xfId="56" applyNumberFormat="1" applyFont="1" applyFill="1" applyBorder="1" applyAlignment="1">
      <alignment vertical="center"/>
      <protection/>
    </xf>
    <xf numFmtId="171" fontId="26" fillId="0" borderId="0" xfId="56" applyFont="1" applyFill="1" applyBorder="1" applyAlignment="1">
      <alignment horizontal="center" vertical="center"/>
      <protection/>
    </xf>
    <xf numFmtId="171" fontId="19" fillId="0" borderId="3" xfId="56" applyFont="1" applyBorder="1" applyAlignment="1">
      <alignment horizontal="center" vertical="center"/>
      <protection/>
    </xf>
    <xf numFmtId="171" fontId="19" fillId="0" borderId="1" xfId="56" applyFont="1" applyBorder="1" applyAlignment="1">
      <alignment horizontal="center" vertical="center"/>
      <protection/>
    </xf>
    <xf numFmtId="171" fontId="26" fillId="0" borderId="0" xfId="56" applyFont="1" applyFill="1" applyBorder="1" applyAlignment="1" quotePrefix="1">
      <alignment horizontal="center" vertical="center" wrapText="1"/>
      <protection/>
    </xf>
    <xf numFmtId="171" fontId="66" fillId="0" borderId="0" xfId="56" applyFont="1" applyBorder="1" applyAlignment="1">
      <alignment horizontal="center" vertical="center"/>
      <protection/>
    </xf>
    <xf numFmtId="171" fontId="66" fillId="0" borderId="6" xfId="56" applyFont="1" applyBorder="1" applyAlignment="1">
      <alignment vertical="center"/>
      <protection/>
    </xf>
    <xf numFmtId="171" fontId="34" fillId="0" borderId="0" xfId="56" applyFont="1" applyFill="1" applyBorder="1" applyAlignment="1">
      <alignment horizontal="center" vertical="center"/>
      <protection/>
    </xf>
    <xf numFmtId="165" fontId="22" fillId="0" borderId="0" xfId="56" applyNumberFormat="1" applyFont="1" applyBorder="1" applyAlignment="1">
      <alignment horizontal="centerContinuous" vertical="center"/>
      <protection/>
    </xf>
    <xf numFmtId="165" fontId="22" fillId="0" borderId="6" xfId="56" applyNumberFormat="1" applyFont="1" applyBorder="1" applyAlignment="1">
      <alignment vertical="center"/>
      <protection/>
    </xf>
    <xf numFmtId="171" fontId="22" fillId="0" borderId="0" xfId="56" applyFont="1" applyFill="1" applyAlignment="1">
      <alignment horizontal="right" vertical="center"/>
      <protection/>
    </xf>
    <xf numFmtId="199" fontId="73" fillId="0" borderId="0" xfId="56" applyNumberFormat="1" applyFont="1" applyFill="1" applyAlignment="1">
      <alignment/>
      <protection/>
    </xf>
    <xf numFmtId="191" fontId="22" fillId="0" borderId="0" xfId="56" applyNumberFormat="1" applyFont="1" applyFill="1" applyAlignment="1">
      <alignment horizontal="right" vertical="center"/>
      <protection/>
    </xf>
    <xf numFmtId="214" fontId="73" fillId="0" borderId="0" xfId="56" applyNumberFormat="1" applyFont="1" applyFill="1" applyAlignment="1">
      <alignment/>
      <protection/>
    </xf>
    <xf numFmtId="215" fontId="73" fillId="0" borderId="0" xfId="56" applyNumberFormat="1" applyFont="1" applyFill="1" applyAlignment="1" quotePrefix="1">
      <alignment horizontal="right" vertical="center"/>
      <protection/>
    </xf>
    <xf numFmtId="216" fontId="27" fillId="0" borderId="0" xfId="56" applyNumberFormat="1" applyFont="1" applyFill="1" applyAlignment="1">
      <alignment vertical="center"/>
      <protection/>
    </xf>
    <xf numFmtId="217" fontId="26" fillId="0" borderId="0" xfId="56" applyNumberFormat="1" applyFont="1" applyAlignment="1">
      <alignment vertical="center"/>
      <protection/>
    </xf>
    <xf numFmtId="171" fontId="27" fillId="0" borderId="0" xfId="56" applyFont="1" applyAlignment="1">
      <alignment horizontal="center" vertical="center"/>
      <protection/>
    </xf>
    <xf numFmtId="165" fontId="19" fillId="0" borderId="6" xfId="56" applyNumberFormat="1" applyFont="1" applyBorder="1" applyAlignment="1">
      <alignment vertical="center"/>
      <protection/>
    </xf>
    <xf numFmtId="171" fontId="19" fillId="0" borderId="0" xfId="56" applyFont="1" applyFill="1" applyAlignment="1">
      <alignment horizontal="right" vertical="center"/>
      <protection/>
    </xf>
    <xf numFmtId="199" fontId="35" fillId="0" borderId="0" xfId="56" applyNumberFormat="1" applyFont="1" applyFill="1" applyAlignment="1">
      <alignment/>
      <protection/>
    </xf>
    <xf numFmtId="191" fontId="19" fillId="0" borderId="0" xfId="56" applyNumberFormat="1" applyFont="1" applyFill="1" applyAlignment="1">
      <alignment horizontal="right" vertical="center"/>
      <protection/>
    </xf>
    <xf numFmtId="214" fontId="35" fillId="0" borderId="0" xfId="56" applyNumberFormat="1" applyFont="1" applyFill="1" applyAlignment="1">
      <alignment/>
      <protection/>
    </xf>
    <xf numFmtId="218" fontId="35" fillId="0" borderId="0" xfId="56" applyNumberFormat="1" applyFont="1" applyFill="1" applyAlignment="1" quotePrefix="1">
      <alignment horizontal="right" vertical="center"/>
      <protection/>
    </xf>
    <xf numFmtId="171" fontId="81" fillId="0" borderId="0" xfId="56" applyFont="1" applyFill="1" applyBorder="1" applyAlignment="1">
      <alignment horizontal="center" vertical="center"/>
      <protection/>
    </xf>
    <xf numFmtId="171" fontId="63" fillId="0" borderId="0" xfId="56" applyFont="1" applyFill="1" applyBorder="1" applyAlignment="1">
      <alignment horizontal="center" vertical="center"/>
      <protection/>
    </xf>
    <xf numFmtId="171" fontId="25" fillId="0" borderId="0" xfId="56" applyFont="1" applyFill="1" applyBorder="1" applyAlignment="1">
      <alignment horizontal="center" vertical="center"/>
      <protection/>
    </xf>
    <xf numFmtId="165" fontId="19" fillId="0" borderId="0" xfId="56" applyNumberFormat="1" applyFont="1" applyAlignment="1">
      <alignment horizontal="centerContinuous" vertical="center"/>
      <protection/>
    </xf>
    <xf numFmtId="171" fontId="19" fillId="0" borderId="0" xfId="56" applyFont="1" applyAlignment="1">
      <alignment horizontal="centerContinuous" vertical="center"/>
      <protection/>
    </xf>
    <xf numFmtId="192" fontId="19" fillId="0" borderId="0" xfId="56" applyNumberFormat="1" applyFont="1" applyFill="1" applyAlignment="1">
      <alignment horizontal="right" vertical="center"/>
      <protection/>
    </xf>
    <xf numFmtId="1" fontId="81" fillId="0" borderId="0" xfId="56" applyNumberFormat="1" applyFont="1" applyFill="1" applyBorder="1" applyAlignment="1" quotePrefix="1">
      <alignment horizontal="right" vertical="center"/>
      <protection/>
    </xf>
    <xf numFmtId="171" fontId="81" fillId="0" borderId="0" xfId="56" applyFont="1" applyFill="1" applyBorder="1" applyAlignment="1">
      <alignment vertical="center"/>
      <protection/>
    </xf>
    <xf numFmtId="1" fontId="81" fillId="0" borderId="0" xfId="56" applyNumberFormat="1" applyFont="1" applyFill="1" applyBorder="1" applyAlignment="1">
      <alignment horizontal="right" vertical="center"/>
      <protection/>
    </xf>
    <xf numFmtId="1" fontId="81" fillId="0" borderId="0" xfId="56" applyNumberFormat="1" applyFont="1" applyFill="1" applyBorder="1" applyAlignment="1">
      <alignment horizontal="right"/>
      <protection/>
    </xf>
    <xf numFmtId="207" fontId="27" fillId="0" borderId="0" xfId="56" applyNumberFormat="1" applyFont="1" applyFill="1" applyBorder="1" applyAlignment="1">
      <alignment vertical="center"/>
      <protection/>
    </xf>
    <xf numFmtId="171" fontId="25" fillId="0" borderId="0" xfId="56" applyFont="1" applyFill="1" applyBorder="1" applyAlignment="1">
      <alignment horizontal="center" vertical="center" wrapText="1"/>
      <protection/>
    </xf>
    <xf numFmtId="193" fontId="19" fillId="0" borderId="0" xfId="56" applyNumberFormat="1" applyFont="1" applyFill="1" applyAlignment="1">
      <alignment horizontal="right" vertical="center"/>
      <protection/>
    </xf>
    <xf numFmtId="171" fontId="26" fillId="0" borderId="0" xfId="56" applyFont="1" applyFill="1" applyBorder="1" applyAlignment="1">
      <alignment horizontal="right" vertical="center"/>
      <protection/>
    </xf>
    <xf numFmtId="207" fontId="26" fillId="0" borderId="0" xfId="56" applyNumberFormat="1" applyFont="1" applyFill="1" applyBorder="1" applyAlignment="1">
      <alignment horizontal="right" vertical="center"/>
      <protection/>
    </xf>
    <xf numFmtId="207" fontId="81" fillId="0" borderId="0" xfId="56" applyNumberFormat="1" applyFont="1" applyFill="1" applyBorder="1" applyAlignment="1">
      <alignment vertical="center"/>
      <protection/>
    </xf>
    <xf numFmtId="207" fontId="26" fillId="0" borderId="0" xfId="56" applyNumberFormat="1" applyFont="1" applyFill="1" applyBorder="1" applyAlignment="1">
      <alignment horizontal="right"/>
      <protection/>
    </xf>
    <xf numFmtId="1" fontId="26" fillId="0" borderId="0" xfId="56" applyNumberFormat="1" applyFont="1" applyFill="1" applyBorder="1" applyAlignment="1">
      <alignment horizontal="right"/>
      <protection/>
    </xf>
    <xf numFmtId="207" fontId="83" fillId="0" borderId="0" xfId="56" applyNumberFormat="1" applyFont="1" applyFill="1" applyBorder="1" applyAlignment="1" quotePrefix="1">
      <alignment horizontal="right" vertical="center"/>
      <protection/>
    </xf>
    <xf numFmtId="207" fontId="83" fillId="0" borderId="0" xfId="24" applyNumberFormat="1" applyFont="1" applyFill="1" applyBorder="1" applyAlignment="1">
      <alignment vertical="center"/>
      <protection/>
    </xf>
    <xf numFmtId="219" fontId="26" fillId="0" borderId="0" xfId="56" applyNumberFormat="1" applyFont="1" applyFill="1" applyBorder="1" applyAlignment="1">
      <alignment horizontal="right" vertical="top" wrapText="1"/>
      <protection/>
    </xf>
    <xf numFmtId="220" fontId="26" fillId="0" borderId="0" xfId="56" applyNumberFormat="1" applyFont="1" applyFill="1" applyBorder="1" applyAlignment="1">
      <alignment horizontal="right" vertical="top" wrapText="1"/>
      <protection/>
    </xf>
    <xf numFmtId="171" fontId="26" fillId="0" borderId="0" xfId="56" applyFont="1" applyFill="1" applyBorder="1" applyAlignment="1" quotePrefix="1">
      <alignment horizontal="right" vertical="top" wrapText="1"/>
      <protection/>
    </xf>
    <xf numFmtId="165" fontId="19" fillId="0" borderId="0" xfId="56" applyNumberFormat="1" applyFont="1" applyBorder="1" applyAlignment="1">
      <alignment horizontal="centerContinuous" vertical="center"/>
      <protection/>
    </xf>
    <xf numFmtId="171" fontId="19" fillId="0" borderId="6" xfId="56" applyFont="1" applyBorder="1" applyAlignment="1">
      <alignment vertical="center"/>
      <protection/>
    </xf>
    <xf numFmtId="176" fontId="26" fillId="0" borderId="0" xfId="56" applyNumberFormat="1" applyFont="1" applyFill="1" applyBorder="1" applyAlignment="1">
      <alignment vertical="center"/>
      <protection/>
    </xf>
    <xf numFmtId="192" fontId="22" fillId="0" borderId="0" xfId="56" applyNumberFormat="1" applyFont="1" applyFill="1" applyAlignment="1">
      <alignment horizontal="right" vertical="center"/>
      <protection/>
    </xf>
    <xf numFmtId="218" fontId="73" fillId="0" borderId="0" xfId="56" applyNumberFormat="1" applyFont="1" applyFill="1" applyAlignment="1" quotePrefix="1">
      <alignment horizontal="right" vertical="center"/>
      <protection/>
    </xf>
    <xf numFmtId="207" fontId="83" fillId="0" borderId="0" xfId="56" applyNumberFormat="1" applyFont="1" applyFill="1" applyBorder="1" applyAlignment="1">
      <alignment horizontal="right" vertical="center"/>
      <protection/>
    </xf>
    <xf numFmtId="1" fontId="84" fillId="0" borderId="0" xfId="56" applyNumberFormat="1" applyFont="1" applyFill="1" applyBorder="1" applyAlignment="1">
      <alignment horizontal="right" vertical="center"/>
      <protection/>
    </xf>
    <xf numFmtId="176" fontId="84" fillId="0" borderId="0" xfId="24" applyFont="1" applyFill="1" applyBorder="1" applyAlignment="1">
      <alignment horizontal="left" vertical="center"/>
      <protection/>
    </xf>
    <xf numFmtId="207" fontId="82" fillId="0" borderId="0" xfId="24" applyNumberFormat="1" applyFont="1" applyFill="1" applyBorder="1" applyAlignment="1">
      <alignment vertical="center"/>
      <protection/>
    </xf>
    <xf numFmtId="1" fontId="81" fillId="0" borderId="0" xfId="56" applyNumberFormat="1" applyFont="1" applyFill="1" applyBorder="1" applyAlignment="1">
      <alignment horizontal="right" vertical="top" wrapText="1"/>
      <protection/>
    </xf>
    <xf numFmtId="10" fontId="26" fillId="0" borderId="0" xfId="56" applyNumberFormat="1" applyFont="1" applyFill="1" applyBorder="1" applyAlignment="1">
      <alignment horizontal="right" vertical="top" wrapText="1"/>
      <protection/>
    </xf>
    <xf numFmtId="1" fontId="81" fillId="0" borderId="0" xfId="56" applyNumberFormat="1" applyFont="1" applyFill="1" applyBorder="1" applyAlignment="1">
      <alignment vertical="center"/>
      <protection/>
    </xf>
    <xf numFmtId="176" fontId="82" fillId="0" borderId="0" xfId="24" applyFont="1" applyFill="1" applyBorder="1" applyAlignment="1">
      <alignment vertical="center"/>
      <protection/>
    </xf>
    <xf numFmtId="207" fontId="81" fillId="0" borderId="0" xfId="56" applyNumberFormat="1" applyFont="1" applyFill="1" applyBorder="1" applyAlignment="1">
      <alignment horizontal="right" vertical="top" wrapText="1"/>
      <protection/>
    </xf>
    <xf numFmtId="10" fontId="26" fillId="0" borderId="0" xfId="56" applyNumberFormat="1" applyFont="1" applyFill="1" applyBorder="1" applyAlignment="1">
      <alignment vertical="center"/>
      <protection/>
    </xf>
    <xf numFmtId="220" fontId="26" fillId="0" borderId="0" xfId="56" applyNumberFormat="1" applyFont="1" applyFill="1" applyBorder="1" applyAlignment="1">
      <alignment vertical="center"/>
      <protection/>
    </xf>
    <xf numFmtId="1" fontId="84" fillId="0" borderId="0" xfId="56" applyNumberFormat="1" applyFont="1" applyFill="1" applyBorder="1" applyAlignment="1">
      <alignment vertical="center"/>
      <protection/>
    </xf>
    <xf numFmtId="207" fontId="84" fillId="0" borderId="0" xfId="56" applyNumberFormat="1" applyFont="1" applyFill="1" applyBorder="1" applyAlignment="1">
      <alignment vertical="center"/>
      <protection/>
    </xf>
    <xf numFmtId="207" fontId="26" fillId="0" borderId="0" xfId="56" applyNumberFormat="1" applyFont="1" applyFill="1" applyBorder="1" applyAlignment="1">
      <alignment horizontal="left" vertical="top" wrapText="1"/>
      <protection/>
    </xf>
    <xf numFmtId="171" fontId="26" fillId="0" borderId="0" xfId="56" applyFont="1" applyFill="1" applyBorder="1" applyAlignment="1">
      <alignment horizontal="right" vertical="top" wrapText="1"/>
      <protection/>
    </xf>
    <xf numFmtId="194" fontId="19" fillId="0" borderId="0" xfId="56" applyNumberFormat="1" applyFont="1" applyFill="1" applyAlignment="1">
      <alignment horizontal="right" vertical="center"/>
      <protection/>
    </xf>
    <xf numFmtId="207" fontId="81" fillId="0" borderId="0" xfId="56" applyNumberFormat="1" applyFont="1" applyFill="1" applyBorder="1" applyAlignment="1">
      <alignment horizontal="left" vertical="top" wrapText="1"/>
      <protection/>
    </xf>
    <xf numFmtId="216" fontId="81" fillId="0" borderId="0" xfId="56" applyNumberFormat="1" applyFont="1" applyFill="1" applyBorder="1" applyAlignment="1" quotePrefix="1">
      <alignment horizontal="right"/>
      <protection/>
    </xf>
    <xf numFmtId="207" fontId="81" fillId="0" borderId="0" xfId="56" applyNumberFormat="1" applyFont="1" applyFill="1" applyBorder="1" applyAlignment="1">
      <alignment horizontal="left"/>
      <protection/>
    </xf>
    <xf numFmtId="171" fontId="27" fillId="0" borderId="0" xfId="56" applyFont="1" applyBorder="1" applyAlignment="1">
      <alignment horizontal="center" vertical="center"/>
      <protection/>
    </xf>
    <xf numFmtId="171" fontId="81" fillId="0" borderId="0" xfId="56" applyFont="1" applyFill="1" applyBorder="1" applyAlignment="1" quotePrefix="1">
      <alignment horizontal="right" vertical="center"/>
      <protection/>
    </xf>
    <xf numFmtId="207" fontId="81" fillId="0" borderId="0" xfId="56" applyNumberFormat="1" applyFont="1" applyFill="1" applyBorder="1" applyAlignment="1">
      <alignment horizontal="left" vertical="center"/>
      <protection/>
    </xf>
    <xf numFmtId="2" fontId="26" fillId="0" borderId="0" xfId="56" applyNumberFormat="1" applyFont="1" applyAlignment="1">
      <alignment vertical="center"/>
      <protection/>
    </xf>
    <xf numFmtId="207" fontId="81" fillId="0" borderId="0" xfId="56" applyNumberFormat="1" applyFont="1" applyFill="1" applyBorder="1" applyAlignment="1">
      <alignment horizontal="right" vertical="center"/>
      <protection/>
    </xf>
    <xf numFmtId="220" fontId="26" fillId="0" borderId="0" xfId="56" applyNumberFormat="1" applyFont="1" applyFill="1" applyBorder="1" applyAlignment="1">
      <alignment horizontal="right" vertical="center"/>
      <protection/>
    </xf>
    <xf numFmtId="207" fontId="81" fillId="0" borderId="0" xfId="56" applyNumberFormat="1" applyFont="1" applyFill="1" applyBorder="1" applyAlignment="1" quotePrefix="1">
      <alignment horizontal="right" vertical="center"/>
      <protection/>
    </xf>
    <xf numFmtId="171" fontId="81" fillId="0" borderId="0" xfId="56" applyFont="1" applyFill="1" applyBorder="1" applyAlignment="1">
      <alignment horizontal="left" vertical="center"/>
      <protection/>
    </xf>
    <xf numFmtId="217" fontId="81" fillId="0" borderId="0" xfId="56" applyNumberFormat="1" applyFont="1" applyFill="1" applyBorder="1" applyAlignment="1">
      <alignment vertical="center"/>
      <protection/>
    </xf>
    <xf numFmtId="207" fontId="26" fillId="0" borderId="0" xfId="56" applyNumberFormat="1" applyFont="1" applyFill="1" applyBorder="1" applyAlignment="1">
      <alignment horizontal="right" vertical="top" wrapText="1"/>
      <protection/>
    </xf>
    <xf numFmtId="2" fontId="63" fillId="0" borderId="0" xfId="56" applyNumberFormat="1" applyFont="1" applyAlignment="1">
      <alignment vertical="center"/>
      <protection/>
    </xf>
    <xf numFmtId="165" fontId="19" fillId="0" borderId="0" xfId="56" applyNumberFormat="1" applyFont="1" applyBorder="1" applyAlignment="1">
      <alignment vertical="center"/>
      <protection/>
    </xf>
    <xf numFmtId="221" fontId="19" fillId="0" borderId="0" xfId="56" applyNumberFormat="1" applyFont="1" applyAlignment="1">
      <alignment horizontal="right" vertical="center"/>
      <protection/>
    </xf>
    <xf numFmtId="216" fontId="19" fillId="0" borderId="0" xfId="56" applyNumberFormat="1" applyFont="1" applyAlignment="1">
      <alignment horizontal="right" vertical="center"/>
      <protection/>
    </xf>
    <xf numFmtId="216" fontId="26" fillId="0" borderId="0" xfId="56" applyNumberFormat="1" applyFont="1" applyAlignment="1">
      <alignment horizontal="right" vertical="center"/>
      <protection/>
    </xf>
    <xf numFmtId="171" fontId="19" fillId="0" borderId="0" xfId="56" applyFont="1" applyBorder="1" applyAlignment="1">
      <alignment/>
      <protection/>
    </xf>
    <xf numFmtId="171" fontId="19" fillId="0" borderId="0" xfId="56" applyFont="1" applyAlignment="1">
      <alignment/>
      <protection/>
    </xf>
    <xf numFmtId="171" fontId="19" fillId="0" borderId="0" xfId="56" applyFont="1" applyAlignment="1">
      <alignment horizontal="right"/>
      <protection/>
    </xf>
    <xf numFmtId="216" fontId="19" fillId="0" borderId="0" xfId="56" applyNumberFormat="1" applyFont="1" applyAlignment="1">
      <alignment horizontal="right"/>
      <protection/>
    </xf>
    <xf numFmtId="222" fontId="19" fillId="0" borderId="0" xfId="56" applyNumberFormat="1" applyFont="1" applyAlignment="1">
      <alignment horizontal="right"/>
      <protection/>
    </xf>
    <xf numFmtId="216" fontId="22" fillId="0" borderId="0" xfId="56" applyNumberFormat="1" applyFont="1" applyAlignment="1">
      <alignment horizontal="right"/>
      <protection/>
    </xf>
    <xf numFmtId="216" fontId="27" fillId="0" borderId="0" xfId="56" applyNumberFormat="1" applyFont="1" applyAlignment="1">
      <alignment horizontal="right"/>
      <protection/>
    </xf>
    <xf numFmtId="171" fontId="26" fillId="0" borderId="0" xfId="56" applyFont="1" applyAlignment="1">
      <alignment/>
      <protection/>
    </xf>
    <xf numFmtId="171" fontId="26" fillId="0" borderId="0" xfId="56" applyFont="1" applyFill="1" applyBorder="1" applyAlignment="1">
      <alignment/>
      <protection/>
    </xf>
    <xf numFmtId="216" fontId="27" fillId="0" borderId="0" xfId="56" applyNumberFormat="1" applyFont="1" applyFill="1" applyBorder="1" applyAlignment="1">
      <alignment horizontal="right"/>
      <protection/>
    </xf>
    <xf numFmtId="207" fontId="26" fillId="0" borderId="0" xfId="56" applyNumberFormat="1" applyFont="1" applyFill="1" applyBorder="1" applyAlignment="1">
      <alignment/>
      <protection/>
    </xf>
    <xf numFmtId="223" fontId="83" fillId="0" borderId="0" xfId="26" applyNumberFormat="1" applyFont="1" applyAlignment="1">
      <alignment vertical="center"/>
      <protection/>
    </xf>
    <xf numFmtId="171" fontId="81" fillId="0" borderId="0" xfId="56" applyFont="1" applyAlignment="1">
      <alignment vertical="center"/>
      <protection/>
    </xf>
    <xf numFmtId="0" fontId="19" fillId="0" borderId="4" xfId="0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right"/>
    </xf>
    <xf numFmtId="203" fontId="19" fillId="0" borderId="0" xfId="56" applyNumberFormat="1" applyFont="1" applyBorder="1" applyAlignment="1">
      <alignment horizontal="center"/>
      <protection/>
    </xf>
    <xf numFmtId="0" fontId="7" fillId="0" borderId="0" xfId="39" applyFont="1" applyFill="1" applyAlignment="1">
      <alignment horizontal="left" vertical="top" wrapText="1"/>
      <protection/>
    </xf>
    <xf numFmtId="0" fontId="19" fillId="0" borderId="0" xfId="39" applyFont="1" applyFill="1" applyAlignment="1">
      <alignment horizontal="left" vertical="top" wrapText="1"/>
      <protection/>
    </xf>
    <xf numFmtId="170" fontId="27" fillId="0" borderId="0" xfId="45" applyFont="1" applyFill="1" applyBorder="1" applyAlignment="1">
      <alignment horizontal="distributed" vertical="top"/>
      <protection/>
    </xf>
    <xf numFmtId="0" fontId="27" fillId="0" borderId="0" xfId="0" applyFont="1" applyFill="1" applyBorder="1" applyAlignment="1">
      <alignment horizontal="center" vertical="top"/>
    </xf>
    <xf numFmtId="170" fontId="26" fillId="0" borderId="0" xfId="45" applyFont="1" applyFill="1" applyBorder="1" applyAlignment="1">
      <alignment horizontal="distributed" vertical="top"/>
      <protection/>
    </xf>
    <xf numFmtId="0" fontId="25" fillId="0" borderId="0" xfId="39" applyFont="1" applyFill="1" applyAlignment="1">
      <alignment horizontal="center"/>
      <protection/>
    </xf>
    <xf numFmtId="0" fontId="19" fillId="0" borderId="15" xfId="39" applyFont="1" applyFill="1" applyBorder="1" applyAlignment="1">
      <alignment horizontal="center" vertical="center" wrapText="1"/>
      <protection/>
    </xf>
    <xf numFmtId="0" fontId="19" fillId="0" borderId="14" xfId="39" applyFont="1" applyFill="1" applyBorder="1" applyAlignment="1">
      <alignment horizontal="center" vertical="center" wrapText="1"/>
      <protection/>
    </xf>
    <xf numFmtId="0" fontId="19" fillId="0" borderId="16" xfId="39" applyFont="1" applyFill="1" applyBorder="1" applyAlignment="1">
      <alignment horizontal="center" vertical="center" wrapText="1"/>
      <protection/>
    </xf>
    <xf numFmtId="0" fontId="19" fillId="0" borderId="10" xfId="39" applyFont="1" applyFill="1" applyBorder="1" applyAlignment="1">
      <alignment horizontal="center" vertical="center"/>
      <protection/>
    </xf>
    <xf numFmtId="0" fontId="19" fillId="0" borderId="11" xfId="39" applyFont="1" applyFill="1" applyBorder="1" applyAlignment="1">
      <alignment horizontal="center" vertical="center"/>
      <protection/>
    </xf>
    <xf numFmtId="0" fontId="19" fillId="0" borderId="9" xfId="39" applyFont="1" applyFill="1" applyBorder="1" applyAlignment="1">
      <alignment horizontal="center" vertical="center"/>
      <protection/>
    </xf>
    <xf numFmtId="0" fontId="19" fillId="0" borderId="15" xfId="39" applyFont="1" applyFill="1" applyBorder="1" applyAlignment="1">
      <alignment horizontal="center" vertical="center"/>
      <protection/>
    </xf>
    <xf numFmtId="0" fontId="19" fillId="0" borderId="14" xfId="39" applyFont="1" applyFill="1" applyBorder="1" applyAlignment="1">
      <alignment horizontal="center" vertical="center"/>
      <protection/>
    </xf>
    <xf numFmtId="0" fontId="19" fillId="0" borderId="16" xfId="39" applyFont="1" applyFill="1" applyBorder="1" applyAlignment="1">
      <alignment horizontal="center" vertical="center"/>
      <protection/>
    </xf>
    <xf numFmtId="0" fontId="19" fillId="0" borderId="1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19" fillId="0" borderId="8" xfId="39" applyFont="1" applyFill="1" applyBorder="1" applyAlignment="1">
      <alignment horizontal="center" vertical="center" wrapText="1"/>
      <protection/>
    </xf>
    <xf numFmtId="0" fontId="19" fillId="0" borderId="17" xfId="39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Border="1" applyAlignment="1">
      <alignment horizontal="justify" vertical="justify" wrapText="1"/>
    </xf>
    <xf numFmtId="0" fontId="26" fillId="0" borderId="0" xfId="0" applyFont="1" applyFill="1" applyBorder="1" applyAlignment="1">
      <alignment vertical="top"/>
    </xf>
    <xf numFmtId="0" fontId="25" fillId="0" borderId="0" xfId="0" applyFont="1" applyAlignment="1">
      <alignment horizontal="center"/>
    </xf>
    <xf numFmtId="170" fontId="19" fillId="0" borderId="7" xfId="40" applyNumberFormat="1" applyFont="1" applyFill="1" applyBorder="1" applyAlignment="1">
      <alignment horizontal="center" vertical="center"/>
      <protection/>
    </xf>
    <xf numFmtId="170" fontId="19" fillId="0" borderId="0" xfId="40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170" fontId="19" fillId="0" borderId="7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justify" vertical="top" wrapText="1"/>
    </xf>
    <xf numFmtId="170" fontId="19" fillId="0" borderId="7" xfId="40" applyNumberFormat="1" applyFont="1" applyFill="1" applyBorder="1" applyAlignment="1">
      <alignment horizontal="center"/>
      <protection/>
    </xf>
    <xf numFmtId="170" fontId="19" fillId="0" borderId="0" xfId="40" applyNumberFormat="1" applyFont="1" applyFill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justify" vertical="top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165" fontId="19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left" vertical="top" wrapText="1"/>
    </xf>
    <xf numFmtId="165" fontId="22" fillId="0" borderId="0" xfId="0" applyNumberFormat="1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33" fillId="0" borderId="0" xfId="0" applyFont="1" applyAlignment="1">
      <alignment horizontal="justify" vertical="center"/>
    </xf>
    <xf numFmtId="0" fontId="25" fillId="0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6" fontId="22" fillId="0" borderId="7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3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170" fontId="19" fillId="0" borderId="0" xfId="0" applyNumberFormat="1" applyFont="1" applyFill="1" applyAlignment="1">
      <alignment/>
    </xf>
    <xf numFmtId="0" fontId="1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170" fontId="19" fillId="0" borderId="0" xfId="40" applyNumberFormat="1" applyFont="1" applyFill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70" fontId="19" fillId="0" borderId="0" xfId="0" applyNumberFormat="1" applyFont="1" applyFill="1" applyAlignment="1">
      <alignment horizontal="left"/>
    </xf>
    <xf numFmtId="171" fontId="61" fillId="0" borderId="0" xfId="56" applyFont="1" applyAlignment="1">
      <alignment vertical="center"/>
      <protection/>
    </xf>
    <xf numFmtId="171" fontId="61" fillId="0" borderId="0" xfId="56" applyFont="1" applyAlignment="1">
      <alignment horizontal="left" vertical="center"/>
      <protection/>
    </xf>
    <xf numFmtId="0" fontId="48" fillId="0" borderId="0" xfId="56" applyNumberFormat="1" applyFont="1" applyAlignment="1" quotePrefix="1">
      <alignment horizontal="center"/>
      <protection/>
    </xf>
    <xf numFmtId="203" fontId="5" fillId="0" borderId="0" xfId="56" applyNumberFormat="1" applyFont="1" applyAlignment="1">
      <alignment/>
      <protection/>
    </xf>
    <xf numFmtId="0" fontId="32" fillId="0" borderId="0" xfId="56" applyNumberFormat="1" applyFont="1" applyAlignment="1" quotePrefix="1">
      <alignment horizontal="center"/>
      <protection/>
    </xf>
    <xf numFmtId="171" fontId="48" fillId="0" borderId="0" xfId="56" applyFont="1" applyAlignment="1">
      <alignment horizontal="center"/>
      <protection/>
    </xf>
    <xf numFmtId="171" fontId="2" fillId="0" borderId="0" xfId="56" applyFont="1" applyAlignment="1">
      <alignment horizontal="center"/>
      <protection/>
    </xf>
    <xf numFmtId="171" fontId="3" fillId="0" borderId="2" xfId="56" applyFont="1" applyBorder="1" applyAlignment="1">
      <alignment horizontal="center" vertical="center"/>
      <protection/>
    </xf>
    <xf numFmtId="171" fontId="3" fillId="0" borderId="5" xfId="56" applyFont="1" applyBorder="1" applyAlignment="1">
      <alignment horizontal="center" vertical="center"/>
      <protection/>
    </xf>
    <xf numFmtId="171" fontId="3" fillId="0" borderId="0" xfId="56" applyFont="1" applyBorder="1" applyAlignment="1">
      <alignment horizontal="center" vertical="center"/>
      <protection/>
    </xf>
    <xf numFmtId="171" fontId="3" fillId="0" borderId="6" xfId="56" applyFont="1" applyBorder="1" applyAlignment="1">
      <alignment horizontal="center" vertical="center"/>
      <protection/>
    </xf>
    <xf numFmtId="171" fontId="3" fillId="0" borderId="1" xfId="56" applyFont="1" applyBorder="1" applyAlignment="1">
      <alignment horizontal="center" vertical="center"/>
      <protection/>
    </xf>
    <xf numFmtId="171" fontId="3" fillId="0" borderId="3" xfId="56" applyFont="1" applyBorder="1" applyAlignment="1">
      <alignment horizontal="center" vertical="center"/>
      <protection/>
    </xf>
    <xf numFmtId="171" fontId="3" fillId="0" borderId="15" xfId="56" applyFont="1" applyBorder="1" applyAlignment="1">
      <alignment horizontal="center" vertical="center"/>
      <protection/>
    </xf>
    <xf numFmtId="171" fontId="3" fillId="0" borderId="14" xfId="56" applyFont="1" applyBorder="1" applyAlignment="1">
      <alignment horizontal="center" vertical="center"/>
      <protection/>
    </xf>
    <xf numFmtId="171" fontId="3" fillId="0" borderId="16" xfId="56" applyFont="1" applyBorder="1" applyAlignment="1">
      <alignment horizontal="center" vertical="center"/>
      <protection/>
    </xf>
    <xf numFmtId="171" fontId="3" fillId="0" borderId="15" xfId="56" applyFont="1" applyBorder="1" applyAlignment="1">
      <alignment horizontal="center" vertical="center" wrapText="1"/>
      <protection/>
    </xf>
    <xf numFmtId="171" fontId="3" fillId="0" borderId="14" xfId="56" applyFont="1" applyBorder="1" applyAlignment="1">
      <alignment horizontal="center" vertical="center" wrapText="1"/>
      <protection/>
    </xf>
    <xf numFmtId="171" fontId="3" fillId="0" borderId="16" xfId="56" applyFont="1" applyBorder="1" applyAlignment="1">
      <alignment horizontal="center" vertical="center" wrapText="1"/>
      <protection/>
    </xf>
    <xf numFmtId="171" fontId="3" fillId="0" borderId="10" xfId="56" applyFont="1" applyBorder="1" applyAlignment="1">
      <alignment horizontal="center" vertical="center"/>
      <protection/>
    </xf>
    <xf numFmtId="171" fontId="3" fillId="0" borderId="11" xfId="56" applyFont="1" applyBorder="1" applyAlignment="1">
      <alignment horizontal="center" vertical="center"/>
      <protection/>
    </xf>
    <xf numFmtId="171" fontId="3" fillId="0" borderId="9" xfId="56" applyFont="1" applyBorder="1" applyAlignment="1">
      <alignment horizontal="center" vertical="center"/>
      <protection/>
    </xf>
    <xf numFmtId="171" fontId="3" fillId="0" borderId="8" xfId="56" applyFont="1" applyBorder="1" applyAlignment="1">
      <alignment horizontal="center" vertical="center" wrapText="1"/>
      <protection/>
    </xf>
    <xf numFmtId="171" fontId="3" fillId="0" borderId="7" xfId="56" applyFont="1" applyBorder="1" applyAlignment="1">
      <alignment horizontal="center" vertical="center" wrapText="1"/>
      <protection/>
    </xf>
    <xf numFmtId="171" fontId="3" fillId="0" borderId="17" xfId="56" applyFont="1" applyBorder="1" applyAlignment="1">
      <alignment horizontal="center" vertical="center" wrapText="1"/>
      <protection/>
    </xf>
    <xf numFmtId="171" fontId="3" fillId="0" borderId="14" xfId="56" applyFont="1" applyBorder="1" applyAlignment="1">
      <alignment/>
      <protection/>
    </xf>
    <xf numFmtId="171" fontId="3" fillId="0" borderId="16" xfId="56" applyFont="1" applyBorder="1" applyAlignment="1">
      <alignment/>
      <protection/>
    </xf>
    <xf numFmtId="203" fontId="19" fillId="0" borderId="0" xfId="56" applyNumberFormat="1" applyFont="1" applyFill="1" applyBorder="1" applyAlignment="1">
      <alignment horizontal="center"/>
      <protection/>
    </xf>
    <xf numFmtId="49" fontId="22" fillId="0" borderId="0" xfId="56" applyNumberFormat="1" applyFont="1" applyFill="1" applyBorder="1" applyAlignment="1">
      <alignment horizontal="right"/>
      <protection/>
    </xf>
    <xf numFmtId="171" fontId="33" fillId="0" borderId="0" xfId="56" applyFont="1" applyFill="1" applyAlignment="1">
      <alignment horizontal="left" vertical="top" wrapText="1"/>
      <protection/>
    </xf>
    <xf numFmtId="171" fontId="26" fillId="0" borderId="0" xfId="56" applyFont="1" applyAlignment="1">
      <alignment horizontal="left" vertical="top" wrapText="1"/>
      <protection/>
    </xf>
    <xf numFmtId="171" fontId="32" fillId="0" borderId="0" xfId="56" applyFont="1" applyFill="1" applyAlignment="1">
      <alignment horizontal="center" vertical="center"/>
      <protection/>
    </xf>
    <xf numFmtId="171" fontId="19" fillId="0" borderId="10" xfId="56" applyFont="1" applyFill="1" applyBorder="1" applyAlignment="1">
      <alignment horizontal="center" vertical="center"/>
      <protection/>
    </xf>
    <xf numFmtId="171" fontId="19" fillId="0" borderId="1" xfId="56" applyFont="1" applyFill="1" applyBorder="1" applyAlignment="1">
      <alignment horizontal="center" vertical="center"/>
      <protection/>
    </xf>
    <xf numFmtId="171" fontId="25" fillId="0" borderId="0" xfId="56" applyFont="1" applyFill="1" applyAlignment="1">
      <alignment horizontal="center" vertical="center"/>
      <protection/>
    </xf>
    <xf numFmtId="171" fontId="19" fillId="0" borderId="2" xfId="56" applyFont="1" applyFill="1" applyBorder="1" applyAlignment="1">
      <alignment horizontal="center" vertical="center" wrapText="1"/>
      <protection/>
    </xf>
    <xf numFmtId="171" fontId="26" fillId="0" borderId="2" xfId="56" applyFont="1" applyBorder="1" applyAlignment="1">
      <alignment horizontal="center" vertical="center"/>
      <protection/>
    </xf>
    <xf numFmtId="171" fontId="26" fillId="0" borderId="5" xfId="56" applyFont="1" applyBorder="1" applyAlignment="1">
      <alignment horizontal="center" vertical="center"/>
      <protection/>
    </xf>
    <xf numFmtId="171" fontId="26" fillId="0" borderId="0" xfId="56" applyFont="1" applyAlignment="1">
      <alignment horizontal="center" vertical="center"/>
      <protection/>
    </xf>
    <xf numFmtId="171" fontId="26" fillId="0" borderId="6" xfId="56" applyFont="1" applyBorder="1" applyAlignment="1">
      <alignment horizontal="center" vertical="center"/>
      <protection/>
    </xf>
    <xf numFmtId="171" fontId="26" fillId="0" borderId="1" xfId="56" applyFont="1" applyBorder="1" applyAlignment="1">
      <alignment horizontal="center" vertical="center"/>
      <protection/>
    </xf>
    <xf numFmtId="171" fontId="26" fillId="0" borderId="3" xfId="56" applyFont="1" applyBorder="1" applyAlignment="1">
      <alignment horizontal="center" vertical="center"/>
      <protection/>
    </xf>
    <xf numFmtId="171" fontId="19" fillId="0" borderId="11" xfId="56" applyFont="1" applyFill="1" applyBorder="1" applyAlignment="1">
      <alignment horizontal="center" vertical="center"/>
      <protection/>
    </xf>
    <xf numFmtId="171" fontId="19" fillId="0" borderId="7" xfId="56" applyFont="1" applyFill="1" applyBorder="1" applyAlignment="1">
      <alignment horizontal="center" vertical="center"/>
      <protection/>
    </xf>
    <xf numFmtId="171" fontId="19" fillId="0" borderId="17" xfId="56" applyFont="1" applyFill="1" applyBorder="1" applyAlignment="1">
      <alignment horizontal="center" vertical="center"/>
      <protection/>
    </xf>
    <xf numFmtId="171" fontId="28" fillId="0" borderId="10" xfId="56" applyFont="1" applyBorder="1" applyAlignment="1">
      <alignment horizontal="center" vertical="center"/>
      <protection/>
    </xf>
    <xf numFmtId="171" fontId="28" fillId="0" borderId="11" xfId="56" applyFont="1" applyBorder="1" applyAlignment="1">
      <alignment horizontal="center" vertical="center"/>
      <protection/>
    </xf>
    <xf numFmtId="171" fontId="19" fillId="0" borderId="15" xfId="56" applyFont="1" applyFill="1" applyBorder="1" applyAlignment="1">
      <alignment horizontal="center" vertical="center" wrapText="1"/>
      <protection/>
    </xf>
    <xf numFmtId="171" fontId="26" fillId="0" borderId="14" xfId="56" applyFont="1" applyBorder="1" applyAlignment="1">
      <alignment horizontal="center" vertical="center" wrapText="1"/>
      <protection/>
    </xf>
    <xf numFmtId="171" fontId="26" fillId="0" borderId="16" xfId="56" applyFont="1" applyBorder="1" applyAlignment="1">
      <alignment horizontal="center" vertical="center" wrapText="1"/>
      <protection/>
    </xf>
    <xf numFmtId="171" fontId="19" fillId="0" borderId="8" xfId="56" applyFont="1" applyFill="1" applyBorder="1" applyAlignment="1">
      <alignment horizontal="center" vertical="center" wrapText="1"/>
      <protection/>
    </xf>
    <xf numFmtId="203" fontId="19" fillId="0" borderId="0" xfId="56" applyNumberFormat="1" applyFont="1" applyBorder="1" applyAlignment="1">
      <alignment horizontal="center"/>
      <protection/>
    </xf>
    <xf numFmtId="171" fontId="33" fillId="0" borderId="0" xfId="40" applyFont="1" applyFill="1" applyBorder="1" applyAlignment="1">
      <alignment horizontal="justify" vertical="distributed"/>
      <protection/>
    </xf>
    <xf numFmtId="171" fontId="32" fillId="0" borderId="0" xfId="56" applyFont="1" applyAlignment="1">
      <alignment horizontal="center" vertical="center"/>
      <protection/>
    </xf>
    <xf numFmtId="171" fontId="19" fillId="0" borderId="10" xfId="56" applyFont="1" applyBorder="1" applyAlignment="1">
      <alignment horizontal="center" vertical="center"/>
      <protection/>
    </xf>
    <xf numFmtId="171" fontId="19" fillId="0" borderId="11" xfId="56" applyFont="1" applyBorder="1" applyAlignment="1">
      <alignment horizontal="center" vertical="center"/>
      <protection/>
    </xf>
    <xf numFmtId="171" fontId="32" fillId="0" borderId="0" xfId="56" applyFont="1" applyAlignment="1">
      <alignment horizontal="center"/>
      <protection/>
    </xf>
    <xf numFmtId="171" fontId="23" fillId="0" borderId="0" xfId="56" applyFont="1" applyAlignment="1">
      <alignment horizontal="center" vertical="center"/>
      <protection/>
    </xf>
    <xf numFmtId="171" fontId="19" fillId="0" borderId="2" xfId="56" applyFont="1" applyBorder="1" applyAlignment="1">
      <alignment horizontal="center" vertical="center" wrapText="1"/>
      <protection/>
    </xf>
    <xf numFmtId="171" fontId="26" fillId="0" borderId="2" xfId="56" applyFont="1" applyBorder="1" applyAlignment="1">
      <alignment vertical="center"/>
      <protection/>
    </xf>
    <xf numFmtId="171" fontId="26" fillId="0" borderId="5" xfId="56" applyFont="1" applyBorder="1" applyAlignment="1">
      <alignment vertical="center"/>
      <protection/>
    </xf>
    <xf numFmtId="171" fontId="19" fillId="0" borderId="0" xfId="56" applyFont="1" applyBorder="1" applyAlignment="1">
      <alignment horizontal="center" vertical="center" wrapText="1"/>
      <protection/>
    </xf>
    <xf numFmtId="171" fontId="26" fillId="0" borderId="0" xfId="56" applyFont="1" applyBorder="1" applyAlignment="1">
      <alignment vertical="center"/>
      <protection/>
    </xf>
    <xf numFmtId="171" fontId="26" fillId="0" borderId="6" xfId="56" applyFont="1" applyBorder="1" applyAlignment="1">
      <alignment vertical="center"/>
      <protection/>
    </xf>
    <xf numFmtId="171" fontId="26" fillId="0" borderId="1" xfId="56" applyFont="1" applyBorder="1" applyAlignment="1">
      <alignment vertical="center"/>
      <protection/>
    </xf>
    <xf numFmtId="171" fontId="26" fillId="0" borderId="3" xfId="56" applyFont="1" applyBorder="1" applyAlignment="1">
      <alignment vertical="center"/>
      <protection/>
    </xf>
    <xf numFmtId="171" fontId="19" fillId="0" borderId="8" xfId="56" applyFont="1" applyBorder="1" applyAlignment="1">
      <alignment horizontal="center" vertical="center" wrapText="1"/>
      <protection/>
    </xf>
    <xf numFmtId="171" fontId="19" fillId="0" borderId="7" xfId="56" applyFont="1" applyBorder="1" applyAlignment="1">
      <alignment horizontal="center" vertical="center" wrapText="1"/>
      <protection/>
    </xf>
    <xf numFmtId="171" fontId="19" fillId="0" borderId="17" xfId="56" applyFont="1" applyBorder="1" applyAlignment="1">
      <alignment horizontal="center" vertical="center" wrapText="1"/>
      <protection/>
    </xf>
    <xf numFmtId="171" fontId="23" fillId="0" borderId="5" xfId="56" applyFont="1" applyBorder="1" applyAlignment="1">
      <alignment horizontal="center" vertical="center" wrapText="1"/>
      <protection/>
    </xf>
    <xf numFmtId="171" fontId="23" fillId="0" borderId="7" xfId="56" applyFont="1" applyBorder="1" applyAlignment="1">
      <alignment horizontal="center" vertical="center" wrapText="1"/>
      <protection/>
    </xf>
    <xf numFmtId="171" fontId="23" fillId="0" borderId="6" xfId="56" applyFont="1" applyBorder="1" applyAlignment="1">
      <alignment horizontal="center" vertical="center" wrapText="1"/>
      <protection/>
    </xf>
    <xf numFmtId="171" fontId="19" fillId="0" borderId="15" xfId="56" applyFont="1" applyBorder="1" applyAlignment="1">
      <alignment horizontal="center" vertical="center" wrapText="1"/>
      <protection/>
    </xf>
    <xf numFmtId="171" fontId="19" fillId="0" borderId="16" xfId="56" applyFont="1" applyBorder="1" applyAlignment="1">
      <alignment horizontal="center" vertical="center" wrapText="1"/>
      <protection/>
    </xf>
    <xf numFmtId="170" fontId="19" fillId="0" borderId="0" xfId="56" applyNumberFormat="1" applyFont="1" applyAlignment="1">
      <alignment horizontal="left" vertical="center"/>
      <protection/>
    </xf>
    <xf numFmtId="170" fontId="19" fillId="2" borderId="0" xfId="45" applyFont="1" applyFill="1" applyAlignment="1">
      <alignment horizontal="center"/>
      <protection/>
    </xf>
    <xf numFmtId="0" fontId="19" fillId="0" borderId="0" xfId="56" applyNumberFormat="1" applyFont="1" applyBorder="1" applyAlignment="1">
      <alignment horizontal="left"/>
      <protection/>
    </xf>
    <xf numFmtId="171" fontId="22" fillId="0" borderId="0" xfId="56" applyFont="1" applyAlignment="1">
      <alignment horizontal="center" vertical="center"/>
      <protection/>
    </xf>
    <xf numFmtId="171" fontId="25" fillId="0" borderId="0" xfId="56" applyFont="1" applyAlignment="1">
      <alignment horizontal="center"/>
      <protection/>
    </xf>
    <xf numFmtId="171" fontId="26" fillId="0" borderId="2" xfId="56" applyFont="1" applyBorder="1" applyAlignment="1">
      <alignment horizontal="center" vertical="center" wrapText="1"/>
      <protection/>
    </xf>
    <xf numFmtId="171" fontId="26" fillId="0" borderId="5" xfId="56" applyFont="1" applyBorder="1" applyAlignment="1">
      <alignment horizontal="center" vertical="center" wrapText="1"/>
      <protection/>
    </xf>
    <xf numFmtId="171" fontId="26" fillId="0" borderId="0" xfId="56" applyFont="1" applyBorder="1" applyAlignment="1">
      <alignment horizontal="center" vertical="center" wrapText="1"/>
      <protection/>
    </xf>
    <xf numFmtId="171" fontId="26" fillId="0" borderId="6" xfId="56" applyFont="1" applyBorder="1" applyAlignment="1">
      <alignment horizontal="center" vertical="center" wrapText="1"/>
      <protection/>
    </xf>
    <xf numFmtId="171" fontId="26" fillId="0" borderId="1" xfId="56" applyFont="1" applyBorder="1" applyAlignment="1">
      <alignment horizontal="center" vertical="center" wrapText="1"/>
      <protection/>
    </xf>
    <xf numFmtId="171" fontId="26" fillId="0" borderId="3" xfId="56" applyFont="1" applyBorder="1" applyAlignment="1">
      <alignment horizontal="center" vertical="center" wrapText="1"/>
      <protection/>
    </xf>
    <xf numFmtId="171" fontId="19" fillId="0" borderId="9" xfId="56" applyFont="1" applyFill="1" applyBorder="1" applyAlignment="1">
      <alignment horizontal="center" vertical="center"/>
      <protection/>
    </xf>
    <xf numFmtId="171" fontId="19" fillId="0" borderId="15" xfId="56" applyFont="1" applyFill="1" applyBorder="1" applyAlignment="1">
      <alignment horizontal="center" vertical="center"/>
      <protection/>
    </xf>
    <xf numFmtId="171" fontId="19" fillId="0" borderId="14" xfId="56" applyFont="1" applyFill="1" applyBorder="1" applyAlignment="1">
      <alignment horizontal="center" vertical="center"/>
      <protection/>
    </xf>
    <xf numFmtId="171" fontId="19" fillId="0" borderId="16" xfId="56" applyFont="1" applyFill="1" applyBorder="1" applyAlignment="1">
      <alignment horizontal="center" vertical="center"/>
      <protection/>
    </xf>
    <xf numFmtId="171" fontId="19" fillId="0" borderId="14" xfId="56" applyFont="1" applyFill="1" applyBorder="1" applyAlignment="1">
      <alignment horizontal="center" vertical="center" wrapText="1"/>
      <protection/>
    </xf>
    <xf numFmtId="171" fontId="19" fillId="0" borderId="16" xfId="56" applyFont="1" applyFill="1" applyBorder="1" applyAlignment="1">
      <alignment horizontal="center" vertical="center" wrapText="1"/>
      <protection/>
    </xf>
    <xf numFmtId="171" fontId="19" fillId="0" borderId="7" xfId="56" applyFont="1" applyFill="1" applyBorder="1" applyAlignment="1">
      <alignment horizontal="center" vertical="center" wrapText="1"/>
      <protection/>
    </xf>
    <xf numFmtId="171" fontId="19" fillId="0" borderId="17" xfId="56" applyFont="1" applyFill="1" applyBorder="1" applyAlignment="1">
      <alignment horizontal="center" vertical="center" wrapText="1"/>
      <protection/>
    </xf>
    <xf numFmtId="171" fontId="26" fillId="0" borderId="0" xfId="56" applyFont="1" applyAlignment="1">
      <alignment horizontal="center" vertical="center" wrapText="1"/>
      <protection/>
    </xf>
    <xf numFmtId="171" fontId="19" fillId="0" borderId="9" xfId="56" applyFont="1" applyBorder="1" applyAlignment="1">
      <alignment horizontal="center" vertical="center"/>
      <protection/>
    </xf>
    <xf numFmtId="171" fontId="19" fillId="0" borderId="15" xfId="56" applyFont="1" applyBorder="1" applyAlignment="1">
      <alignment horizontal="center" vertical="center"/>
      <protection/>
    </xf>
    <xf numFmtId="171" fontId="19" fillId="0" borderId="14" xfId="56" applyFont="1" applyBorder="1" applyAlignment="1">
      <alignment horizontal="center" vertical="center"/>
      <protection/>
    </xf>
    <xf numFmtId="171" fontId="19" fillId="0" borderId="16" xfId="56" applyFont="1" applyBorder="1" applyAlignment="1">
      <alignment horizontal="center" vertical="center"/>
      <protection/>
    </xf>
    <xf numFmtId="171" fontId="19" fillId="0" borderId="14" xfId="56" applyFont="1" applyBorder="1" applyAlignment="1">
      <alignment horizontal="center" vertical="center" wrapText="1"/>
      <protection/>
    </xf>
    <xf numFmtId="170" fontId="19" fillId="0" borderId="0" xfId="56" applyNumberFormat="1" applyFont="1" applyAlignment="1">
      <alignment horizontal="center" vertical="top" wrapText="1"/>
      <protection/>
    </xf>
    <xf numFmtId="170" fontId="19" fillId="0" borderId="0" xfId="56" applyNumberFormat="1" applyFont="1" applyAlignment="1">
      <alignment horizontal="left" vertical="top" wrapText="1"/>
      <protection/>
    </xf>
    <xf numFmtId="0" fontId="19" fillId="0" borderId="0" xfId="56" applyNumberFormat="1" applyFont="1" applyAlignment="1">
      <alignment horizontal="justify" vertical="top"/>
      <protection/>
    </xf>
    <xf numFmtId="171" fontId="19" fillId="0" borderId="0" xfId="56" applyFont="1" applyAlignment="1">
      <alignment vertical="center"/>
      <protection/>
    </xf>
    <xf numFmtId="170" fontId="19" fillId="0" borderId="0" xfId="56" applyNumberFormat="1" applyFont="1" applyAlignment="1">
      <alignment horizontal="center" vertical="top"/>
      <protection/>
    </xf>
    <xf numFmtId="170" fontId="19" fillId="0" borderId="0" xfId="56" applyNumberFormat="1" applyFont="1" applyBorder="1" applyAlignment="1">
      <alignment horizontal="left" vertical="top"/>
      <protection/>
    </xf>
    <xf numFmtId="170" fontId="19" fillId="0" borderId="0" xfId="56" applyNumberFormat="1" applyFont="1" applyBorder="1" applyAlignment="1">
      <alignment horizontal="center" vertical="top" wrapText="1"/>
      <protection/>
    </xf>
    <xf numFmtId="0" fontId="71" fillId="0" borderId="0" xfId="56" applyNumberFormat="1" applyFont="1" applyAlignment="1">
      <alignment horizontal="right" vertical="center" wrapText="1"/>
      <protection/>
    </xf>
    <xf numFmtId="211" fontId="19" fillId="0" borderId="0" xfId="56" applyNumberFormat="1" applyFont="1" applyBorder="1" applyAlignment="1">
      <alignment horizontal="left" vertical="top" wrapText="1"/>
      <protection/>
    </xf>
    <xf numFmtId="0" fontId="22" fillId="0" borderId="0" xfId="56" applyNumberFormat="1" applyFont="1" applyAlignment="1">
      <alignment horizontal="right" vertical="top" wrapText="1"/>
      <protection/>
    </xf>
    <xf numFmtId="170" fontId="19" fillId="0" borderId="0" xfId="56" applyNumberFormat="1" applyFont="1" applyAlignment="1">
      <alignment horizontal="center" vertical="center" wrapText="1"/>
      <protection/>
    </xf>
    <xf numFmtId="171" fontId="41" fillId="0" borderId="0" xfId="56" applyFont="1" applyAlignment="1">
      <alignment horizontal="center" vertical="center"/>
      <protection/>
    </xf>
    <xf numFmtId="171" fontId="19" fillId="0" borderId="5" xfId="56" applyFont="1" applyBorder="1" applyAlignment="1">
      <alignment horizontal="center" vertical="center" wrapText="1"/>
      <protection/>
    </xf>
    <xf numFmtId="171" fontId="19" fillId="0" borderId="6" xfId="56" applyFont="1" applyBorder="1" applyAlignment="1">
      <alignment horizontal="center" vertical="center" wrapText="1"/>
      <protection/>
    </xf>
    <xf numFmtId="171" fontId="19" fillId="0" borderId="1" xfId="56" applyFont="1" applyBorder="1" applyAlignment="1">
      <alignment horizontal="center" vertical="center" wrapText="1"/>
      <protection/>
    </xf>
    <xf numFmtId="171" fontId="19" fillId="0" borderId="3" xfId="56" applyFont="1" applyBorder="1" applyAlignment="1">
      <alignment horizontal="center" vertical="center" wrapText="1"/>
      <protection/>
    </xf>
    <xf numFmtId="171" fontId="19" fillId="0" borderId="10" xfId="56" applyFont="1" applyBorder="1" applyAlignment="1">
      <alignment horizontal="center" vertical="center" wrapText="1"/>
      <protection/>
    </xf>
    <xf numFmtId="171" fontId="19" fillId="0" borderId="11" xfId="56" applyFont="1" applyBorder="1" applyAlignment="1">
      <alignment horizontal="center" vertical="center" wrapText="1"/>
      <protection/>
    </xf>
    <xf numFmtId="171" fontId="19" fillId="0" borderId="9" xfId="56" applyFont="1" applyBorder="1" applyAlignment="1">
      <alignment horizontal="center" vertical="center" wrapText="1"/>
      <protection/>
    </xf>
    <xf numFmtId="171" fontId="32" fillId="0" borderId="0" xfId="56" applyFont="1" applyBorder="1" applyAlignment="1">
      <alignment horizontal="center" vertical="center"/>
      <protection/>
    </xf>
    <xf numFmtId="171" fontId="19" fillId="0" borderId="0" xfId="56" applyFont="1" applyBorder="1" applyAlignment="1">
      <alignment horizontal="left" vertical="top"/>
      <protection/>
    </xf>
    <xf numFmtId="170" fontId="19" fillId="0" borderId="0" xfId="56" applyNumberFormat="1" applyFont="1" applyAlignment="1">
      <alignment horizontal="center" vertical="center"/>
      <protection/>
    </xf>
    <xf numFmtId="171" fontId="80" fillId="0" borderId="0" xfId="56" applyFont="1" applyFill="1" applyBorder="1" applyAlignment="1">
      <alignment horizontal="left" vertical="center" wrapText="1"/>
      <protection/>
    </xf>
    <xf numFmtId="171" fontId="80" fillId="0" borderId="0" xfId="56" applyFont="1" applyFill="1" applyBorder="1" applyAlignment="1">
      <alignment/>
      <protection/>
    </xf>
    <xf numFmtId="171" fontId="25" fillId="0" borderId="0" xfId="56" applyFont="1" applyFill="1" applyBorder="1" applyAlignment="1">
      <alignment horizontal="center" vertical="center" wrapText="1"/>
      <protection/>
    </xf>
    <xf numFmtId="171" fontId="26" fillId="0" borderId="0" xfId="56" applyFont="1" applyFill="1" applyBorder="1" applyAlignment="1">
      <alignment horizontal="center" vertical="center"/>
      <protection/>
    </xf>
    <xf numFmtId="171" fontId="25" fillId="0" borderId="0" xfId="56" applyFont="1" applyAlignment="1">
      <alignment horizontal="center" vertical="center"/>
      <protection/>
    </xf>
    <xf numFmtId="171" fontId="28" fillId="0" borderId="0" xfId="56" applyFont="1" applyAlignment="1">
      <alignment horizontal="left" vertical="center"/>
      <protection/>
    </xf>
    <xf numFmtId="171" fontId="34" fillId="0" borderId="0" xfId="56" applyFont="1" applyBorder="1" applyAlignment="1" quotePrefix="1">
      <alignment horizontal="center" vertical="top"/>
      <protection/>
    </xf>
    <xf numFmtId="171" fontId="19" fillId="0" borderId="2" xfId="56" applyFont="1" applyBorder="1" applyAlignment="1">
      <alignment horizontal="center" vertical="center"/>
      <protection/>
    </xf>
    <xf numFmtId="171" fontId="19" fillId="0" borderId="5" xfId="56" applyFont="1" applyBorder="1" applyAlignment="1">
      <alignment horizontal="center" vertical="center"/>
      <protection/>
    </xf>
    <xf numFmtId="171" fontId="19" fillId="0" borderId="0" xfId="56" applyFont="1" applyBorder="1" applyAlignment="1">
      <alignment horizontal="center" vertical="center"/>
      <protection/>
    </xf>
    <xf numFmtId="171" fontId="19" fillId="0" borderId="6" xfId="56" applyFont="1" applyBorder="1" applyAlignment="1">
      <alignment horizontal="center" vertical="center"/>
      <protection/>
    </xf>
    <xf numFmtId="171" fontId="19" fillId="0" borderId="1" xfId="56" applyFont="1" applyBorder="1" applyAlignment="1">
      <alignment horizontal="center" vertical="center"/>
      <protection/>
    </xf>
    <xf numFmtId="171" fontId="19" fillId="0" borderId="3" xfId="56" applyFont="1" applyBorder="1" applyAlignment="1">
      <alignment horizontal="center" vertical="center"/>
      <protection/>
    </xf>
    <xf numFmtId="171" fontId="37" fillId="0" borderId="0" xfId="56" applyFont="1" applyFill="1" applyBorder="1" applyAlignment="1">
      <alignment horizontal="center" vertical="center"/>
      <protection/>
    </xf>
    <xf numFmtId="0" fontId="19" fillId="0" borderId="10" xfId="56" applyNumberFormat="1" applyFont="1" applyBorder="1" applyAlignment="1">
      <alignment horizontal="center" vertical="center"/>
      <protection/>
    </xf>
    <xf numFmtId="0" fontId="19" fillId="0" borderId="9" xfId="56" applyNumberFormat="1" applyFont="1" applyBorder="1" applyAlignment="1">
      <alignment horizontal="center" vertical="center"/>
      <protection/>
    </xf>
    <xf numFmtId="171" fontId="28" fillId="0" borderId="8" xfId="56" applyFont="1" applyBorder="1" applyAlignment="1" quotePrefix="1">
      <alignment horizontal="center" vertical="center" wrapText="1"/>
      <protection/>
    </xf>
    <xf numFmtId="171" fontId="28" fillId="0" borderId="7" xfId="56" applyFont="1" applyBorder="1" applyAlignment="1">
      <alignment horizontal="center" vertical="center"/>
      <protection/>
    </xf>
    <xf numFmtId="171" fontId="28" fillId="0" borderId="17" xfId="56" applyFont="1" applyBorder="1" applyAlignment="1">
      <alignment horizontal="center" vertical="center"/>
      <protection/>
    </xf>
    <xf numFmtId="171" fontId="26" fillId="0" borderId="0" xfId="56" applyFont="1" applyFill="1" applyBorder="1" applyAlignment="1" quotePrefix="1">
      <alignment horizontal="center" vertical="center"/>
      <protection/>
    </xf>
    <xf numFmtId="1" fontId="19" fillId="0" borderId="15" xfId="56" applyNumberFormat="1" applyFont="1" applyBorder="1" applyAlignment="1">
      <alignment horizontal="center" vertical="center"/>
      <protection/>
    </xf>
    <xf numFmtId="1" fontId="19" fillId="0" borderId="16" xfId="56" applyNumberFormat="1" applyFont="1" applyBorder="1" applyAlignment="1">
      <alignment horizontal="center" vertical="center"/>
      <protection/>
    </xf>
    <xf numFmtId="166" fontId="3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0" fillId="0" borderId="0" xfId="0" applyFont="1" applyFill="1"/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9" fillId="0" borderId="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/>
    <xf numFmtId="165" fontId="19" fillId="0" borderId="0" xfId="0" applyNumberFormat="1" applyFont="1" applyFill="1" applyBorder="1"/>
    <xf numFmtId="165" fontId="22" fillId="0" borderId="0" xfId="0" applyNumberFormat="1" applyFont="1" applyFill="1" applyBorder="1"/>
    <xf numFmtId="0" fontId="5" fillId="0" borderId="0" xfId="0" applyFont="1" applyFill="1"/>
    <xf numFmtId="166" fontId="21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justify"/>
    </xf>
    <xf numFmtId="166" fontId="0" fillId="0" borderId="0" xfId="0" applyNumberFormat="1" applyFont="1" applyFill="1"/>
    <xf numFmtId="166" fontId="0" fillId="0" borderId="0" xfId="0" applyNumberFormat="1" applyFont="1" applyFill="1" applyProtection="1">
      <protection locked="0"/>
    </xf>
    <xf numFmtId="0" fontId="18" fillId="0" borderId="0" xfId="0" applyFont="1" applyFill="1"/>
    <xf numFmtId="170" fontId="19" fillId="0" borderId="0" xfId="56" applyNumberFormat="1" applyFont="1" applyAlignment="1">
      <alignment horizontal="center"/>
      <protection/>
    </xf>
    <xf numFmtId="170" fontId="19" fillId="0" borderId="6" xfId="56" applyNumberFormat="1" applyFont="1" applyBorder="1" applyAlignment="1">
      <alignment horizontal="center"/>
      <protection/>
    </xf>
    <xf numFmtId="170" fontId="19" fillId="0" borderId="6" xfId="56" applyNumberFormat="1" applyFont="1" applyBorder="1" applyAlignment="1">
      <alignment horizontal="center" vertical="center"/>
      <protection/>
    </xf>
    <xf numFmtId="170" fontId="19" fillId="2" borderId="6" xfId="45" applyFont="1" applyFill="1" applyBorder="1" applyAlignment="1">
      <alignment horizontal="center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##0,0" xfId="21"/>
    <cellStyle name="##0,00" xfId="22"/>
    <cellStyle name="[Kursiv]##0" xfId="23"/>
    <cellStyle name="[Kursiv]##0,0" xfId="24"/>
    <cellStyle name="[Kursiv]##0,00" xfId="25"/>
    <cellStyle name="berichtigtes E. Dezimal" xfId="26"/>
    <cellStyle name="berichtigtes E. ganzzahlig" xfId="27"/>
    <cellStyle name="Geheimhaltung" xfId="28"/>
    <cellStyle name="Geheimhaltung 2" xfId="29"/>
    <cellStyle name="Geheimhaltung 3" xfId="30"/>
    <cellStyle name="geschätztes E. Dezimal" xfId="31"/>
    <cellStyle name="geschätztes E. ganzzahlig" xfId="32"/>
    <cellStyle name="in Millionen" xfId="33"/>
    <cellStyle name="in Tausend" xfId="34"/>
    <cellStyle name="Leerzeile" xfId="35"/>
    <cellStyle name="Standard 2" xfId="36"/>
    <cellStyle name="Standard 2 2" xfId="37"/>
    <cellStyle name="Standard 3" xfId="38"/>
    <cellStyle name="Standard 4" xfId="39"/>
    <cellStyle name="Standard_jahrbuch1" xfId="40"/>
    <cellStyle name="Standard_Vorspalte" xfId="41"/>
    <cellStyle name="Stichprobenfehler Dezimal" xfId="42"/>
    <cellStyle name="Stichprobenfehler ganzzahlig" xfId="43"/>
    <cellStyle name="Tabellenfach gesperrt X" xfId="44"/>
    <cellStyle name="Text mit Füllzeichen" xfId="45"/>
    <cellStyle name="Ü-Haupt[I,II]" xfId="46"/>
    <cellStyle name="Ü-Tabellen[1.,2.]" xfId="47"/>
    <cellStyle name="Ü-Zwischen[A,B]" xfId="48"/>
    <cellStyle name="vorläufiges E. Dezimal" xfId="49"/>
    <cellStyle name="vorläufiges E. ganzzahlig" xfId="50"/>
    <cellStyle name="Standard 5" xfId="51"/>
    <cellStyle name="Standard_Bayern gesamt 2013" xfId="52"/>
    <cellStyle name="Standard_Bayern gesamt 2015" xfId="53"/>
    <cellStyle name="Standard_Tabelle1" xfId="54"/>
    <cellStyle name="Standard_Tabelle7" xfId="55"/>
    <cellStyle name="Standard 5 2" xfId="56"/>
    <cellStyle name="Standard_s397e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7</xdr:col>
      <xdr:colOff>828675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91100" y="1524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397</a:t>
          </a:r>
          <a:endParaRPr lang="de-DE"/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0</xdr:colOff>
      <xdr:row>9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742950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 Bauabfälle</a:t>
          </a: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0</xdr:colOff>
      <xdr:row>9</xdr:row>
      <xdr:rowOff>114300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4819650" y="742950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 Bauabfälle</a:t>
          </a: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1428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" name="Text 6"/>
        <xdr:cNvSpPr txBox="1">
          <a:spLocks noChangeArrowheads="1"/>
        </xdr:cNvSpPr>
      </xdr:nvSpPr>
      <xdr:spPr bwMode="auto">
        <a:xfrm>
          <a:off x="0" y="14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397</a:t>
          </a:r>
        </a:p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397</a:t>
          </a:r>
          <a:endParaRPr lang="de-DE"/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4" name="Text 11"/>
        <xdr:cNvSpPr txBox="1">
          <a:spLocks noChangeArrowheads="1"/>
        </xdr:cNvSpPr>
      </xdr:nvSpPr>
      <xdr:spPr bwMode="auto">
        <a:xfrm>
          <a:off x="1952625" y="14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stationär</a:t>
          </a:r>
          <a:endParaRPr lang="de-DE"/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5" name="Text 12"/>
        <xdr:cNvSpPr txBox="1">
          <a:spLocks noChangeArrowheads="1"/>
        </xdr:cNvSpPr>
      </xdr:nvSpPr>
      <xdr:spPr bwMode="auto">
        <a:xfrm>
          <a:off x="1952625" y="1428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mobil/semi-mobil</a:t>
          </a:r>
          <a:endParaRPr lang="de-DE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6" name="Text 14"/>
        <xdr:cNvSpPr txBox="1">
          <a:spLocks noChangeArrowheads="1"/>
        </xdr:cNvSpPr>
      </xdr:nvSpPr>
      <xdr:spPr bwMode="auto">
        <a:xfrm>
          <a:off x="3409950" y="1428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7" name="Text 15"/>
        <xdr:cNvSpPr txBox="1">
          <a:spLocks noChangeArrowheads="1"/>
        </xdr:cNvSpPr>
      </xdr:nvSpPr>
      <xdr:spPr bwMode="auto">
        <a:xfrm>
          <a:off x="4181475" y="14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mobilen/semi-mobilen</a:t>
          </a:r>
          <a:endParaRPr lang="de-DE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" name="Text 18"/>
        <xdr:cNvSpPr txBox="1">
          <a:spLocks noChangeArrowheads="1"/>
        </xdr:cNvSpPr>
      </xdr:nvSpPr>
      <xdr:spPr bwMode="auto">
        <a:xfrm>
          <a:off x="4181475" y="14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stationären</a:t>
          </a:r>
          <a:endParaRPr lang="de-DE"/>
        </a:p>
      </xdr:txBody>
    </xdr:sp>
    <xdr:clientData/>
  </xdr:twoCellAnchor>
  <xdr:twoCellAnchor>
    <xdr:from>
      <xdr:col>3</xdr:col>
      <xdr:colOff>628650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9" name="Text 20"/>
        <xdr:cNvSpPr txBox="1">
          <a:spLocks noChangeArrowheads="1"/>
        </xdr:cNvSpPr>
      </xdr:nvSpPr>
      <xdr:spPr bwMode="auto">
        <a:xfrm>
          <a:off x="1943100" y="142875"/>
          <a:ext cx="95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Text 24"/>
        <xdr:cNvSpPr txBox="1">
          <a:spLocks noChangeArrowheads="1"/>
        </xdr:cNvSpPr>
      </xdr:nvSpPr>
      <xdr:spPr bwMode="auto">
        <a:xfrm>
          <a:off x="1952625" y="1428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8</xdr:row>
      <xdr:rowOff>104775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5048250" y="828675"/>
          <a:ext cx="0" cy="55245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 Bauabfälle</a:t>
          </a: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1428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133350</xdr:colOff>
      <xdr:row>1</xdr:row>
      <xdr:rowOff>0</xdr:rowOff>
    </xdr:to>
    <xdr:sp macro="" textlink="">
      <xdr:nvSpPr>
        <xdr:cNvPr id="3" name="Text 6"/>
        <xdr:cNvSpPr txBox="1">
          <a:spLocks noChangeArrowheads="1"/>
        </xdr:cNvSpPr>
      </xdr:nvSpPr>
      <xdr:spPr bwMode="auto">
        <a:xfrm>
          <a:off x="0" y="1428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396</a:t>
          </a:r>
          <a:endParaRPr lang="de-DE"/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6086475" y="3333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s396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75</xdr:row>
      <xdr:rowOff>0</xdr:rowOff>
    </xdr:from>
    <xdr:to>
      <xdr:col>4</xdr:col>
      <xdr:colOff>28575</xdr:colOff>
      <xdr:row>75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600450" y="9334500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04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89"/>
  <sheetViews>
    <sheetView tabSelected="1" workbookViewId="0" topLeftCell="A1">
      <selection activeCell="K1" sqref="K1"/>
    </sheetView>
  </sheetViews>
  <sheetFormatPr defaultColWidth="11.421875" defaultRowHeight="12.75"/>
  <cols>
    <col min="1" max="1" width="22.7109375" style="58" customWidth="1"/>
    <col min="2" max="2" width="4.28125" style="58" customWidth="1"/>
    <col min="3" max="3" width="7.28125" style="58" customWidth="1"/>
    <col min="4" max="4" width="8.7109375" style="58" bestFit="1" customWidth="1"/>
    <col min="5" max="5" width="8.57421875" style="58" customWidth="1"/>
    <col min="6" max="6" width="8.7109375" style="58" customWidth="1"/>
    <col min="7" max="8" width="8.421875" style="58" customWidth="1"/>
    <col min="9" max="9" width="8.140625" style="58" customWidth="1"/>
    <col min="10" max="10" width="9.140625" style="58" bestFit="1" customWidth="1"/>
    <col min="11" max="11" width="11.421875" style="58" customWidth="1"/>
    <col min="12" max="12" width="2.421875" style="58" customWidth="1"/>
    <col min="13" max="16384" width="11.421875" style="58" customWidth="1"/>
  </cols>
  <sheetData>
    <row r="3" spans="1:10" s="57" customFormat="1" ht="12.75">
      <c r="A3" s="937" t="s">
        <v>455</v>
      </c>
      <c r="B3" s="937"/>
      <c r="C3" s="937"/>
      <c r="D3" s="937"/>
      <c r="E3" s="937"/>
      <c r="F3" s="937"/>
      <c r="G3" s="937"/>
      <c r="H3" s="937"/>
      <c r="I3" s="937"/>
      <c r="J3" s="937"/>
    </row>
    <row r="4" spans="1:10" s="57" customFormat="1" ht="12.75">
      <c r="A4" s="937" t="s">
        <v>442</v>
      </c>
      <c r="B4" s="937"/>
      <c r="C4" s="937"/>
      <c r="D4" s="937"/>
      <c r="E4" s="937"/>
      <c r="F4" s="937"/>
      <c r="G4" s="937"/>
      <c r="H4" s="937"/>
      <c r="I4" s="937"/>
      <c r="J4" s="937"/>
    </row>
    <row r="5" spans="1:10" ht="11.25" customHeight="1">
      <c r="A5" s="34"/>
      <c r="B5" s="34"/>
      <c r="C5" s="34"/>
      <c r="D5" s="34"/>
      <c r="E5" s="34"/>
      <c r="F5" s="34"/>
      <c r="G5" s="34"/>
      <c r="H5" s="35"/>
      <c r="I5" s="52"/>
      <c r="J5" s="52"/>
    </row>
    <row r="6" spans="1:10" ht="15" customHeight="1">
      <c r="A6" s="36"/>
      <c r="B6" s="37"/>
      <c r="C6" s="938" t="s">
        <v>451</v>
      </c>
      <c r="D6" s="941" t="s">
        <v>23</v>
      </c>
      <c r="E6" s="942"/>
      <c r="F6" s="943"/>
      <c r="G6" s="941" t="s">
        <v>20</v>
      </c>
      <c r="H6" s="942"/>
      <c r="I6" s="942"/>
      <c r="J6" s="942"/>
    </row>
    <row r="7" spans="1:10" ht="11.25" customHeight="1">
      <c r="A7" s="54" t="s">
        <v>0</v>
      </c>
      <c r="B7" s="38"/>
      <c r="C7" s="939"/>
      <c r="D7" s="944">
        <v>2017</v>
      </c>
      <c r="E7" s="944">
        <v>2018</v>
      </c>
      <c r="F7" s="938" t="s">
        <v>161</v>
      </c>
      <c r="G7" s="944">
        <v>2017</v>
      </c>
      <c r="H7" s="944">
        <v>2018</v>
      </c>
      <c r="I7" s="947" t="s">
        <v>160</v>
      </c>
      <c r="J7" s="948"/>
    </row>
    <row r="8" spans="1:10" ht="22.5" customHeight="1">
      <c r="A8" s="38"/>
      <c r="B8" s="38"/>
      <c r="C8" s="939"/>
      <c r="D8" s="945"/>
      <c r="E8" s="945"/>
      <c r="F8" s="939"/>
      <c r="G8" s="945"/>
      <c r="H8" s="945"/>
      <c r="I8" s="938" t="s">
        <v>562</v>
      </c>
      <c r="J8" s="949" t="s">
        <v>561</v>
      </c>
    </row>
    <row r="9" spans="1:10" ht="12.75">
      <c r="A9" s="38"/>
      <c r="B9" s="39" t="s">
        <v>155</v>
      </c>
      <c r="C9" s="940"/>
      <c r="D9" s="946"/>
      <c r="E9" s="946"/>
      <c r="F9" s="940"/>
      <c r="G9" s="946"/>
      <c r="H9" s="946"/>
      <c r="I9" s="940"/>
      <c r="J9" s="950"/>
    </row>
    <row r="10" spans="1:10" ht="12.75">
      <c r="A10" s="40"/>
      <c r="B10" s="41" t="s">
        <v>207</v>
      </c>
      <c r="C10" s="42" t="s">
        <v>2</v>
      </c>
      <c r="D10" s="947" t="s">
        <v>3</v>
      </c>
      <c r="E10" s="948"/>
      <c r="F10" s="948"/>
      <c r="G10" s="948"/>
      <c r="H10" s="948"/>
      <c r="I10" s="948"/>
      <c r="J10" s="948"/>
    </row>
    <row r="11" spans="1:10" ht="10.5" customHeight="1">
      <c r="A11" s="36"/>
      <c r="B11" s="43"/>
      <c r="C11" s="34"/>
      <c r="D11" s="34"/>
      <c r="E11" s="34"/>
      <c r="F11" s="44"/>
      <c r="G11" s="44"/>
      <c r="H11" s="44"/>
      <c r="I11" s="34"/>
      <c r="J11" s="44"/>
    </row>
    <row r="12" spans="1:16" ht="14.25" customHeight="1">
      <c r="A12" s="45" t="s">
        <v>53</v>
      </c>
      <c r="B12" s="46" t="s">
        <v>154</v>
      </c>
      <c r="C12" s="44">
        <v>36</v>
      </c>
      <c r="D12" s="55">
        <v>3677457</v>
      </c>
      <c r="E12" s="55">
        <v>3675548</v>
      </c>
      <c r="F12" s="55">
        <v>3488265</v>
      </c>
      <c r="G12" s="55">
        <v>955446</v>
      </c>
      <c r="H12" s="55">
        <v>992377</v>
      </c>
      <c r="I12" s="44">
        <v>70093</v>
      </c>
      <c r="J12" s="44">
        <v>896971</v>
      </c>
      <c r="M12" s="59"/>
      <c r="N12" s="60"/>
      <c r="O12" s="31"/>
      <c r="P12" s="31"/>
    </row>
    <row r="13" spans="1:16" ht="14.25" customHeight="1">
      <c r="A13" s="47" t="s">
        <v>452</v>
      </c>
      <c r="B13" s="46" t="s">
        <v>208</v>
      </c>
      <c r="C13" s="44">
        <v>23</v>
      </c>
      <c r="D13" s="55">
        <v>295297</v>
      </c>
      <c r="E13" s="55">
        <v>258803</v>
      </c>
      <c r="F13" s="55">
        <v>194929</v>
      </c>
      <c r="G13" s="55">
        <v>274862</v>
      </c>
      <c r="H13" s="55">
        <v>280382</v>
      </c>
      <c r="I13" s="44">
        <v>48576</v>
      </c>
      <c r="J13" s="44">
        <v>231088</v>
      </c>
      <c r="M13" s="59"/>
      <c r="N13" s="60"/>
      <c r="O13" s="31"/>
      <c r="P13" s="31"/>
    </row>
    <row r="14" spans="1:16" ht="11.25" customHeight="1">
      <c r="A14" s="45"/>
      <c r="B14" s="48"/>
      <c r="C14" s="44"/>
      <c r="D14" s="44"/>
      <c r="E14" s="44"/>
      <c r="F14" s="44"/>
      <c r="G14" s="44"/>
      <c r="H14" s="44"/>
      <c r="I14" s="44"/>
      <c r="J14" s="44"/>
      <c r="M14" s="61"/>
      <c r="N14" s="60"/>
      <c r="O14" s="31"/>
      <c r="P14" s="31"/>
    </row>
    <row r="15" spans="1:16" ht="11.25" customHeight="1">
      <c r="A15" s="45" t="s">
        <v>167</v>
      </c>
      <c r="B15" s="46" t="s">
        <v>154</v>
      </c>
      <c r="C15" s="44">
        <v>28</v>
      </c>
      <c r="D15" s="55">
        <v>893113</v>
      </c>
      <c r="E15" s="55">
        <v>923131</v>
      </c>
      <c r="F15" s="55">
        <v>901503</v>
      </c>
      <c r="G15" s="55">
        <v>857682</v>
      </c>
      <c r="H15" s="55">
        <v>905785</v>
      </c>
      <c r="I15" s="55">
        <v>122989</v>
      </c>
      <c r="J15" s="55">
        <v>664194</v>
      </c>
      <c r="M15" s="30"/>
      <c r="N15" s="60"/>
      <c r="O15" s="31"/>
      <c r="P15" s="31"/>
    </row>
    <row r="16" spans="1:16" ht="14.25" customHeight="1">
      <c r="A16" s="45" t="s">
        <v>255</v>
      </c>
      <c r="B16" s="46" t="s">
        <v>208</v>
      </c>
      <c r="C16" s="44">
        <v>11</v>
      </c>
      <c r="D16" s="55">
        <v>176595</v>
      </c>
      <c r="E16" s="55">
        <v>66889</v>
      </c>
      <c r="F16" s="62">
        <v>64096</v>
      </c>
      <c r="G16" s="55">
        <v>103202</v>
      </c>
      <c r="H16" s="55">
        <v>78684</v>
      </c>
      <c r="I16" s="33">
        <v>1569</v>
      </c>
      <c r="J16" s="55">
        <v>77115</v>
      </c>
      <c r="M16" s="59"/>
      <c r="N16" s="60"/>
      <c r="O16" s="31"/>
      <c r="P16" s="31"/>
    </row>
    <row r="17" spans="1:16" ht="11.25" customHeight="1">
      <c r="A17" s="45"/>
      <c r="B17" s="49"/>
      <c r="C17" s="44"/>
      <c r="D17" s="55"/>
      <c r="E17" s="55"/>
      <c r="F17" s="55"/>
      <c r="G17" s="55"/>
      <c r="H17" s="55"/>
      <c r="I17" s="55"/>
      <c r="J17" s="55"/>
      <c r="M17" s="30"/>
      <c r="N17" s="30"/>
      <c r="O17" s="30"/>
      <c r="P17" s="30"/>
    </row>
    <row r="18" spans="1:16" ht="11.25" customHeight="1">
      <c r="A18" s="45" t="s">
        <v>4</v>
      </c>
      <c r="B18" s="46" t="s">
        <v>154</v>
      </c>
      <c r="C18" s="44">
        <v>98</v>
      </c>
      <c r="D18" s="55">
        <v>1537454</v>
      </c>
      <c r="E18" s="55">
        <v>1172131</v>
      </c>
      <c r="F18" s="55">
        <v>1083347</v>
      </c>
      <c r="G18" s="55">
        <v>218129</v>
      </c>
      <c r="H18" s="55">
        <v>134993</v>
      </c>
      <c r="I18" s="55">
        <v>78563</v>
      </c>
      <c r="J18" s="55">
        <v>37716</v>
      </c>
      <c r="M18" s="30"/>
      <c r="N18" s="30"/>
      <c r="O18" s="30"/>
      <c r="P18" s="30"/>
    </row>
    <row r="19" spans="1:16" ht="11.25" customHeight="1">
      <c r="A19" s="45" t="s">
        <v>159</v>
      </c>
      <c r="B19" s="46" t="s">
        <v>208</v>
      </c>
      <c r="C19" s="44">
        <v>71</v>
      </c>
      <c r="D19" s="55">
        <v>1166071</v>
      </c>
      <c r="E19" s="55">
        <v>825782</v>
      </c>
      <c r="F19" s="55">
        <v>782376</v>
      </c>
      <c r="G19" s="55">
        <v>168116</v>
      </c>
      <c r="H19" s="55">
        <v>64942</v>
      </c>
      <c r="I19" s="55">
        <v>31866</v>
      </c>
      <c r="J19" s="55">
        <v>25443</v>
      </c>
      <c r="M19" s="30"/>
      <c r="N19" s="30"/>
      <c r="O19" s="30"/>
      <c r="P19" s="30"/>
    </row>
    <row r="20" spans="1:16" ht="14.25" customHeight="1">
      <c r="A20" s="45"/>
      <c r="B20" s="46"/>
      <c r="C20" s="44"/>
      <c r="D20" s="55"/>
      <c r="E20" s="55"/>
      <c r="F20" s="55"/>
      <c r="G20" s="55"/>
      <c r="H20" s="55"/>
      <c r="I20" s="55"/>
      <c r="J20" s="55"/>
      <c r="M20" s="30"/>
      <c r="N20" s="60"/>
      <c r="O20" s="31"/>
      <c r="P20" s="31"/>
    </row>
    <row r="21" spans="1:16" ht="14.25" customHeight="1">
      <c r="A21" s="45" t="s">
        <v>157</v>
      </c>
      <c r="B21" s="46" t="s">
        <v>154</v>
      </c>
      <c r="C21" s="44">
        <v>183</v>
      </c>
      <c r="D21" s="55">
        <v>102732</v>
      </c>
      <c r="E21" s="55">
        <v>123342</v>
      </c>
      <c r="F21" s="55">
        <v>118284</v>
      </c>
      <c r="G21" s="55">
        <v>94585</v>
      </c>
      <c r="H21" s="55">
        <v>109056</v>
      </c>
      <c r="I21" s="33">
        <v>141</v>
      </c>
      <c r="J21" s="55">
        <v>107459</v>
      </c>
      <c r="M21" s="30"/>
      <c r="N21" s="60"/>
      <c r="O21" s="31"/>
      <c r="P21" s="31"/>
    </row>
    <row r="22" spans="1:16" ht="12.75">
      <c r="A22" s="45" t="s">
        <v>158</v>
      </c>
      <c r="B22" s="46" t="s">
        <v>208</v>
      </c>
      <c r="C22" s="44">
        <v>165</v>
      </c>
      <c r="D22" s="55">
        <v>102391</v>
      </c>
      <c r="E22" s="55">
        <v>120383</v>
      </c>
      <c r="F22" s="55">
        <v>115451</v>
      </c>
      <c r="G22" s="55">
        <v>4186</v>
      </c>
      <c r="H22" s="55">
        <v>3766</v>
      </c>
      <c r="I22" s="33">
        <v>76</v>
      </c>
      <c r="J22" s="55">
        <v>3389</v>
      </c>
      <c r="M22" s="30"/>
      <c r="N22" s="63"/>
      <c r="O22" s="31"/>
      <c r="P22" s="31"/>
    </row>
    <row r="23" spans="1:16" ht="12.75">
      <c r="A23" s="45"/>
      <c r="B23" s="46"/>
      <c r="C23" s="44"/>
      <c r="D23" s="55"/>
      <c r="E23" s="55"/>
      <c r="F23" s="55"/>
      <c r="G23" s="55"/>
      <c r="H23" s="55"/>
      <c r="I23" s="55"/>
      <c r="J23" s="55"/>
      <c r="M23" s="30"/>
      <c r="N23" s="60"/>
      <c r="O23" s="31"/>
      <c r="P23" s="31"/>
    </row>
    <row r="24" spans="1:16" ht="12.75">
      <c r="A24" s="47" t="s">
        <v>453</v>
      </c>
      <c r="B24" s="46" t="s">
        <v>154</v>
      </c>
      <c r="C24" s="44">
        <v>363</v>
      </c>
      <c r="D24" s="55">
        <v>7184742</v>
      </c>
      <c r="E24" s="55">
        <v>6877001</v>
      </c>
      <c r="F24" s="55">
        <v>6308903</v>
      </c>
      <c r="G24" s="55">
        <v>57841</v>
      </c>
      <c r="H24" s="55">
        <v>62759</v>
      </c>
      <c r="I24" s="44">
        <v>29502</v>
      </c>
      <c r="J24" s="44">
        <v>33257</v>
      </c>
      <c r="M24" s="30"/>
      <c r="N24" s="60"/>
      <c r="O24" s="31"/>
      <c r="P24" s="31"/>
    </row>
    <row r="25" spans="1:16" ht="12.75">
      <c r="A25" s="47"/>
      <c r="B25" s="46" t="s">
        <v>208</v>
      </c>
      <c r="C25" s="44">
        <v>34</v>
      </c>
      <c r="D25" s="55">
        <v>319480</v>
      </c>
      <c r="E25" s="55">
        <v>302246</v>
      </c>
      <c r="F25" s="55">
        <v>209564</v>
      </c>
      <c r="G25" s="55">
        <v>30725</v>
      </c>
      <c r="H25" s="55">
        <v>29489</v>
      </c>
      <c r="I25" s="44">
        <v>29489</v>
      </c>
      <c r="J25" s="33" t="s">
        <v>8</v>
      </c>
      <c r="M25" s="30"/>
      <c r="N25" s="60"/>
      <c r="O25" s="31"/>
      <c r="P25" s="31"/>
    </row>
    <row r="26" spans="1:16" ht="12.75">
      <c r="A26" s="45"/>
      <c r="B26" s="46"/>
      <c r="C26" s="44"/>
      <c r="D26" s="55"/>
      <c r="E26" s="55"/>
      <c r="F26" s="55"/>
      <c r="G26" s="55"/>
      <c r="H26" s="55"/>
      <c r="I26" s="55"/>
      <c r="J26" s="55"/>
      <c r="M26" s="30"/>
      <c r="N26" s="60"/>
      <c r="O26" s="31"/>
      <c r="P26" s="31"/>
    </row>
    <row r="27" spans="1:16" ht="11.25" customHeight="1">
      <c r="A27" s="45" t="s">
        <v>156</v>
      </c>
      <c r="B27" s="46" t="s">
        <v>154</v>
      </c>
      <c r="C27" s="44">
        <v>97</v>
      </c>
      <c r="D27" s="55">
        <v>2811448</v>
      </c>
      <c r="E27" s="55">
        <v>2639443</v>
      </c>
      <c r="F27" s="55">
        <v>2186740</v>
      </c>
      <c r="G27" s="55">
        <v>257612</v>
      </c>
      <c r="H27" s="55">
        <v>257805</v>
      </c>
      <c r="I27" s="55">
        <v>31502</v>
      </c>
      <c r="J27" s="55">
        <v>186691</v>
      </c>
      <c r="M27" s="30"/>
      <c r="N27" s="60"/>
      <c r="O27" s="31"/>
      <c r="P27" s="31"/>
    </row>
    <row r="28" spans="1:16" ht="15" customHeight="1">
      <c r="A28" s="45"/>
      <c r="B28" s="46" t="s">
        <v>208</v>
      </c>
      <c r="C28" s="44">
        <v>12</v>
      </c>
      <c r="D28" s="55">
        <v>337290</v>
      </c>
      <c r="E28" s="55">
        <v>349572</v>
      </c>
      <c r="F28" s="55">
        <v>274940</v>
      </c>
      <c r="G28" s="55">
        <v>87804</v>
      </c>
      <c r="H28" s="55">
        <v>75001</v>
      </c>
      <c r="I28" s="55">
        <v>5153</v>
      </c>
      <c r="J28" s="55">
        <v>69848</v>
      </c>
      <c r="M28" s="30"/>
      <c r="N28" s="60"/>
      <c r="O28" s="31"/>
      <c r="P28" s="31"/>
    </row>
    <row r="29" spans="1:16" ht="11.25" customHeight="1">
      <c r="A29" s="45"/>
      <c r="B29" s="46"/>
      <c r="C29" s="44"/>
      <c r="D29" s="55"/>
      <c r="E29" s="55"/>
      <c r="F29" s="55"/>
      <c r="G29" s="55"/>
      <c r="H29" s="55"/>
      <c r="I29" s="55"/>
      <c r="J29" s="55"/>
      <c r="M29" s="30"/>
      <c r="N29" s="60"/>
      <c r="O29" s="31"/>
      <c r="P29" s="31"/>
    </row>
    <row r="30" spans="1:16" ht="11.25" customHeight="1">
      <c r="A30" s="45" t="s">
        <v>443</v>
      </c>
      <c r="B30" s="46" t="s">
        <v>154</v>
      </c>
      <c r="C30" s="44">
        <v>333</v>
      </c>
      <c r="D30" s="55">
        <v>2684566</v>
      </c>
      <c r="E30" s="55">
        <v>2756814</v>
      </c>
      <c r="F30" s="55">
        <v>2711953</v>
      </c>
      <c r="G30" s="55">
        <v>1630322</v>
      </c>
      <c r="H30" s="55">
        <v>1597054</v>
      </c>
      <c r="I30" s="55">
        <v>53640</v>
      </c>
      <c r="J30" s="55">
        <v>191903</v>
      </c>
      <c r="M30" s="30"/>
      <c r="N30" s="60"/>
      <c r="O30" s="31"/>
      <c r="P30" s="31"/>
    </row>
    <row r="31" spans="1:16" ht="12.75">
      <c r="A31" s="45" t="s">
        <v>444</v>
      </c>
      <c r="B31" s="46" t="s">
        <v>208</v>
      </c>
      <c r="C31" s="33">
        <v>1</v>
      </c>
      <c r="D31" s="56" t="s">
        <v>8</v>
      </c>
      <c r="E31" s="56" t="s">
        <v>8</v>
      </c>
      <c r="F31" s="56" t="s">
        <v>8</v>
      </c>
      <c r="G31" s="33" t="s">
        <v>8</v>
      </c>
      <c r="H31" s="33" t="s">
        <v>8</v>
      </c>
      <c r="I31" s="33" t="s">
        <v>8</v>
      </c>
      <c r="J31" s="33" t="s">
        <v>8</v>
      </c>
      <c r="M31" s="30"/>
      <c r="N31" s="60"/>
      <c r="O31" s="31"/>
      <c r="P31" s="31"/>
    </row>
    <row r="32" spans="1:16" ht="12.75">
      <c r="A32" s="45"/>
      <c r="B32" s="46"/>
      <c r="C32" s="44"/>
      <c r="D32" s="55"/>
      <c r="E32" s="55"/>
      <c r="F32" s="55"/>
      <c r="G32" s="55"/>
      <c r="H32" s="55"/>
      <c r="I32" s="55"/>
      <c r="J32" s="55"/>
      <c r="M32" s="30"/>
      <c r="N32" s="60"/>
      <c r="O32" s="31"/>
      <c r="P32" s="31"/>
    </row>
    <row r="33" spans="1:16" ht="11.25" customHeight="1">
      <c r="A33" s="45" t="s">
        <v>256</v>
      </c>
      <c r="B33" s="46" t="s">
        <v>154</v>
      </c>
      <c r="C33" s="44">
        <v>190</v>
      </c>
      <c r="D33" s="55">
        <v>3653762</v>
      </c>
      <c r="E33" s="55">
        <v>3701398</v>
      </c>
      <c r="F33" s="55">
        <v>2898533</v>
      </c>
      <c r="G33" s="55">
        <v>3604027</v>
      </c>
      <c r="H33" s="55">
        <v>3660100</v>
      </c>
      <c r="I33" s="55">
        <v>97624</v>
      </c>
      <c r="J33" s="55">
        <v>2361795</v>
      </c>
      <c r="M33" s="30"/>
      <c r="N33" s="60"/>
      <c r="O33" s="32"/>
      <c r="P33" s="32"/>
    </row>
    <row r="34" spans="1:16" ht="12.75">
      <c r="A34" s="45" t="s">
        <v>257</v>
      </c>
      <c r="B34" s="46" t="s">
        <v>208</v>
      </c>
      <c r="C34" s="44">
        <v>24</v>
      </c>
      <c r="D34" s="55">
        <v>126046</v>
      </c>
      <c r="E34" s="55">
        <v>145740</v>
      </c>
      <c r="F34" s="55">
        <v>128664</v>
      </c>
      <c r="G34" s="55">
        <v>132801</v>
      </c>
      <c r="H34" s="55">
        <v>175356</v>
      </c>
      <c r="I34" s="55">
        <v>1606</v>
      </c>
      <c r="J34" s="55">
        <v>171431</v>
      </c>
      <c r="M34" s="30"/>
      <c r="N34" s="60"/>
      <c r="O34" s="31"/>
      <c r="P34" s="31"/>
    </row>
    <row r="35" spans="1:16" ht="12.75">
      <c r="A35" s="45"/>
      <c r="B35" s="46"/>
      <c r="C35" s="44"/>
      <c r="D35" s="55"/>
      <c r="E35" s="55"/>
      <c r="F35" s="55"/>
      <c r="G35" s="55"/>
      <c r="H35" s="55"/>
      <c r="I35" s="55"/>
      <c r="J35" s="55"/>
      <c r="M35" s="30"/>
      <c r="N35" s="60"/>
      <c r="O35" s="31"/>
      <c r="P35" s="31"/>
    </row>
    <row r="36" spans="1:16" ht="12.75">
      <c r="A36" s="45" t="s">
        <v>454</v>
      </c>
      <c r="B36" s="46" t="s">
        <v>154</v>
      </c>
      <c r="C36" s="44">
        <v>63</v>
      </c>
      <c r="D36" s="55">
        <v>1263826</v>
      </c>
      <c r="E36" s="55">
        <v>1292650</v>
      </c>
      <c r="F36" s="55">
        <v>1061825</v>
      </c>
      <c r="G36" s="55">
        <v>1101120</v>
      </c>
      <c r="H36" s="55">
        <v>1231072</v>
      </c>
      <c r="I36" s="55">
        <v>130193</v>
      </c>
      <c r="J36" s="55">
        <v>622003</v>
      </c>
      <c r="M36" s="30"/>
      <c r="N36" s="60"/>
      <c r="O36" s="31"/>
      <c r="P36" s="31"/>
    </row>
    <row r="37" spans="1:16" ht="12.75">
      <c r="A37" s="45"/>
      <c r="B37" s="46" t="s">
        <v>208</v>
      </c>
      <c r="C37" s="44">
        <v>18</v>
      </c>
      <c r="D37" s="55">
        <v>140390</v>
      </c>
      <c r="E37" s="55">
        <v>149589</v>
      </c>
      <c r="F37" s="55">
        <v>144219</v>
      </c>
      <c r="G37" s="55">
        <v>294868</v>
      </c>
      <c r="H37" s="55">
        <v>364346</v>
      </c>
      <c r="I37" s="55">
        <v>40448</v>
      </c>
      <c r="J37" s="55">
        <v>323898</v>
      </c>
      <c r="M37" s="30"/>
      <c r="N37" s="60"/>
      <c r="O37" s="31"/>
      <c r="P37" s="31"/>
    </row>
    <row r="38" spans="1:16" ht="12.75">
      <c r="A38" s="45"/>
      <c r="B38" s="49"/>
      <c r="C38" s="44"/>
      <c r="D38" s="55"/>
      <c r="E38" s="55"/>
      <c r="F38" s="55"/>
      <c r="G38" s="55"/>
      <c r="H38" s="55"/>
      <c r="I38" s="55"/>
      <c r="J38" s="55"/>
      <c r="M38" s="30"/>
      <c r="N38" s="60"/>
      <c r="O38" s="31"/>
      <c r="P38" s="31"/>
    </row>
    <row r="39" spans="1:16" ht="12.75">
      <c r="A39" s="45" t="s">
        <v>5</v>
      </c>
      <c r="B39" s="46" t="s">
        <v>154</v>
      </c>
      <c r="C39" s="44">
        <v>165</v>
      </c>
      <c r="D39" s="55">
        <v>4045656</v>
      </c>
      <c r="E39" s="55">
        <v>4172649</v>
      </c>
      <c r="F39" s="55">
        <v>3552487</v>
      </c>
      <c r="G39" s="55">
        <v>3826029</v>
      </c>
      <c r="H39" s="55">
        <v>4028980</v>
      </c>
      <c r="I39" s="55">
        <v>563923</v>
      </c>
      <c r="J39" s="55">
        <v>1880406</v>
      </c>
      <c r="M39" s="30"/>
      <c r="N39" s="60"/>
      <c r="O39" s="31"/>
      <c r="P39" s="31"/>
    </row>
    <row r="40" spans="1:16" ht="12.75">
      <c r="A40" s="45"/>
      <c r="B40" s="46" t="s">
        <v>208</v>
      </c>
      <c r="C40" s="44">
        <v>29</v>
      </c>
      <c r="D40" s="55">
        <v>40731</v>
      </c>
      <c r="E40" s="55">
        <v>35944</v>
      </c>
      <c r="F40" s="55">
        <v>33762</v>
      </c>
      <c r="G40" s="55">
        <v>36313</v>
      </c>
      <c r="H40" s="55">
        <v>26726</v>
      </c>
      <c r="I40" s="33">
        <v>1191</v>
      </c>
      <c r="J40" s="55">
        <v>22028</v>
      </c>
      <c r="M40" s="30"/>
      <c r="N40" s="63"/>
      <c r="O40" s="31"/>
      <c r="P40" s="31"/>
    </row>
    <row r="41" spans="1:16" ht="12.75">
      <c r="A41" s="45"/>
      <c r="B41" s="46"/>
      <c r="C41" s="44"/>
      <c r="D41" s="55"/>
      <c r="E41" s="55"/>
      <c r="F41" s="55"/>
      <c r="G41" s="55"/>
      <c r="H41" s="55"/>
      <c r="I41" s="55"/>
      <c r="J41" s="55"/>
      <c r="M41" s="30"/>
      <c r="N41" s="60"/>
      <c r="O41" s="31"/>
      <c r="P41" s="31"/>
    </row>
    <row r="42" spans="1:16" ht="12.75">
      <c r="A42" s="45" t="s">
        <v>6</v>
      </c>
      <c r="B42" s="46" t="s">
        <v>154</v>
      </c>
      <c r="C42" s="44">
        <v>65</v>
      </c>
      <c r="D42" s="55">
        <v>169911</v>
      </c>
      <c r="E42" s="55">
        <v>170915</v>
      </c>
      <c r="F42" s="55">
        <v>149205</v>
      </c>
      <c r="G42" s="55">
        <v>150567</v>
      </c>
      <c r="H42" s="55">
        <v>164679</v>
      </c>
      <c r="I42" s="55">
        <v>3179</v>
      </c>
      <c r="J42" s="55">
        <v>161372</v>
      </c>
      <c r="M42" s="30"/>
      <c r="N42" s="60"/>
      <c r="O42" s="31"/>
      <c r="P42" s="31"/>
    </row>
    <row r="43" spans="1:16" ht="12.75">
      <c r="A43" s="45" t="s">
        <v>440</v>
      </c>
      <c r="B43" s="46" t="s">
        <v>208</v>
      </c>
      <c r="C43" s="44">
        <v>31</v>
      </c>
      <c r="D43" s="55">
        <v>154376</v>
      </c>
      <c r="E43" s="55">
        <v>155525</v>
      </c>
      <c r="F43" s="55">
        <v>134494</v>
      </c>
      <c r="G43" s="55">
        <v>46232</v>
      </c>
      <c r="H43" s="55">
        <v>56574</v>
      </c>
      <c r="I43" s="55">
        <v>2919</v>
      </c>
      <c r="J43" s="55">
        <v>53654</v>
      </c>
      <c r="M43" s="30"/>
      <c r="N43" s="60"/>
      <c r="O43" s="31"/>
      <c r="P43" s="31"/>
    </row>
    <row r="44" spans="1:16" ht="12.75">
      <c r="A44" s="45"/>
      <c r="B44" s="45"/>
      <c r="C44" s="50"/>
      <c r="D44" s="44"/>
      <c r="E44" s="44"/>
      <c r="F44" s="44"/>
      <c r="G44" s="44"/>
      <c r="H44" s="44"/>
      <c r="I44" s="44"/>
      <c r="J44" s="44"/>
      <c r="M44" s="30"/>
      <c r="N44" s="60"/>
      <c r="O44" s="31"/>
      <c r="P44" s="31"/>
    </row>
    <row r="45" spans="1:16" ht="12.75">
      <c r="A45" s="51" t="s">
        <v>7</v>
      </c>
      <c r="B45" s="34"/>
      <c r="C45" s="34"/>
      <c r="D45" s="34"/>
      <c r="E45" s="34"/>
      <c r="F45" s="34"/>
      <c r="G45" s="34"/>
      <c r="H45" s="34"/>
      <c r="I45" s="34"/>
      <c r="J45" s="34"/>
      <c r="M45" s="30"/>
      <c r="N45" s="60"/>
      <c r="O45" s="31"/>
      <c r="P45" s="31"/>
    </row>
    <row r="46" spans="1:10" ht="11.25" customHeight="1">
      <c r="A46" s="932" t="s">
        <v>456</v>
      </c>
      <c r="B46" s="933"/>
      <c r="C46" s="933"/>
      <c r="D46" s="933"/>
      <c r="E46" s="933"/>
      <c r="F46" s="933"/>
      <c r="G46" s="933"/>
      <c r="H46" s="933"/>
      <c r="I46" s="933"/>
      <c r="J46" s="933"/>
    </row>
    <row r="47" spans="1:10" ht="11.25" customHeight="1">
      <c r="A47" s="933"/>
      <c r="B47" s="933"/>
      <c r="C47" s="933"/>
      <c r="D47" s="933"/>
      <c r="E47" s="933"/>
      <c r="F47" s="933"/>
      <c r="G47" s="933"/>
      <c r="H47" s="933"/>
      <c r="I47" s="933"/>
      <c r="J47" s="933"/>
    </row>
    <row r="48" spans="1:10" ht="11.25" customHeight="1">
      <c r="A48" s="933"/>
      <c r="B48" s="933"/>
      <c r="C48" s="933"/>
      <c r="D48" s="933"/>
      <c r="E48" s="933"/>
      <c r="F48" s="933"/>
      <c r="G48" s="933"/>
      <c r="H48" s="933"/>
      <c r="I48" s="933"/>
      <c r="J48" s="933"/>
    </row>
    <row r="49" spans="1:10" ht="12.75">
      <c r="A49" s="64"/>
      <c r="B49" s="64"/>
      <c r="C49" s="65"/>
      <c r="D49" s="65"/>
      <c r="E49" s="66"/>
      <c r="F49" s="66"/>
      <c r="G49" s="66"/>
      <c r="H49" s="66"/>
      <c r="I49" s="66"/>
      <c r="J49" s="66"/>
    </row>
    <row r="50" spans="1:10" ht="12.75">
      <c r="A50" s="67"/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2.75">
      <c r="A51" s="64"/>
      <c r="B51" s="64"/>
      <c r="C51" s="65"/>
      <c r="D51" s="65"/>
      <c r="E51" s="66"/>
      <c r="F51" s="66"/>
      <c r="G51" s="66"/>
      <c r="H51" s="66"/>
      <c r="I51" s="66"/>
      <c r="J51" s="66"/>
    </row>
    <row r="52" spans="1:10" ht="15.75" customHeight="1">
      <c r="A52" s="934"/>
      <c r="B52" s="934"/>
      <c r="C52" s="934"/>
      <c r="D52" s="66"/>
      <c r="E52" s="68"/>
      <c r="F52" s="69"/>
      <c r="G52" s="69"/>
      <c r="H52" s="70"/>
      <c r="I52" s="70"/>
      <c r="J52" s="71"/>
    </row>
    <row r="53" spans="1:10" ht="15.75" customHeight="1">
      <c r="A53" s="72"/>
      <c r="B53" s="72"/>
      <c r="C53" s="73"/>
      <c r="D53" s="73"/>
      <c r="E53" s="66"/>
      <c r="F53" s="74"/>
      <c r="G53" s="74"/>
      <c r="H53" s="66"/>
      <c r="I53" s="66"/>
      <c r="J53" s="66"/>
    </row>
    <row r="54" spans="1:10" ht="12.75">
      <c r="A54" s="66"/>
      <c r="B54" s="936"/>
      <c r="C54" s="936"/>
      <c r="D54" s="75"/>
      <c r="E54" s="76"/>
      <c r="F54" s="77"/>
      <c r="G54" s="77"/>
      <c r="H54" s="77"/>
      <c r="I54" s="77"/>
      <c r="J54" s="78"/>
    </row>
    <row r="55" spans="1:10" ht="11.25" customHeight="1">
      <c r="A55" s="64"/>
      <c r="B55" s="936"/>
      <c r="C55" s="936"/>
      <c r="D55" s="65"/>
      <c r="E55" s="79"/>
      <c r="F55" s="80"/>
      <c r="G55" s="80"/>
      <c r="H55" s="81"/>
      <c r="I55" s="81"/>
      <c r="J55" s="82"/>
    </row>
    <row r="56" spans="1:10" ht="11.25" customHeight="1">
      <c r="A56" s="64"/>
      <c r="B56" s="936"/>
      <c r="C56" s="936"/>
      <c r="D56" s="75"/>
      <c r="E56" s="79"/>
      <c r="F56" s="83"/>
      <c r="G56" s="83"/>
      <c r="H56" s="84"/>
      <c r="I56" s="84"/>
      <c r="J56" s="85"/>
    </row>
    <row r="57" spans="1:10" ht="12.75">
      <c r="A57" s="64"/>
      <c r="B57" s="64"/>
      <c r="C57" s="65"/>
      <c r="D57" s="65"/>
      <c r="E57" s="66"/>
      <c r="F57" s="66"/>
      <c r="G57" s="66"/>
      <c r="H57" s="66"/>
      <c r="I57" s="66"/>
      <c r="J57" s="66"/>
    </row>
    <row r="58" spans="1:10" ht="12.75">
      <c r="A58" s="935"/>
      <c r="B58" s="935"/>
      <c r="C58" s="935"/>
      <c r="D58" s="935"/>
      <c r="E58" s="935"/>
      <c r="F58" s="935"/>
      <c r="G58" s="935"/>
      <c r="H58" s="935"/>
      <c r="I58" s="935"/>
      <c r="J58" s="935"/>
    </row>
    <row r="59" spans="1:10" ht="12.75">
      <c r="A59" s="64"/>
      <c r="B59" s="64"/>
      <c r="C59" s="65"/>
      <c r="D59" s="65"/>
      <c r="E59" s="66"/>
      <c r="F59" s="66"/>
      <c r="G59" s="66"/>
      <c r="H59" s="66"/>
      <c r="I59" s="66"/>
      <c r="J59" s="66"/>
    </row>
    <row r="60" spans="1:10" ht="12.75">
      <c r="A60" s="934"/>
      <c r="B60" s="934"/>
      <c r="C60" s="934"/>
      <c r="D60" s="73"/>
      <c r="E60" s="68"/>
      <c r="F60" s="69"/>
      <c r="G60" s="69"/>
      <c r="H60" s="70"/>
      <c r="I60" s="70"/>
      <c r="J60" s="86"/>
    </row>
    <row r="61" spans="1:10" ht="11.25" customHeight="1">
      <c r="A61" s="72"/>
      <c r="B61" s="72"/>
      <c r="C61" s="73"/>
      <c r="D61" s="73"/>
      <c r="E61" s="66"/>
      <c r="F61" s="66"/>
      <c r="G61" s="66"/>
      <c r="H61" s="73"/>
      <c r="I61" s="66"/>
      <c r="J61" s="66"/>
    </row>
    <row r="62" spans="1:10" ht="14.25" customHeight="1">
      <c r="A62" s="66"/>
      <c r="B62" s="952"/>
      <c r="C62" s="952"/>
      <c r="D62" s="87"/>
      <c r="E62" s="88"/>
      <c r="F62" s="89"/>
      <c r="G62" s="89"/>
      <c r="H62" s="90"/>
      <c r="I62" s="90"/>
      <c r="J62" s="66"/>
    </row>
    <row r="63" spans="1:10" ht="12" customHeight="1">
      <c r="A63" s="64"/>
      <c r="B63" s="936"/>
      <c r="C63" s="936"/>
      <c r="D63" s="75"/>
      <c r="E63" s="79"/>
      <c r="F63" s="91"/>
      <c r="G63" s="91"/>
      <c r="H63" s="82"/>
      <c r="I63" s="82"/>
      <c r="J63" s="85"/>
    </row>
    <row r="64" spans="1:10" ht="12.75">
      <c r="A64" s="64"/>
      <c r="B64" s="64"/>
      <c r="C64" s="65"/>
      <c r="D64" s="65"/>
      <c r="E64" s="66"/>
      <c r="F64" s="66"/>
      <c r="G64" s="66"/>
      <c r="H64" s="66"/>
      <c r="I64" s="66"/>
      <c r="J64" s="66"/>
    </row>
    <row r="65" spans="1:10" ht="12.75">
      <c r="A65" s="935"/>
      <c r="B65" s="935"/>
      <c r="C65" s="935"/>
      <c r="D65" s="935"/>
      <c r="E65" s="935"/>
      <c r="F65" s="935"/>
      <c r="G65" s="935"/>
      <c r="H65" s="935"/>
      <c r="I65" s="935"/>
      <c r="J65" s="935"/>
    </row>
    <row r="66" spans="1:10" ht="12.75">
      <c r="A66" s="64"/>
      <c r="B66" s="64"/>
      <c r="C66" s="65"/>
      <c r="D66" s="65"/>
      <c r="E66" s="66"/>
      <c r="F66" s="66"/>
      <c r="G66" s="66"/>
      <c r="H66" s="66"/>
      <c r="I66" s="66"/>
      <c r="J66" s="66"/>
    </row>
    <row r="67" spans="1:10" ht="12.75">
      <c r="A67" s="934"/>
      <c r="B67" s="934"/>
      <c r="C67" s="934"/>
      <c r="D67" s="65"/>
      <c r="E67" s="92"/>
      <c r="F67" s="93"/>
      <c r="G67" s="93"/>
      <c r="H67" s="86"/>
      <c r="I67" s="86"/>
      <c r="J67" s="73"/>
    </row>
    <row r="68" spans="1:10" ht="12.75">
      <c r="A68" s="64"/>
      <c r="B68" s="64"/>
      <c r="C68" s="65"/>
      <c r="D68" s="65"/>
      <c r="E68" s="66"/>
      <c r="F68" s="66"/>
      <c r="G68" s="66"/>
      <c r="H68" s="66"/>
      <c r="I68" s="66"/>
      <c r="J68" s="66"/>
    </row>
    <row r="69" spans="1:10" ht="12.75">
      <c r="A69" s="935"/>
      <c r="B69" s="935"/>
      <c r="C69" s="935"/>
      <c r="D69" s="935"/>
      <c r="E69" s="935"/>
      <c r="F69" s="935"/>
      <c r="G69" s="935"/>
      <c r="H69" s="935"/>
      <c r="I69" s="935"/>
      <c r="J69" s="935"/>
    </row>
    <row r="70" spans="1:10" ht="12.75">
      <c r="A70" s="64"/>
      <c r="B70" s="64"/>
      <c r="C70" s="65"/>
      <c r="D70" s="65"/>
      <c r="E70" s="65"/>
      <c r="F70" s="65"/>
      <c r="G70" s="94"/>
      <c r="H70" s="94"/>
      <c r="I70" s="94"/>
      <c r="J70" s="94"/>
    </row>
    <row r="71" spans="1:10" ht="12.75">
      <c r="A71" s="934"/>
      <c r="B71" s="934"/>
      <c r="C71" s="934"/>
      <c r="D71" s="66"/>
      <c r="E71" s="95"/>
      <c r="F71" s="96"/>
      <c r="G71" s="96"/>
      <c r="H71" s="71"/>
      <c r="I71" s="71"/>
      <c r="J71" s="86"/>
    </row>
    <row r="72" spans="1:10" ht="12.75">
      <c r="A72" s="64"/>
      <c r="B72" s="64"/>
      <c r="C72" s="65"/>
      <c r="D72" s="65"/>
      <c r="E72" s="66"/>
      <c r="F72" s="66"/>
      <c r="G72" s="66"/>
      <c r="H72" s="66"/>
      <c r="I72" s="66"/>
      <c r="J72" s="66"/>
    </row>
    <row r="73" spans="1:10" ht="12.75">
      <c r="A73" s="935"/>
      <c r="B73" s="935"/>
      <c r="C73" s="935"/>
      <c r="D73" s="935"/>
      <c r="E73" s="935"/>
      <c r="F73" s="935"/>
      <c r="G73" s="935"/>
      <c r="H73" s="935"/>
      <c r="I73" s="935"/>
      <c r="J73" s="935"/>
    </row>
    <row r="74" spans="1:10" ht="12.75">
      <c r="A74" s="64"/>
      <c r="B74" s="64"/>
      <c r="C74" s="65"/>
      <c r="D74" s="65"/>
      <c r="E74" s="66"/>
      <c r="F74" s="66"/>
      <c r="G74" s="66"/>
      <c r="H74" s="66"/>
      <c r="I74" s="66"/>
      <c r="J74" s="66"/>
    </row>
    <row r="75" spans="1:10" ht="12.75">
      <c r="A75" s="934"/>
      <c r="B75" s="934"/>
      <c r="C75" s="934"/>
      <c r="D75" s="66"/>
      <c r="E75" s="95"/>
      <c r="F75" s="69"/>
      <c r="G75" s="69"/>
      <c r="H75" s="70"/>
      <c r="I75" s="70"/>
      <c r="J75" s="71"/>
    </row>
    <row r="76" spans="1:10" ht="12.75">
      <c r="A76" s="72"/>
      <c r="B76" s="72"/>
      <c r="C76" s="97"/>
      <c r="D76" s="97"/>
      <c r="E76" s="66"/>
      <c r="F76" s="74"/>
      <c r="G76" s="74"/>
      <c r="H76" s="73"/>
      <c r="I76" s="66"/>
      <c r="J76" s="66"/>
    </row>
    <row r="77" spans="1:10" ht="12.75">
      <c r="A77" s="66"/>
      <c r="B77" s="936"/>
      <c r="C77" s="936"/>
      <c r="D77" s="75"/>
      <c r="E77" s="79"/>
      <c r="F77" s="83"/>
      <c r="G77" s="83"/>
      <c r="H77" s="84"/>
      <c r="I77" s="84"/>
      <c r="J77" s="90"/>
    </row>
    <row r="78" spans="1:10" ht="12.75">
      <c r="A78" s="66"/>
      <c r="B78" s="936"/>
      <c r="C78" s="936"/>
      <c r="D78" s="65"/>
      <c r="E78" s="79"/>
      <c r="F78" s="91"/>
      <c r="G78" s="91"/>
      <c r="H78" s="82"/>
      <c r="I78" s="82"/>
      <c r="J78" s="84"/>
    </row>
    <row r="79" spans="1:10" ht="12.75">
      <c r="A79" s="66"/>
      <c r="B79" s="936"/>
      <c r="C79" s="936"/>
      <c r="D79" s="75"/>
      <c r="E79" s="88"/>
      <c r="F79" s="91"/>
      <c r="G79" s="91"/>
      <c r="H79" s="82"/>
      <c r="I79" s="82"/>
      <c r="J79" s="79"/>
    </row>
    <row r="80" spans="1:10" ht="12.75">
      <c r="A80" s="64"/>
      <c r="B80" s="64"/>
      <c r="C80" s="65"/>
      <c r="D80" s="65"/>
      <c r="E80" s="66"/>
      <c r="F80" s="66"/>
      <c r="G80" s="66"/>
      <c r="H80" s="66"/>
      <c r="I80" s="66"/>
      <c r="J80" s="66"/>
    </row>
    <row r="81" spans="1:10" ht="12.75">
      <c r="A81" s="935"/>
      <c r="B81" s="935"/>
      <c r="C81" s="935"/>
      <c r="D81" s="935"/>
      <c r="E81" s="935"/>
      <c r="F81" s="935"/>
      <c r="G81" s="935"/>
      <c r="H81" s="935"/>
      <c r="I81" s="935"/>
      <c r="J81" s="935"/>
    </row>
    <row r="82" spans="1:10" ht="12.75">
      <c r="A82" s="64"/>
      <c r="B82" s="64"/>
      <c r="C82" s="65"/>
      <c r="D82" s="65"/>
      <c r="E82" s="66"/>
      <c r="F82" s="66"/>
      <c r="G82" s="66"/>
      <c r="H82" s="66"/>
      <c r="I82" s="66"/>
      <c r="J82" s="66"/>
    </row>
    <row r="83" spans="1:10" ht="12.75">
      <c r="A83" s="934"/>
      <c r="B83" s="934"/>
      <c r="C83" s="934"/>
      <c r="D83" s="66"/>
      <c r="E83" s="68"/>
      <c r="F83" s="69"/>
      <c r="G83" s="69"/>
      <c r="H83" s="70"/>
      <c r="I83" s="70"/>
      <c r="J83" s="71"/>
    </row>
    <row r="84" spans="1:10" ht="12">
      <c r="A84" s="98"/>
      <c r="B84" s="99"/>
      <c r="C84" s="100"/>
      <c r="D84" s="100"/>
      <c r="E84" s="100"/>
      <c r="F84" s="100"/>
      <c r="G84" s="101"/>
      <c r="H84" s="101"/>
      <c r="I84" s="101"/>
      <c r="J84" s="101"/>
    </row>
    <row r="85" spans="1:10" ht="12.75">
      <c r="A85" s="951"/>
      <c r="B85" s="951"/>
      <c r="C85" s="951"/>
      <c r="D85" s="951"/>
      <c r="E85" s="951"/>
      <c r="F85" s="951"/>
      <c r="G85" s="951"/>
      <c r="H85" s="951"/>
      <c r="I85" s="951"/>
      <c r="J85" s="951"/>
    </row>
    <row r="86" spans="1:10" ht="12.75">
      <c r="A86" s="951"/>
      <c r="B86" s="951"/>
      <c r="C86" s="951"/>
      <c r="D86" s="951"/>
      <c r="E86" s="951"/>
      <c r="F86" s="951"/>
      <c r="G86" s="951"/>
      <c r="H86" s="951"/>
      <c r="I86" s="951"/>
      <c r="J86" s="951"/>
    </row>
    <row r="87" spans="1:10" ht="12.75">
      <c r="A87" s="951"/>
      <c r="B87" s="951"/>
      <c r="C87" s="951"/>
      <c r="D87" s="951"/>
      <c r="E87" s="951"/>
      <c r="F87" s="951"/>
      <c r="G87" s="951"/>
      <c r="H87" s="951"/>
      <c r="I87" s="951"/>
      <c r="J87" s="951"/>
    </row>
    <row r="88" spans="1:10" ht="12.75">
      <c r="A88" s="951"/>
      <c r="B88" s="951"/>
      <c r="C88" s="951"/>
      <c r="D88" s="951"/>
      <c r="E88" s="951"/>
      <c r="F88" s="951"/>
      <c r="G88" s="951"/>
      <c r="H88" s="951"/>
      <c r="I88" s="951"/>
      <c r="J88" s="951"/>
    </row>
    <row r="89" spans="1:10" ht="12.75">
      <c r="A89" s="951"/>
      <c r="B89" s="951"/>
      <c r="C89" s="951"/>
      <c r="D89" s="951"/>
      <c r="E89" s="951"/>
      <c r="F89" s="951"/>
      <c r="G89" s="951"/>
      <c r="H89" s="951"/>
      <c r="I89" s="951"/>
      <c r="J89" s="951"/>
    </row>
  </sheetData>
  <mergeCells count="35">
    <mergeCell ref="D10:J10"/>
    <mergeCell ref="A81:J81"/>
    <mergeCell ref="A83:C83"/>
    <mergeCell ref="A85:J89"/>
    <mergeCell ref="A52:C52"/>
    <mergeCell ref="B54:C54"/>
    <mergeCell ref="B55:C55"/>
    <mergeCell ref="B78:C78"/>
    <mergeCell ref="B79:C79"/>
    <mergeCell ref="B77:C77"/>
    <mergeCell ref="A58:J58"/>
    <mergeCell ref="A60:C60"/>
    <mergeCell ref="B62:C62"/>
    <mergeCell ref="B63:C63"/>
    <mergeCell ref="A65:J65"/>
    <mergeCell ref="A67:C67"/>
    <mergeCell ref="A3:J3"/>
    <mergeCell ref="A4:J4"/>
    <mergeCell ref="C6:C9"/>
    <mergeCell ref="D6:F6"/>
    <mergeCell ref="G6:J6"/>
    <mergeCell ref="D7:D9"/>
    <mergeCell ref="E7:E9"/>
    <mergeCell ref="F7:F9"/>
    <mergeCell ref="G7:G9"/>
    <mergeCell ref="H7:H9"/>
    <mergeCell ref="I7:J7"/>
    <mergeCell ref="I8:I9"/>
    <mergeCell ref="J8:J9"/>
    <mergeCell ref="A46:J48"/>
    <mergeCell ref="A71:C71"/>
    <mergeCell ref="A73:J73"/>
    <mergeCell ref="A75:C75"/>
    <mergeCell ref="B56:C56"/>
    <mergeCell ref="A69:J69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 &amp;UAbfallwirtschaft in Bayern 2018</oddHeader>
    <oddFooter>&amp;C&amp;8 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64"/>
  <sheetViews>
    <sheetView workbookViewId="0" topLeftCell="A1">
      <selection activeCell="J1" sqref="J1"/>
    </sheetView>
  </sheetViews>
  <sheetFormatPr defaultColWidth="11.421875" defaultRowHeight="12.75"/>
  <cols>
    <col min="1" max="1" width="1.57421875" style="58" customWidth="1"/>
    <col min="2" max="2" width="5.00390625" style="58" customWidth="1"/>
    <col min="3" max="3" width="19.8515625" style="58" customWidth="1"/>
    <col min="4" max="4" width="0.85546875" style="58" customWidth="1"/>
    <col min="5" max="5" width="6.7109375" style="58" customWidth="1"/>
    <col min="6" max="6" width="10.8515625" style="58" customWidth="1"/>
    <col min="7" max="7" width="12.00390625" style="58" customWidth="1"/>
    <col min="8" max="8" width="14.28125" style="58" customWidth="1"/>
    <col min="9" max="9" width="15.28125" style="58" customWidth="1"/>
    <col min="10" max="16384" width="11.421875" style="58" customWidth="1"/>
  </cols>
  <sheetData>
    <row r="2" spans="1:9" s="147" customFormat="1" ht="12.75">
      <c r="A2" s="1002" t="s">
        <v>490</v>
      </c>
      <c r="B2" s="1002"/>
      <c r="C2" s="1002"/>
      <c r="D2" s="1002"/>
      <c r="E2" s="1002"/>
      <c r="F2" s="1002"/>
      <c r="G2" s="1002"/>
      <c r="H2" s="1002"/>
      <c r="I2" s="1002"/>
    </row>
    <row r="3" spans="1:9" s="147" customFormat="1" ht="12.75">
      <c r="A3" s="1002" t="s">
        <v>280</v>
      </c>
      <c r="B3" s="1002"/>
      <c r="C3" s="1002"/>
      <c r="D3" s="1002"/>
      <c r="E3" s="1002"/>
      <c r="F3" s="1002"/>
      <c r="G3" s="1002"/>
      <c r="H3" s="1002"/>
      <c r="I3" s="1002"/>
    </row>
    <row r="5" spans="1:10" ht="11.25" customHeight="1">
      <c r="A5" s="971" t="s">
        <v>482</v>
      </c>
      <c r="B5" s="971"/>
      <c r="C5" s="971"/>
      <c r="D5" s="972"/>
      <c r="E5" s="958" t="s">
        <v>477</v>
      </c>
      <c r="F5" s="967" t="s">
        <v>281</v>
      </c>
      <c r="G5" s="956" t="s">
        <v>1</v>
      </c>
      <c r="H5" s="957"/>
      <c r="I5" s="957"/>
      <c r="J5" s="30"/>
    </row>
    <row r="6" spans="1:10" ht="11.25" customHeight="1">
      <c r="A6" s="974"/>
      <c r="B6" s="974"/>
      <c r="C6" s="974"/>
      <c r="D6" s="975"/>
      <c r="E6" s="959"/>
      <c r="F6" s="968"/>
      <c r="G6" s="958" t="s">
        <v>282</v>
      </c>
      <c r="H6" s="958" t="s">
        <v>283</v>
      </c>
      <c r="I6" s="967" t="s">
        <v>284</v>
      </c>
      <c r="J6" s="202"/>
    </row>
    <row r="7" spans="1:10" ht="11.25" customHeight="1">
      <c r="A7" s="974"/>
      <c r="B7" s="974"/>
      <c r="C7" s="974"/>
      <c r="D7" s="975"/>
      <c r="E7" s="959"/>
      <c r="F7" s="968"/>
      <c r="G7" s="959"/>
      <c r="H7" s="959"/>
      <c r="I7" s="968"/>
      <c r="J7" s="202"/>
    </row>
    <row r="8" spans="1:10" ht="11.25" customHeight="1">
      <c r="A8" s="974"/>
      <c r="B8" s="974"/>
      <c r="C8" s="974"/>
      <c r="D8" s="975"/>
      <c r="E8" s="959"/>
      <c r="F8" s="968"/>
      <c r="G8" s="959"/>
      <c r="H8" s="959"/>
      <c r="I8" s="968"/>
      <c r="J8" s="202"/>
    </row>
    <row r="9" spans="1:10" ht="11.25" customHeight="1">
      <c r="A9" s="974"/>
      <c r="B9" s="974"/>
      <c r="C9" s="974"/>
      <c r="D9" s="975"/>
      <c r="E9" s="959"/>
      <c r="F9" s="968"/>
      <c r="G9" s="959"/>
      <c r="H9" s="959"/>
      <c r="I9" s="968"/>
      <c r="J9" s="202"/>
    </row>
    <row r="10" spans="1:10" ht="11.25" customHeight="1">
      <c r="A10" s="974"/>
      <c r="B10" s="974"/>
      <c r="C10" s="974"/>
      <c r="D10" s="975"/>
      <c r="E10" s="959"/>
      <c r="F10" s="968"/>
      <c r="G10" s="959"/>
      <c r="H10" s="959"/>
      <c r="I10" s="968"/>
      <c r="J10" s="202"/>
    </row>
    <row r="11" spans="1:10" ht="11.25" customHeight="1">
      <c r="A11" s="974"/>
      <c r="B11" s="974"/>
      <c r="C11" s="974"/>
      <c r="D11" s="975"/>
      <c r="E11" s="960"/>
      <c r="F11" s="969"/>
      <c r="G11" s="960"/>
      <c r="H11" s="960"/>
      <c r="I11" s="969"/>
      <c r="J11" s="202"/>
    </row>
    <row r="12" spans="1:9" ht="12.75">
      <c r="A12" s="977"/>
      <c r="B12" s="977"/>
      <c r="C12" s="977"/>
      <c r="D12" s="978"/>
      <c r="E12" s="204" t="s">
        <v>2</v>
      </c>
      <c r="F12" s="956" t="s">
        <v>3</v>
      </c>
      <c r="G12" s="957"/>
      <c r="H12" s="957"/>
      <c r="I12" s="957"/>
    </row>
    <row r="13" spans="5:10" ht="12" customHeight="1">
      <c r="E13" s="205"/>
      <c r="F13" s="206"/>
      <c r="G13" s="206"/>
      <c r="H13" s="206"/>
      <c r="I13" s="206"/>
      <c r="J13" s="58" t="s">
        <v>400</v>
      </c>
    </row>
    <row r="14" spans="1:14" ht="12" customHeight="1">
      <c r="A14" s="999" t="s">
        <v>11</v>
      </c>
      <c r="B14" s="999"/>
      <c r="C14" s="999"/>
      <c r="D14" s="119"/>
      <c r="E14" s="142">
        <v>93</v>
      </c>
      <c r="F14" s="22">
        <v>1212409</v>
      </c>
      <c r="G14" s="22">
        <v>118265</v>
      </c>
      <c r="H14" s="22">
        <v>603988</v>
      </c>
      <c r="I14" s="22">
        <v>490156</v>
      </c>
      <c r="J14" s="107"/>
      <c r="K14" s="107"/>
      <c r="L14" s="107"/>
      <c r="M14" s="107"/>
      <c r="N14" s="107"/>
    </row>
    <row r="15" spans="2:10" ht="7.5" customHeight="1">
      <c r="B15" s="187"/>
      <c r="C15" s="17"/>
      <c r="D15" s="17"/>
      <c r="E15" s="102"/>
      <c r="F15" s="17"/>
      <c r="G15" s="17"/>
      <c r="H15" s="23"/>
      <c r="I15" s="23"/>
      <c r="J15" s="107"/>
    </row>
    <row r="16" spans="1:10" ht="12" customHeight="1">
      <c r="A16" s="187" t="s">
        <v>51</v>
      </c>
      <c r="C16" s="17"/>
      <c r="D16" s="17"/>
      <c r="E16" s="186"/>
      <c r="F16" s="17"/>
      <c r="G16" s="17"/>
      <c r="H16" s="113"/>
      <c r="I16" s="113"/>
      <c r="J16" s="107"/>
    </row>
    <row r="17" spans="2:10" ht="4.5" customHeight="1">
      <c r="B17" s="187"/>
      <c r="C17" s="17"/>
      <c r="D17" s="17"/>
      <c r="E17" s="102"/>
      <c r="F17" s="17"/>
      <c r="G17" s="17"/>
      <c r="H17" s="23"/>
      <c r="I17" s="181"/>
      <c r="J17" s="107"/>
    </row>
    <row r="18" spans="2:10" ht="12" customHeight="1">
      <c r="B18" s="997" t="s">
        <v>111</v>
      </c>
      <c r="C18" s="997"/>
      <c r="E18" s="102">
        <v>3</v>
      </c>
      <c r="F18" s="23">
        <v>35211</v>
      </c>
      <c r="G18" s="23">
        <v>7282</v>
      </c>
      <c r="H18" s="19">
        <v>27929</v>
      </c>
      <c r="I18" s="201" t="s">
        <v>439</v>
      </c>
      <c r="J18" s="188"/>
    </row>
    <row r="19" spans="2:10" ht="12" customHeight="1">
      <c r="B19" s="997" t="s">
        <v>106</v>
      </c>
      <c r="C19" s="997"/>
      <c r="E19" s="102">
        <v>13</v>
      </c>
      <c r="F19" s="23">
        <v>137764</v>
      </c>
      <c r="G19" s="23">
        <v>300</v>
      </c>
      <c r="H19" s="23">
        <v>111109</v>
      </c>
      <c r="I19" s="23">
        <v>26355</v>
      </c>
      <c r="J19" s="188"/>
    </row>
    <row r="20" spans="2:10" ht="12" customHeight="1">
      <c r="B20" s="997" t="s">
        <v>110</v>
      </c>
      <c r="C20" s="997"/>
      <c r="E20" s="102">
        <v>5</v>
      </c>
      <c r="F20" s="23">
        <v>94508</v>
      </c>
      <c r="G20" s="201" t="s">
        <v>439</v>
      </c>
      <c r="H20" s="23">
        <v>94508</v>
      </c>
      <c r="I20" s="201" t="s">
        <v>439</v>
      </c>
      <c r="J20" s="188"/>
    </row>
    <row r="21" spans="2:10" ht="7.5" customHeight="1">
      <c r="B21" s="189"/>
      <c r="C21" s="189"/>
      <c r="E21" s="102"/>
      <c r="F21" s="17"/>
      <c r="G21" s="17"/>
      <c r="H21" s="23"/>
      <c r="I21" s="23"/>
      <c r="J21" s="107"/>
    </row>
    <row r="22" spans="1:10" ht="12" customHeight="1">
      <c r="A22" s="187" t="s">
        <v>50</v>
      </c>
      <c r="C22" s="189"/>
      <c r="E22" s="102"/>
      <c r="F22" s="17"/>
      <c r="G22" s="17"/>
      <c r="H22" s="23"/>
      <c r="I22" s="181"/>
      <c r="J22" s="107"/>
    </row>
    <row r="23" spans="2:10" ht="4.5" customHeight="1">
      <c r="B23" s="189"/>
      <c r="C23" s="189"/>
      <c r="E23" s="102"/>
      <c r="F23" s="17"/>
      <c r="G23" s="17"/>
      <c r="H23" s="23"/>
      <c r="I23" s="181"/>
      <c r="J23" s="107"/>
    </row>
    <row r="24" spans="2:10" ht="12" customHeight="1">
      <c r="B24" s="997" t="s">
        <v>269</v>
      </c>
      <c r="C24" s="997"/>
      <c r="E24" s="102">
        <v>8</v>
      </c>
      <c r="F24" s="23">
        <v>25189</v>
      </c>
      <c r="G24" s="19">
        <v>4</v>
      </c>
      <c r="H24" s="23">
        <v>8555</v>
      </c>
      <c r="I24" s="23">
        <v>16631</v>
      </c>
      <c r="J24" s="188"/>
    </row>
    <row r="25" spans="2:11" ht="12" customHeight="1">
      <c r="B25" s="997" t="s">
        <v>109</v>
      </c>
      <c r="C25" s="997"/>
      <c r="E25" s="102">
        <v>7</v>
      </c>
      <c r="F25" s="23">
        <v>73833</v>
      </c>
      <c r="G25" s="23">
        <v>10037</v>
      </c>
      <c r="H25" s="23">
        <v>34946</v>
      </c>
      <c r="I25" s="23">
        <v>28850</v>
      </c>
      <c r="J25" s="188"/>
      <c r="K25" s="58" t="s">
        <v>400</v>
      </c>
    </row>
    <row r="26" spans="2:10" ht="12" customHeight="1">
      <c r="B26" s="997" t="s">
        <v>108</v>
      </c>
      <c r="C26" s="997"/>
      <c r="E26" s="102">
        <v>9</v>
      </c>
      <c r="F26" s="23">
        <v>24850</v>
      </c>
      <c r="G26" s="23">
        <v>263</v>
      </c>
      <c r="H26" s="23">
        <v>21597</v>
      </c>
      <c r="I26" s="23">
        <v>2990</v>
      </c>
      <c r="J26" s="188"/>
    </row>
    <row r="27" spans="2:11" ht="12" customHeight="1">
      <c r="B27" s="997" t="s">
        <v>107</v>
      </c>
      <c r="C27" s="997"/>
      <c r="D27" s="166"/>
      <c r="E27" s="23">
        <v>13</v>
      </c>
      <c r="F27" s="23">
        <v>199511</v>
      </c>
      <c r="G27" s="23">
        <v>9182</v>
      </c>
      <c r="H27" s="23">
        <v>60162</v>
      </c>
      <c r="I27" s="23">
        <v>130166</v>
      </c>
      <c r="J27" s="188"/>
      <c r="K27" s="216"/>
    </row>
    <row r="28" spans="2:10" ht="12" customHeight="1">
      <c r="B28" s="997" t="s">
        <v>106</v>
      </c>
      <c r="C28" s="997"/>
      <c r="E28" s="102">
        <v>10</v>
      </c>
      <c r="F28" s="23">
        <v>331320</v>
      </c>
      <c r="G28" s="23">
        <v>10214</v>
      </c>
      <c r="H28" s="23">
        <v>66180</v>
      </c>
      <c r="I28" s="23">
        <v>254926</v>
      </c>
      <c r="J28" s="188"/>
    </row>
    <row r="29" spans="2:10" ht="12" customHeight="1">
      <c r="B29" s="997" t="s">
        <v>105</v>
      </c>
      <c r="C29" s="997"/>
      <c r="E29" s="102">
        <v>19</v>
      </c>
      <c r="F29" s="23">
        <v>270257</v>
      </c>
      <c r="G29" s="23">
        <v>80720</v>
      </c>
      <c r="H29" s="23">
        <v>174864</v>
      </c>
      <c r="I29" s="23">
        <v>14673</v>
      </c>
      <c r="J29" s="188"/>
    </row>
    <row r="30" spans="2:10" ht="12" customHeight="1">
      <c r="B30" s="997" t="s">
        <v>104</v>
      </c>
      <c r="C30" s="997"/>
      <c r="E30" s="102">
        <v>6</v>
      </c>
      <c r="F30" s="23">
        <v>19966</v>
      </c>
      <c r="G30" s="23">
        <v>262</v>
      </c>
      <c r="H30" s="23">
        <v>4139</v>
      </c>
      <c r="I30" s="23">
        <v>15565</v>
      </c>
      <c r="J30" s="188"/>
    </row>
    <row r="31" spans="2:10" ht="12" customHeight="1">
      <c r="B31" s="175"/>
      <c r="C31" s="61"/>
      <c r="E31" s="102"/>
      <c r="F31" s="23"/>
      <c r="G31" s="17"/>
      <c r="H31" s="181"/>
      <c r="I31" s="23"/>
      <c r="J31" s="107"/>
    </row>
    <row r="32" spans="1:15" ht="12" customHeight="1">
      <c r="A32" s="999" t="s">
        <v>12</v>
      </c>
      <c r="B32" s="999"/>
      <c r="C32" s="999"/>
      <c r="D32" s="119"/>
      <c r="E32" s="142">
        <v>123</v>
      </c>
      <c r="F32" s="22">
        <v>1207110</v>
      </c>
      <c r="G32" s="22">
        <v>29681</v>
      </c>
      <c r="H32" s="22">
        <v>457510</v>
      </c>
      <c r="I32" s="22">
        <v>719920</v>
      </c>
      <c r="J32" s="107"/>
      <c r="K32" s="107"/>
      <c r="L32" s="107"/>
      <c r="M32" s="107"/>
      <c r="N32" s="107"/>
      <c r="O32" s="107"/>
    </row>
    <row r="33" spans="2:10" ht="7.5" customHeight="1">
      <c r="B33" s="187"/>
      <c r="C33" s="61"/>
      <c r="D33" s="17"/>
      <c r="E33" s="102"/>
      <c r="F33" s="23"/>
      <c r="G33" s="17"/>
      <c r="H33" s="23"/>
      <c r="I33" s="23"/>
      <c r="J33" s="107"/>
    </row>
    <row r="34" spans="1:10" ht="12" customHeight="1">
      <c r="A34" s="187" t="s">
        <v>51</v>
      </c>
      <c r="C34" s="61"/>
      <c r="D34" s="17"/>
      <c r="E34" s="102"/>
      <c r="F34" s="23"/>
      <c r="G34" s="17"/>
      <c r="H34" s="23"/>
      <c r="I34" s="23"/>
      <c r="J34" s="107"/>
    </row>
    <row r="35" spans="2:10" ht="4.5" customHeight="1">
      <c r="B35" s="187"/>
      <c r="C35" s="61"/>
      <c r="D35" s="17"/>
      <c r="E35" s="102"/>
      <c r="F35" s="23"/>
      <c r="G35" s="17"/>
      <c r="H35" s="23"/>
      <c r="I35" s="23"/>
      <c r="J35" s="107"/>
    </row>
    <row r="36" spans="2:10" ht="12" customHeight="1">
      <c r="B36" s="997" t="s">
        <v>103</v>
      </c>
      <c r="C36" s="997"/>
      <c r="E36" s="102">
        <v>8</v>
      </c>
      <c r="F36" s="23">
        <v>65420</v>
      </c>
      <c r="G36" s="23">
        <v>5</v>
      </c>
      <c r="H36" s="23">
        <v>54177</v>
      </c>
      <c r="I36" s="23">
        <v>11238</v>
      </c>
      <c r="J36" s="188"/>
    </row>
    <row r="37" spans="2:10" ht="12" customHeight="1">
      <c r="B37" s="997" t="s">
        <v>102</v>
      </c>
      <c r="C37" s="997"/>
      <c r="E37" s="102">
        <v>4</v>
      </c>
      <c r="F37" s="56" t="s">
        <v>8</v>
      </c>
      <c r="G37" s="201" t="s">
        <v>439</v>
      </c>
      <c r="H37" s="56" t="s">
        <v>8</v>
      </c>
      <c r="I37" s="56" t="s">
        <v>8</v>
      </c>
      <c r="J37" s="188"/>
    </row>
    <row r="38" spans="2:10" ht="12" customHeight="1">
      <c r="B38" s="997" t="s">
        <v>101</v>
      </c>
      <c r="C38" s="997"/>
      <c r="E38" s="102">
        <v>3</v>
      </c>
      <c r="F38" s="23">
        <v>59753</v>
      </c>
      <c r="G38" s="23">
        <v>16813</v>
      </c>
      <c r="H38" s="23">
        <v>42940</v>
      </c>
      <c r="I38" s="201" t="s">
        <v>439</v>
      </c>
      <c r="J38" s="188"/>
    </row>
    <row r="39" spans="2:10" ht="12" customHeight="1">
      <c r="B39" s="997" t="s">
        <v>99</v>
      </c>
      <c r="C39" s="997"/>
      <c r="E39" s="102">
        <v>2</v>
      </c>
      <c r="F39" s="56" t="s">
        <v>8</v>
      </c>
      <c r="G39" s="201" t="s">
        <v>439</v>
      </c>
      <c r="H39" s="56" t="s">
        <v>8</v>
      </c>
      <c r="I39" s="56" t="s">
        <v>8</v>
      </c>
      <c r="J39" s="188"/>
    </row>
    <row r="40" spans="2:10" ht="7.5" customHeight="1">
      <c r="B40" s="183"/>
      <c r="C40" s="61"/>
      <c r="E40" s="102"/>
      <c r="F40" s="23"/>
      <c r="G40" s="23"/>
      <c r="H40" s="23"/>
      <c r="I40" s="23"/>
      <c r="J40" s="107"/>
    </row>
    <row r="41" spans="1:10" ht="12" customHeight="1">
      <c r="A41" s="183" t="s">
        <v>50</v>
      </c>
      <c r="C41" s="61"/>
      <c r="E41" s="102"/>
      <c r="F41" s="23"/>
      <c r="G41" s="23"/>
      <c r="H41" s="23"/>
      <c r="I41" s="23"/>
      <c r="J41" s="107"/>
    </row>
    <row r="42" spans="2:10" ht="4.5" customHeight="1">
      <c r="B42" s="183"/>
      <c r="C42" s="61"/>
      <c r="E42" s="102"/>
      <c r="F42" s="23"/>
      <c r="G42" s="23"/>
      <c r="H42" s="23"/>
      <c r="I42" s="23"/>
      <c r="J42" s="107"/>
    </row>
    <row r="43" spans="2:10" ht="12" customHeight="1">
      <c r="B43" s="997" t="s">
        <v>103</v>
      </c>
      <c r="C43" s="997"/>
      <c r="E43" s="102">
        <v>12</v>
      </c>
      <c r="F43" s="23">
        <v>23853</v>
      </c>
      <c r="G43" s="23">
        <v>275</v>
      </c>
      <c r="H43" s="23">
        <v>6060</v>
      </c>
      <c r="I43" s="23">
        <v>17519</v>
      </c>
      <c r="J43" s="188"/>
    </row>
    <row r="44" spans="2:10" ht="12" customHeight="1">
      <c r="B44" s="997" t="s">
        <v>102</v>
      </c>
      <c r="C44" s="997"/>
      <c r="E44" s="102">
        <v>11</v>
      </c>
      <c r="F44" s="23">
        <v>27900</v>
      </c>
      <c r="G44" s="23">
        <v>180</v>
      </c>
      <c r="H44" s="23">
        <v>15641</v>
      </c>
      <c r="I44" s="23">
        <v>12080</v>
      </c>
      <c r="J44" s="188"/>
    </row>
    <row r="45" spans="2:12" ht="12" customHeight="1">
      <c r="B45" s="997" t="s">
        <v>101</v>
      </c>
      <c r="C45" s="997"/>
      <c r="E45" s="102">
        <v>10</v>
      </c>
      <c r="F45" s="23">
        <v>17520</v>
      </c>
      <c r="G45" s="23">
        <v>256</v>
      </c>
      <c r="H45" s="23">
        <v>2990</v>
      </c>
      <c r="I45" s="23">
        <v>14274</v>
      </c>
      <c r="J45" s="188"/>
      <c r="K45" s="107"/>
      <c r="L45" s="58" t="s">
        <v>400</v>
      </c>
    </row>
    <row r="46" spans="2:10" ht="12" customHeight="1">
      <c r="B46" s="997" t="s">
        <v>100</v>
      </c>
      <c r="C46" s="997"/>
      <c r="E46" s="102">
        <v>7</v>
      </c>
      <c r="F46" s="23">
        <v>47619</v>
      </c>
      <c r="G46" s="201" t="s">
        <v>439</v>
      </c>
      <c r="H46" s="23">
        <v>13132</v>
      </c>
      <c r="I46" s="23">
        <v>34487</v>
      </c>
      <c r="J46" s="188"/>
    </row>
    <row r="47" spans="2:10" ht="12" customHeight="1">
      <c r="B47" s="997" t="s">
        <v>99</v>
      </c>
      <c r="C47" s="997"/>
      <c r="E47" s="102">
        <v>19</v>
      </c>
      <c r="F47" s="23">
        <v>158860</v>
      </c>
      <c r="G47" s="23">
        <v>3954</v>
      </c>
      <c r="H47" s="23">
        <v>120271</v>
      </c>
      <c r="I47" s="23">
        <v>34635</v>
      </c>
      <c r="J47" s="188"/>
    </row>
    <row r="48" spans="2:10" ht="12" customHeight="1">
      <c r="B48" s="997" t="s">
        <v>98</v>
      </c>
      <c r="C48" s="997"/>
      <c r="E48" s="102">
        <v>14</v>
      </c>
      <c r="F48" s="23">
        <v>651206</v>
      </c>
      <c r="G48" s="23">
        <v>7493</v>
      </c>
      <c r="H48" s="23">
        <v>103737</v>
      </c>
      <c r="I48" s="23">
        <v>539976</v>
      </c>
      <c r="J48" s="188"/>
    </row>
    <row r="49" spans="2:10" ht="12" customHeight="1">
      <c r="B49" s="997" t="s">
        <v>97</v>
      </c>
      <c r="C49" s="997"/>
      <c r="E49" s="102">
        <v>20</v>
      </c>
      <c r="F49" s="23">
        <v>49354</v>
      </c>
      <c r="G49" s="23">
        <v>197</v>
      </c>
      <c r="H49" s="23">
        <v>33345</v>
      </c>
      <c r="I49" s="23">
        <v>15812</v>
      </c>
      <c r="J49" s="188"/>
    </row>
    <row r="50" spans="2:10" ht="12" customHeight="1">
      <c r="B50" s="997" t="s">
        <v>96</v>
      </c>
      <c r="C50" s="997"/>
      <c r="E50" s="102">
        <v>4</v>
      </c>
      <c r="F50" s="23">
        <v>29763</v>
      </c>
      <c r="G50" s="217">
        <v>300</v>
      </c>
      <c r="H50" s="23">
        <v>21620</v>
      </c>
      <c r="I50" s="23">
        <v>7843</v>
      </c>
      <c r="J50" s="188"/>
    </row>
    <row r="51" spans="2:10" ht="12" customHeight="1">
      <c r="B51" s="997" t="s">
        <v>95</v>
      </c>
      <c r="C51" s="997"/>
      <c r="E51" s="102">
        <v>9</v>
      </c>
      <c r="F51" s="23">
        <v>60654</v>
      </c>
      <c r="G51" s="23">
        <v>208</v>
      </c>
      <c r="H51" s="23">
        <v>30548</v>
      </c>
      <c r="I51" s="23">
        <v>29898</v>
      </c>
      <c r="J51" s="188"/>
    </row>
    <row r="52" spans="2:10" ht="9" customHeight="1">
      <c r="B52" s="175"/>
      <c r="C52" s="61"/>
      <c r="E52" s="102"/>
      <c r="F52" s="23"/>
      <c r="G52" s="23"/>
      <c r="H52" s="23"/>
      <c r="I52" s="23"/>
      <c r="J52" s="107"/>
    </row>
    <row r="53" spans="1:14" ht="12" customHeight="1">
      <c r="A53" s="999" t="s">
        <v>13</v>
      </c>
      <c r="B53" s="999"/>
      <c r="C53" s="999"/>
      <c r="D53" s="119"/>
      <c r="E53" s="142">
        <v>145</v>
      </c>
      <c r="F53" s="22">
        <v>1884671</v>
      </c>
      <c r="G53" s="22">
        <v>82245</v>
      </c>
      <c r="H53" s="22">
        <v>1223269</v>
      </c>
      <c r="I53" s="22">
        <v>579156</v>
      </c>
      <c r="J53" s="107"/>
      <c r="L53" s="195"/>
      <c r="M53" s="195"/>
      <c r="N53" s="195"/>
    </row>
    <row r="54" spans="2:10" ht="9" customHeight="1">
      <c r="B54" s="187"/>
      <c r="C54" s="61"/>
      <c r="D54" s="17"/>
      <c r="E54" s="102"/>
      <c r="F54" s="23"/>
      <c r="G54" s="17"/>
      <c r="H54" s="23"/>
      <c r="I54" s="23"/>
      <c r="J54" s="107"/>
    </row>
    <row r="55" spans="1:14" ht="12" customHeight="1">
      <c r="A55" s="187" t="s">
        <v>51</v>
      </c>
      <c r="C55" s="61"/>
      <c r="D55" s="17"/>
      <c r="E55" s="102"/>
      <c r="F55" s="17"/>
      <c r="G55" s="17"/>
      <c r="H55" s="17"/>
      <c r="I55" s="17"/>
      <c r="J55" s="107"/>
      <c r="K55" s="195"/>
      <c r="L55" s="195"/>
      <c r="M55" s="195"/>
      <c r="N55" s="195"/>
    </row>
    <row r="56" spans="2:10" ht="9" customHeight="1">
      <c r="B56" s="187"/>
      <c r="C56" s="61"/>
      <c r="D56" s="17"/>
      <c r="E56" s="102"/>
      <c r="F56" s="23"/>
      <c r="G56" s="17"/>
      <c r="H56" s="23"/>
      <c r="I56" s="23"/>
      <c r="J56" s="107"/>
    </row>
    <row r="57" spans="2:14" ht="12" customHeight="1">
      <c r="B57" s="997" t="s">
        <v>71</v>
      </c>
      <c r="C57" s="997"/>
      <c r="E57" s="102">
        <v>2</v>
      </c>
      <c r="F57" s="56" t="s">
        <v>8</v>
      </c>
      <c r="G57" s="201" t="s">
        <v>439</v>
      </c>
      <c r="H57" s="56" t="s">
        <v>8</v>
      </c>
      <c r="I57" s="56" t="s">
        <v>8</v>
      </c>
      <c r="J57" s="188"/>
      <c r="K57" s="195"/>
      <c r="L57" s="195"/>
      <c r="M57" s="195"/>
      <c r="N57" s="195"/>
    </row>
    <row r="58" spans="2:10" ht="12" customHeight="1">
      <c r="B58" s="997" t="s">
        <v>94</v>
      </c>
      <c r="C58" s="997"/>
      <c r="E58" s="102">
        <v>5</v>
      </c>
      <c r="F58" s="56" t="s">
        <v>8</v>
      </c>
      <c r="G58" s="23">
        <v>1360</v>
      </c>
      <c r="H58" s="56" t="s">
        <v>8</v>
      </c>
      <c r="I58" s="56" t="s">
        <v>8</v>
      </c>
      <c r="J58" s="188"/>
    </row>
    <row r="59" spans="2:10" ht="12" customHeight="1">
      <c r="B59" s="997" t="s">
        <v>72</v>
      </c>
      <c r="C59" s="997"/>
      <c r="E59" s="102">
        <v>14</v>
      </c>
      <c r="F59" s="23">
        <v>83371</v>
      </c>
      <c r="G59" s="181">
        <v>340</v>
      </c>
      <c r="H59" s="23">
        <v>77937</v>
      </c>
      <c r="I59" s="23">
        <v>5094</v>
      </c>
      <c r="J59" s="188"/>
    </row>
    <row r="60" spans="2:15" ht="12" customHeight="1">
      <c r="B60" s="997" t="s">
        <v>93</v>
      </c>
      <c r="C60" s="997"/>
      <c r="E60" s="102">
        <v>28</v>
      </c>
      <c r="F60" s="23">
        <v>942992</v>
      </c>
      <c r="G60" s="23">
        <v>2772</v>
      </c>
      <c r="H60" s="23">
        <v>606583</v>
      </c>
      <c r="I60" s="23">
        <v>333638</v>
      </c>
      <c r="J60" s="188"/>
      <c r="O60" s="58" t="s">
        <v>285</v>
      </c>
    </row>
    <row r="61" spans="2:11" ht="12" customHeight="1">
      <c r="B61" s="997" t="s">
        <v>92</v>
      </c>
      <c r="C61" s="997"/>
      <c r="E61" s="102">
        <v>4</v>
      </c>
      <c r="F61" s="23">
        <v>17145</v>
      </c>
      <c r="G61" s="23">
        <v>62</v>
      </c>
      <c r="H61" s="23">
        <v>2143</v>
      </c>
      <c r="I61" s="23">
        <v>14941</v>
      </c>
      <c r="J61" s="188"/>
      <c r="K61" s="107"/>
    </row>
    <row r="62" spans="1:10" ht="11.25" customHeight="1">
      <c r="A62" s="30" t="s">
        <v>7</v>
      </c>
      <c r="D62" s="30"/>
      <c r="J62" s="146"/>
    </row>
    <row r="63" spans="1:9" ht="14.25" customHeight="1">
      <c r="A63" s="1003" t="s">
        <v>489</v>
      </c>
      <c r="B63" s="1003"/>
      <c r="C63" s="1003"/>
      <c r="D63" s="1003"/>
      <c r="E63" s="1003"/>
      <c r="F63" s="1003"/>
      <c r="G63" s="1003"/>
      <c r="H63" s="1003"/>
      <c r="I63" s="1003"/>
    </row>
    <row r="64" spans="1:9" ht="12" customHeight="1">
      <c r="A64" s="1003"/>
      <c r="B64" s="1003"/>
      <c r="C64" s="1003"/>
      <c r="D64" s="1003"/>
      <c r="E64" s="1003"/>
      <c r="F64" s="1003"/>
      <c r="G64" s="1003"/>
      <c r="H64" s="1003"/>
      <c r="I64" s="1003"/>
    </row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</sheetData>
  <mergeCells count="42">
    <mergeCell ref="A63:I64"/>
    <mergeCell ref="B51:C51"/>
    <mergeCell ref="A53:C53"/>
    <mergeCell ref="B57:C57"/>
    <mergeCell ref="B58:C58"/>
    <mergeCell ref="B59:C59"/>
    <mergeCell ref="B60:C60"/>
    <mergeCell ref="B47:C47"/>
    <mergeCell ref="B48:C48"/>
    <mergeCell ref="B49:C49"/>
    <mergeCell ref="B50:C50"/>
    <mergeCell ref="B61:C61"/>
    <mergeCell ref="B39:C39"/>
    <mergeCell ref="B43:C43"/>
    <mergeCell ref="B44:C44"/>
    <mergeCell ref="B45:C45"/>
    <mergeCell ref="B46:C46"/>
    <mergeCell ref="B30:C30"/>
    <mergeCell ref="A32:C32"/>
    <mergeCell ref="B36:C36"/>
    <mergeCell ref="B37:C37"/>
    <mergeCell ref="B38:C38"/>
    <mergeCell ref="B25:C25"/>
    <mergeCell ref="B26:C26"/>
    <mergeCell ref="B27:C27"/>
    <mergeCell ref="B28:C28"/>
    <mergeCell ref="B29:C29"/>
    <mergeCell ref="A14:C14"/>
    <mergeCell ref="B18:C18"/>
    <mergeCell ref="B19:C19"/>
    <mergeCell ref="B20:C20"/>
    <mergeCell ref="B24:C24"/>
    <mergeCell ref="A2:I2"/>
    <mergeCell ref="A3:I3"/>
    <mergeCell ref="A5:D12"/>
    <mergeCell ref="E5:E11"/>
    <mergeCell ref="F5:F11"/>
    <mergeCell ref="G5:I5"/>
    <mergeCell ref="G6:G11"/>
    <mergeCell ref="H6:H11"/>
    <mergeCell ref="I6:I11"/>
    <mergeCell ref="F12:I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68"/>
  <sheetViews>
    <sheetView workbookViewId="0" topLeftCell="A1">
      <selection activeCell="J1" sqref="J1"/>
    </sheetView>
  </sheetViews>
  <sheetFormatPr defaultColWidth="11.421875" defaultRowHeight="12.75"/>
  <cols>
    <col min="1" max="1" width="1.57421875" style="58" customWidth="1"/>
    <col min="2" max="2" width="5.00390625" style="58" customWidth="1"/>
    <col min="3" max="3" width="21.8515625" style="58" customWidth="1"/>
    <col min="4" max="4" width="0.85546875" style="58" customWidth="1"/>
    <col min="5" max="5" width="6.7109375" style="58" customWidth="1"/>
    <col min="6" max="6" width="11.57421875" style="58" customWidth="1"/>
    <col min="7" max="7" width="10.28125" style="58" customWidth="1"/>
    <col min="8" max="8" width="13.8515625" style="58" customWidth="1"/>
    <col min="9" max="9" width="14.7109375" style="58" customWidth="1"/>
    <col min="10" max="16384" width="11.421875" style="58" customWidth="1"/>
  </cols>
  <sheetData>
    <row r="2" spans="1:9" s="147" customFormat="1" ht="12.75">
      <c r="A2" s="1002" t="s">
        <v>490</v>
      </c>
      <c r="B2" s="1002"/>
      <c r="C2" s="1002"/>
      <c r="D2" s="1002"/>
      <c r="E2" s="1002"/>
      <c r="F2" s="1002"/>
      <c r="G2" s="1002"/>
      <c r="H2" s="1002"/>
      <c r="I2" s="1002"/>
    </row>
    <row r="3" spans="1:9" s="147" customFormat="1" ht="12.75">
      <c r="A3" s="1002" t="s">
        <v>280</v>
      </c>
      <c r="B3" s="1002"/>
      <c r="C3" s="1002"/>
      <c r="D3" s="1002"/>
      <c r="E3" s="1002"/>
      <c r="F3" s="1002"/>
      <c r="G3" s="1002"/>
      <c r="H3" s="1002"/>
      <c r="I3" s="1002"/>
    </row>
    <row r="5" spans="1:10" ht="11.25" customHeight="1">
      <c r="A5" s="971" t="s">
        <v>482</v>
      </c>
      <c r="B5" s="971"/>
      <c r="C5" s="971"/>
      <c r="D5" s="972"/>
      <c r="E5" s="958" t="s">
        <v>477</v>
      </c>
      <c r="F5" s="967" t="s">
        <v>281</v>
      </c>
      <c r="G5" s="956" t="s">
        <v>1</v>
      </c>
      <c r="H5" s="957"/>
      <c r="I5" s="957"/>
      <c r="J5" s="30"/>
    </row>
    <row r="6" spans="1:10" ht="11.25" customHeight="1">
      <c r="A6" s="974"/>
      <c r="B6" s="974"/>
      <c r="C6" s="974"/>
      <c r="D6" s="975"/>
      <c r="E6" s="959"/>
      <c r="F6" s="968"/>
      <c r="G6" s="958" t="s">
        <v>282</v>
      </c>
      <c r="H6" s="958" t="s">
        <v>283</v>
      </c>
      <c r="I6" s="967" t="s">
        <v>284</v>
      </c>
      <c r="J6" s="148"/>
    </row>
    <row r="7" spans="1:10" ht="11.25" customHeight="1">
      <c r="A7" s="974"/>
      <c r="B7" s="974"/>
      <c r="C7" s="974"/>
      <c r="D7" s="975"/>
      <c r="E7" s="959"/>
      <c r="F7" s="968"/>
      <c r="G7" s="959"/>
      <c r="H7" s="959"/>
      <c r="I7" s="968"/>
      <c r="J7" s="148"/>
    </row>
    <row r="8" spans="1:10" ht="11.25" customHeight="1">
      <c r="A8" s="974"/>
      <c r="B8" s="974"/>
      <c r="C8" s="974"/>
      <c r="D8" s="975"/>
      <c r="E8" s="959"/>
      <c r="F8" s="968"/>
      <c r="G8" s="959"/>
      <c r="H8" s="959"/>
      <c r="I8" s="968"/>
      <c r="J8" s="148"/>
    </row>
    <row r="9" spans="1:10" ht="11.25" customHeight="1">
      <c r="A9" s="974"/>
      <c r="B9" s="974"/>
      <c r="C9" s="974"/>
      <c r="D9" s="975"/>
      <c r="E9" s="959"/>
      <c r="F9" s="968"/>
      <c r="G9" s="959"/>
      <c r="H9" s="959"/>
      <c r="I9" s="968"/>
      <c r="J9" s="148"/>
    </row>
    <row r="10" spans="1:10" ht="11.25" customHeight="1">
      <c r="A10" s="974"/>
      <c r="B10" s="974"/>
      <c r="C10" s="974"/>
      <c r="D10" s="975"/>
      <c r="E10" s="959"/>
      <c r="F10" s="968"/>
      <c r="G10" s="959"/>
      <c r="H10" s="959"/>
      <c r="I10" s="968"/>
      <c r="J10" s="148"/>
    </row>
    <row r="11" spans="1:10" ht="11.25" customHeight="1">
      <c r="A11" s="974"/>
      <c r="B11" s="974"/>
      <c r="C11" s="974"/>
      <c r="D11" s="975"/>
      <c r="E11" s="960"/>
      <c r="F11" s="969"/>
      <c r="G11" s="960"/>
      <c r="H11" s="960"/>
      <c r="I11" s="969"/>
      <c r="J11" s="148"/>
    </row>
    <row r="12" spans="1:9" ht="12.75">
      <c r="A12" s="977"/>
      <c r="B12" s="977"/>
      <c r="C12" s="977"/>
      <c r="D12" s="978"/>
      <c r="E12" s="204" t="s">
        <v>2</v>
      </c>
      <c r="F12" s="956" t="s">
        <v>3</v>
      </c>
      <c r="G12" s="957"/>
      <c r="H12" s="957"/>
      <c r="I12" s="957"/>
    </row>
    <row r="13" spans="5:9" ht="9" customHeight="1">
      <c r="E13" s="205"/>
      <c r="F13" s="206"/>
      <c r="G13" s="206"/>
      <c r="H13" s="206"/>
      <c r="I13" s="206"/>
    </row>
    <row r="14" spans="1:9" ht="12" customHeight="1">
      <c r="A14" s="183" t="s">
        <v>50</v>
      </c>
      <c r="C14" s="61"/>
      <c r="E14" s="137"/>
      <c r="F14" s="107"/>
      <c r="H14" s="107"/>
      <c r="I14" s="107"/>
    </row>
    <row r="15" spans="2:9" ht="9" customHeight="1">
      <c r="B15" s="183"/>
      <c r="C15" s="61"/>
      <c r="E15" s="137"/>
      <c r="F15" s="107"/>
      <c r="H15" s="107"/>
      <c r="I15" s="107"/>
    </row>
    <row r="16" spans="2:14" ht="12" customHeight="1">
      <c r="B16" s="997" t="s">
        <v>71</v>
      </c>
      <c r="C16" s="997"/>
      <c r="E16" s="102">
        <v>31</v>
      </c>
      <c r="F16" s="23">
        <v>156226</v>
      </c>
      <c r="G16" s="23">
        <v>1586</v>
      </c>
      <c r="H16" s="23">
        <v>58680</v>
      </c>
      <c r="I16" s="23">
        <v>95961</v>
      </c>
      <c r="J16" s="196"/>
      <c r="K16" s="107"/>
      <c r="L16" s="107"/>
      <c r="M16" s="107"/>
      <c r="N16" s="107"/>
    </row>
    <row r="17" spans="2:13" ht="12" customHeight="1">
      <c r="B17" s="997" t="s">
        <v>270</v>
      </c>
      <c r="C17" s="997"/>
      <c r="E17" s="102">
        <v>4</v>
      </c>
      <c r="F17" s="23">
        <v>10694</v>
      </c>
      <c r="G17" s="201" t="s">
        <v>439</v>
      </c>
      <c r="H17" s="23">
        <v>5981</v>
      </c>
      <c r="I17" s="19">
        <v>4713</v>
      </c>
      <c r="J17" s="196"/>
      <c r="K17" s="107" t="s">
        <v>400</v>
      </c>
      <c r="L17" s="58" t="s">
        <v>400</v>
      </c>
      <c r="M17" s="58" t="s">
        <v>400</v>
      </c>
    </row>
    <row r="18" spans="2:10" ht="12" customHeight="1">
      <c r="B18" s="997" t="s">
        <v>72</v>
      </c>
      <c r="C18" s="997"/>
      <c r="E18" s="102">
        <v>6</v>
      </c>
      <c r="F18" s="23">
        <v>41299</v>
      </c>
      <c r="G18" s="23">
        <v>5487</v>
      </c>
      <c r="H18" s="23">
        <v>8098</v>
      </c>
      <c r="I18" s="23">
        <v>27714</v>
      </c>
      <c r="J18" s="196"/>
    </row>
    <row r="19" spans="2:10" ht="12" customHeight="1">
      <c r="B19" s="997" t="s">
        <v>73</v>
      </c>
      <c r="C19" s="997"/>
      <c r="E19" s="102">
        <v>7</v>
      </c>
      <c r="F19" s="23">
        <v>2047</v>
      </c>
      <c r="G19" s="23">
        <v>756</v>
      </c>
      <c r="H19" s="23">
        <v>1292</v>
      </c>
      <c r="I19" s="201" t="s">
        <v>439</v>
      </c>
      <c r="J19" s="196"/>
    </row>
    <row r="20" spans="2:11" ht="12" customHeight="1">
      <c r="B20" s="1001" t="s">
        <v>271</v>
      </c>
      <c r="C20" s="1001"/>
      <c r="E20" s="218"/>
      <c r="K20" s="58" t="s">
        <v>441</v>
      </c>
    </row>
    <row r="21" spans="2:10" ht="12" customHeight="1">
      <c r="B21" s="997" t="s">
        <v>136</v>
      </c>
      <c r="C21" s="997"/>
      <c r="E21" s="102">
        <v>19</v>
      </c>
      <c r="F21" s="23">
        <v>225986</v>
      </c>
      <c r="G21" s="23">
        <v>60664</v>
      </c>
      <c r="H21" s="23">
        <v>119236</v>
      </c>
      <c r="I21" s="23">
        <v>46087</v>
      </c>
      <c r="J21" s="196"/>
    </row>
    <row r="22" spans="2:10" ht="12" customHeight="1">
      <c r="B22" s="997" t="s">
        <v>74</v>
      </c>
      <c r="C22" s="997"/>
      <c r="E22" s="102">
        <v>15</v>
      </c>
      <c r="F22" s="23">
        <v>312046</v>
      </c>
      <c r="G22" s="23">
        <v>8286</v>
      </c>
      <c r="H22" s="23">
        <v>267091</v>
      </c>
      <c r="I22" s="23">
        <v>36669</v>
      </c>
      <c r="J22" s="196"/>
    </row>
    <row r="23" spans="2:11" ht="12" customHeight="1">
      <c r="B23" s="997" t="s">
        <v>272</v>
      </c>
      <c r="C23" s="997"/>
      <c r="E23" s="102">
        <v>10</v>
      </c>
      <c r="F23" s="23">
        <v>73536</v>
      </c>
      <c r="G23" s="23">
        <v>933</v>
      </c>
      <c r="H23" s="23">
        <v>72567</v>
      </c>
      <c r="I23" s="23">
        <v>36</v>
      </c>
      <c r="J23" s="196"/>
      <c r="K23" s="107"/>
    </row>
    <row r="24" spans="2:9" ht="12" customHeight="1">
      <c r="B24" s="189"/>
      <c r="C24" s="189"/>
      <c r="E24" s="102"/>
      <c r="F24" s="23"/>
      <c r="G24" s="17"/>
      <c r="H24" s="23"/>
      <c r="I24" s="23"/>
    </row>
    <row r="25" spans="1:14" ht="12" customHeight="1">
      <c r="A25" s="999" t="s">
        <v>14</v>
      </c>
      <c r="B25" s="999"/>
      <c r="C25" s="999"/>
      <c r="D25" s="119"/>
      <c r="E25" s="142">
        <v>145</v>
      </c>
      <c r="F25" s="22">
        <v>1954299</v>
      </c>
      <c r="G25" s="22">
        <v>411087</v>
      </c>
      <c r="H25" s="22">
        <v>852137</v>
      </c>
      <c r="I25" s="22">
        <v>691075</v>
      </c>
      <c r="J25" s="107"/>
      <c r="K25" s="107"/>
      <c r="L25" s="107"/>
      <c r="M25" s="107"/>
      <c r="N25" s="107"/>
    </row>
    <row r="26" spans="2:10" ht="7.5" customHeight="1">
      <c r="B26" s="187"/>
      <c r="C26" s="61"/>
      <c r="D26" s="17"/>
      <c r="E26" s="102"/>
      <c r="F26" s="23"/>
      <c r="G26" s="17"/>
      <c r="H26" s="190"/>
      <c r="I26" s="23"/>
      <c r="J26" s="107"/>
    </row>
    <row r="27" spans="1:10" ht="12" customHeight="1">
      <c r="A27" s="187" t="s">
        <v>51</v>
      </c>
      <c r="C27" s="61"/>
      <c r="D27" s="17"/>
      <c r="E27" s="102"/>
      <c r="F27" s="23"/>
      <c r="G27" s="17"/>
      <c r="H27" s="190"/>
      <c r="I27" s="23"/>
      <c r="J27" s="107"/>
    </row>
    <row r="28" spans="2:10" ht="4.5" customHeight="1">
      <c r="B28" s="187"/>
      <c r="C28" s="61"/>
      <c r="D28" s="17"/>
      <c r="E28" s="102"/>
      <c r="F28" s="23"/>
      <c r="G28" s="17"/>
      <c r="H28" s="190"/>
      <c r="I28" s="23"/>
      <c r="J28" s="107"/>
    </row>
    <row r="29" spans="2:10" ht="12" customHeight="1">
      <c r="B29" s="997" t="s">
        <v>75</v>
      </c>
      <c r="C29" s="997"/>
      <c r="E29" s="102">
        <v>19</v>
      </c>
      <c r="F29" s="23">
        <v>275190</v>
      </c>
      <c r="G29" s="23">
        <v>24257</v>
      </c>
      <c r="H29" s="23">
        <v>96238</v>
      </c>
      <c r="I29" s="23">
        <v>154695</v>
      </c>
      <c r="J29" s="196"/>
    </row>
    <row r="30" spans="2:10" ht="12" customHeight="1">
      <c r="B30" s="997" t="s">
        <v>76</v>
      </c>
      <c r="C30" s="997"/>
      <c r="E30" s="102">
        <v>9</v>
      </c>
      <c r="F30" s="23">
        <v>139559</v>
      </c>
      <c r="G30" s="23">
        <v>268</v>
      </c>
      <c r="H30" s="23">
        <v>58293</v>
      </c>
      <c r="I30" s="23">
        <v>80997</v>
      </c>
      <c r="J30" s="196"/>
    </row>
    <row r="31" spans="2:10" ht="12" customHeight="1">
      <c r="B31" s="997" t="s">
        <v>77</v>
      </c>
      <c r="C31" s="997"/>
      <c r="E31" s="102">
        <v>10</v>
      </c>
      <c r="F31" s="23">
        <v>319296</v>
      </c>
      <c r="G31" s="23">
        <v>2142</v>
      </c>
      <c r="H31" s="23">
        <v>130535</v>
      </c>
      <c r="I31" s="23">
        <v>186618</v>
      </c>
      <c r="J31" s="196"/>
    </row>
    <row r="32" spans="2:10" ht="7.5" customHeight="1">
      <c r="B32" s="183"/>
      <c r="C32" s="61"/>
      <c r="E32" s="102"/>
      <c r="F32" s="23"/>
      <c r="G32" s="23"/>
      <c r="H32" s="23"/>
      <c r="I32" s="23"/>
      <c r="J32" s="107"/>
    </row>
    <row r="33" spans="1:10" ht="12" customHeight="1">
      <c r="A33" s="183" t="s">
        <v>50</v>
      </c>
      <c r="C33" s="61"/>
      <c r="E33" s="102"/>
      <c r="F33" s="23"/>
      <c r="G33" s="23"/>
      <c r="H33" s="23"/>
      <c r="I33" s="23"/>
      <c r="J33" s="107"/>
    </row>
    <row r="34" spans="2:10" ht="4.5" customHeight="1">
      <c r="B34" s="183"/>
      <c r="C34" s="61"/>
      <c r="E34" s="102"/>
      <c r="F34" s="23"/>
      <c r="G34" s="23"/>
      <c r="H34" s="23"/>
      <c r="I34" s="23"/>
      <c r="J34" s="107"/>
    </row>
    <row r="35" spans="2:12" ht="12" customHeight="1">
      <c r="B35" s="997" t="s">
        <v>75</v>
      </c>
      <c r="C35" s="997"/>
      <c r="E35" s="102">
        <v>15</v>
      </c>
      <c r="F35" s="23">
        <v>94824</v>
      </c>
      <c r="G35" s="23">
        <v>1730</v>
      </c>
      <c r="H35" s="23">
        <v>87005</v>
      </c>
      <c r="I35" s="23">
        <v>6089</v>
      </c>
      <c r="J35" s="196"/>
      <c r="L35" s="58" t="s">
        <v>400</v>
      </c>
    </row>
    <row r="36" spans="2:10" ht="12" customHeight="1">
      <c r="B36" s="997" t="s">
        <v>78</v>
      </c>
      <c r="C36" s="997"/>
      <c r="E36" s="102">
        <v>10</v>
      </c>
      <c r="F36" s="23">
        <v>229228</v>
      </c>
      <c r="G36" s="23">
        <v>3097</v>
      </c>
      <c r="H36" s="23">
        <v>169445</v>
      </c>
      <c r="I36" s="23">
        <v>56686</v>
      </c>
      <c r="J36" s="196"/>
    </row>
    <row r="37" spans="2:10" ht="12" customHeight="1">
      <c r="B37" s="997" t="s">
        <v>273</v>
      </c>
      <c r="C37" s="997"/>
      <c r="E37" s="102">
        <v>9</v>
      </c>
      <c r="F37" s="23">
        <v>42270</v>
      </c>
      <c r="G37" s="23">
        <v>6</v>
      </c>
      <c r="H37" s="23">
        <v>33972</v>
      </c>
      <c r="I37" s="23">
        <v>8292</v>
      </c>
      <c r="J37" s="196"/>
    </row>
    <row r="38" spans="2:10" ht="12" customHeight="1">
      <c r="B38" s="997" t="s">
        <v>79</v>
      </c>
      <c r="C38" s="997"/>
      <c r="E38" s="102">
        <v>16</v>
      </c>
      <c r="F38" s="23">
        <v>408384</v>
      </c>
      <c r="G38" s="23">
        <v>373181</v>
      </c>
      <c r="H38" s="23">
        <v>25595</v>
      </c>
      <c r="I38" s="23">
        <v>9608</v>
      </c>
      <c r="J38" s="196"/>
    </row>
    <row r="39" spans="2:10" ht="12" customHeight="1">
      <c r="B39" s="997" t="s">
        <v>80</v>
      </c>
      <c r="C39" s="997"/>
      <c r="E39" s="102">
        <v>6</v>
      </c>
      <c r="F39" s="23">
        <v>47172</v>
      </c>
      <c r="G39" s="23">
        <v>126</v>
      </c>
      <c r="H39" s="23">
        <v>33029</v>
      </c>
      <c r="I39" s="23">
        <v>14018</v>
      </c>
      <c r="J39" s="196"/>
    </row>
    <row r="40" spans="2:10" ht="12" customHeight="1">
      <c r="B40" s="997" t="s">
        <v>81</v>
      </c>
      <c r="C40" s="997"/>
      <c r="E40" s="102">
        <v>10</v>
      </c>
      <c r="F40" s="23">
        <v>17745</v>
      </c>
      <c r="G40" s="23">
        <v>508</v>
      </c>
      <c r="H40" s="23">
        <v>5087</v>
      </c>
      <c r="I40" s="23">
        <v>12150</v>
      </c>
      <c r="J40" s="196"/>
    </row>
    <row r="41" spans="2:10" ht="12" customHeight="1">
      <c r="B41" s="997" t="s">
        <v>274</v>
      </c>
      <c r="C41" s="997"/>
      <c r="E41" s="102">
        <v>11</v>
      </c>
      <c r="F41" s="23">
        <v>165967</v>
      </c>
      <c r="G41" s="23">
        <v>16</v>
      </c>
      <c r="H41" s="23">
        <v>67535</v>
      </c>
      <c r="I41" s="23">
        <v>98416</v>
      </c>
      <c r="J41" s="196"/>
    </row>
    <row r="42" spans="2:10" ht="12" customHeight="1">
      <c r="B42" s="997" t="s">
        <v>76</v>
      </c>
      <c r="C42" s="997"/>
      <c r="E42" s="102">
        <v>22</v>
      </c>
      <c r="F42" s="23">
        <v>196913</v>
      </c>
      <c r="G42" s="23">
        <v>4274</v>
      </c>
      <c r="H42" s="23">
        <v>139460</v>
      </c>
      <c r="I42" s="23">
        <v>53179</v>
      </c>
      <c r="J42" s="196"/>
    </row>
    <row r="43" spans="2:10" ht="12" customHeight="1">
      <c r="B43" s="997" t="s">
        <v>77</v>
      </c>
      <c r="C43" s="997"/>
      <c r="E43" s="102">
        <v>8</v>
      </c>
      <c r="F43" s="23">
        <v>17751</v>
      </c>
      <c r="G43" s="23">
        <v>1481</v>
      </c>
      <c r="H43" s="23">
        <v>5944</v>
      </c>
      <c r="I43" s="23">
        <v>10326</v>
      </c>
      <c r="J43" s="196"/>
    </row>
    <row r="44" spans="2:10" ht="12" customHeight="1">
      <c r="B44" s="175"/>
      <c r="C44" s="61"/>
      <c r="E44" s="102"/>
      <c r="F44" s="23"/>
      <c r="G44" s="23"/>
      <c r="H44" s="23"/>
      <c r="I44" s="23"/>
      <c r="J44" s="107"/>
    </row>
    <row r="45" spans="1:14" ht="12" customHeight="1">
      <c r="A45" s="999" t="s">
        <v>15</v>
      </c>
      <c r="B45" s="999"/>
      <c r="C45" s="999"/>
      <c r="D45" s="119"/>
      <c r="E45" s="142">
        <v>203</v>
      </c>
      <c r="F45" s="22">
        <v>2210390</v>
      </c>
      <c r="G45" s="22">
        <v>152667</v>
      </c>
      <c r="H45" s="22">
        <v>1415722</v>
      </c>
      <c r="I45" s="22">
        <v>642001</v>
      </c>
      <c r="J45" s="107"/>
      <c r="K45" s="107"/>
      <c r="L45" s="107"/>
      <c r="M45" s="107"/>
      <c r="N45" s="107"/>
    </row>
    <row r="46" spans="2:10" ht="7.5" customHeight="1">
      <c r="B46" s="187"/>
      <c r="C46" s="61"/>
      <c r="D46" s="17"/>
      <c r="E46" s="102"/>
      <c r="F46" s="23"/>
      <c r="G46" s="23"/>
      <c r="H46" s="23"/>
      <c r="I46" s="23"/>
      <c r="J46" s="107"/>
    </row>
    <row r="47" spans="1:10" ht="12" customHeight="1">
      <c r="A47" s="187" t="s">
        <v>51</v>
      </c>
      <c r="C47" s="61"/>
      <c r="D47" s="17"/>
      <c r="E47" s="102"/>
      <c r="F47" s="23"/>
      <c r="G47" s="23"/>
      <c r="H47" s="23"/>
      <c r="I47" s="23"/>
      <c r="J47" s="107"/>
    </row>
    <row r="48" spans="2:10" ht="4.5" customHeight="1">
      <c r="B48" s="187"/>
      <c r="C48" s="61"/>
      <c r="D48" s="17"/>
      <c r="E48" s="102"/>
      <c r="F48" s="23"/>
      <c r="G48" s="23"/>
      <c r="H48" s="23"/>
      <c r="I48" s="23"/>
      <c r="J48" s="107"/>
    </row>
    <row r="49" spans="2:10" ht="12" customHeight="1">
      <c r="B49" s="997" t="s">
        <v>82</v>
      </c>
      <c r="C49" s="997"/>
      <c r="E49" s="102">
        <v>21</v>
      </c>
      <c r="F49" s="23">
        <v>426561</v>
      </c>
      <c r="G49" s="23">
        <v>23283</v>
      </c>
      <c r="H49" s="23">
        <v>289913</v>
      </c>
      <c r="I49" s="23">
        <v>113365</v>
      </c>
      <c r="J49" s="196"/>
    </row>
    <row r="50" spans="2:10" ht="12" customHeight="1">
      <c r="B50" s="997" t="s">
        <v>83</v>
      </c>
      <c r="C50" s="997"/>
      <c r="E50" s="102">
        <v>1</v>
      </c>
      <c r="F50" s="56" t="s">
        <v>8</v>
      </c>
      <c r="G50" s="201" t="s">
        <v>439</v>
      </c>
      <c r="H50" s="56" t="s">
        <v>8</v>
      </c>
      <c r="I50" s="56" t="s">
        <v>8</v>
      </c>
      <c r="J50" s="196"/>
    </row>
    <row r="51" spans="2:17" ht="12" customHeight="1">
      <c r="B51" s="997" t="s">
        <v>84</v>
      </c>
      <c r="C51" s="997"/>
      <c r="E51" s="102">
        <v>4</v>
      </c>
      <c r="F51" s="23">
        <v>74856</v>
      </c>
      <c r="G51" s="23">
        <v>11909</v>
      </c>
      <c r="H51" s="23">
        <v>56261</v>
      </c>
      <c r="I51" s="23">
        <v>6686</v>
      </c>
      <c r="J51" s="196"/>
      <c r="Q51" s="58" t="s">
        <v>179</v>
      </c>
    </row>
    <row r="52" spans="2:10" ht="12" customHeight="1">
      <c r="B52" s="997" t="s">
        <v>85</v>
      </c>
      <c r="C52" s="997"/>
      <c r="E52" s="102">
        <v>3</v>
      </c>
      <c r="F52" s="56" t="s">
        <v>8</v>
      </c>
      <c r="G52" s="201" t="s">
        <v>439</v>
      </c>
      <c r="H52" s="56" t="s">
        <v>8</v>
      </c>
      <c r="I52" s="56" t="s">
        <v>8</v>
      </c>
      <c r="J52" s="196"/>
    </row>
    <row r="53" spans="2:10" ht="7.5" customHeight="1">
      <c r="B53" s="183"/>
      <c r="C53" s="61"/>
      <c r="E53" s="102"/>
      <c r="F53" s="23"/>
      <c r="G53" s="23"/>
      <c r="H53" s="23"/>
      <c r="I53" s="23"/>
      <c r="J53" s="107"/>
    </row>
    <row r="54" spans="1:10" ht="12" customHeight="1">
      <c r="A54" s="183" t="s">
        <v>50</v>
      </c>
      <c r="C54" s="61"/>
      <c r="E54" s="102"/>
      <c r="F54" s="23"/>
      <c r="G54" s="23"/>
      <c r="H54" s="23"/>
      <c r="I54" s="23"/>
      <c r="J54" s="107"/>
    </row>
    <row r="55" spans="2:10" ht="4.5" customHeight="1">
      <c r="B55" s="183"/>
      <c r="C55" s="61"/>
      <c r="E55" s="102"/>
      <c r="F55" s="23"/>
      <c r="G55" s="23"/>
      <c r="H55" s="23"/>
      <c r="I55" s="23"/>
      <c r="J55" s="107"/>
    </row>
    <row r="56" spans="2:10" ht="12" customHeight="1">
      <c r="B56" s="997" t="s">
        <v>275</v>
      </c>
      <c r="C56" s="997"/>
      <c r="E56" s="102">
        <v>15</v>
      </c>
      <c r="F56" s="23">
        <v>59261</v>
      </c>
      <c r="G56" s="23">
        <v>22319</v>
      </c>
      <c r="H56" s="23">
        <v>8293</v>
      </c>
      <c r="I56" s="23">
        <v>28649</v>
      </c>
      <c r="J56" s="196"/>
    </row>
    <row r="57" spans="2:10" ht="12" customHeight="1">
      <c r="B57" s="997" t="s">
        <v>82</v>
      </c>
      <c r="C57" s="997"/>
      <c r="E57" s="102">
        <v>21</v>
      </c>
      <c r="F57" s="23">
        <v>486840</v>
      </c>
      <c r="G57" s="23">
        <v>43281</v>
      </c>
      <c r="H57" s="23">
        <v>424573</v>
      </c>
      <c r="I57" s="23">
        <v>18987</v>
      </c>
      <c r="J57" s="196"/>
    </row>
    <row r="58" spans="2:10" ht="12" customHeight="1">
      <c r="B58" s="997" t="s">
        <v>86</v>
      </c>
      <c r="C58" s="997"/>
      <c r="E58" s="102">
        <v>13</v>
      </c>
      <c r="F58" s="23">
        <v>144740</v>
      </c>
      <c r="G58" s="23">
        <v>273</v>
      </c>
      <c r="H58" s="23">
        <v>127376</v>
      </c>
      <c r="I58" s="23">
        <v>17091</v>
      </c>
      <c r="J58" s="196"/>
    </row>
    <row r="59" spans="2:10" ht="12" customHeight="1">
      <c r="B59" s="997" t="s">
        <v>87</v>
      </c>
      <c r="C59" s="997"/>
      <c r="E59" s="102">
        <v>27</v>
      </c>
      <c r="F59" s="23">
        <v>212897</v>
      </c>
      <c r="G59" s="23">
        <v>32509</v>
      </c>
      <c r="H59" s="23">
        <v>27360</v>
      </c>
      <c r="I59" s="23">
        <v>153028</v>
      </c>
      <c r="J59" s="196"/>
    </row>
    <row r="60" spans="2:10" ht="12" customHeight="1">
      <c r="B60" s="997" t="s">
        <v>276</v>
      </c>
      <c r="C60" s="997"/>
      <c r="E60" s="102">
        <v>30</v>
      </c>
      <c r="F60" s="23">
        <v>212303</v>
      </c>
      <c r="G60" s="23">
        <v>2415</v>
      </c>
      <c r="H60" s="23">
        <v>177661</v>
      </c>
      <c r="I60" s="23">
        <v>32227</v>
      </c>
      <c r="J60" s="196"/>
    </row>
    <row r="61" spans="2:10" ht="12" customHeight="1">
      <c r="B61" s="997" t="s">
        <v>88</v>
      </c>
      <c r="C61" s="997"/>
      <c r="E61" s="102">
        <v>3</v>
      </c>
      <c r="F61" s="23">
        <v>8263</v>
      </c>
      <c r="G61" s="23">
        <v>35</v>
      </c>
      <c r="H61" s="23">
        <v>4512</v>
      </c>
      <c r="I61" s="23">
        <v>3716</v>
      </c>
      <c r="J61" s="196"/>
    </row>
    <row r="62" spans="2:10" ht="12" customHeight="1">
      <c r="B62" s="997" t="s">
        <v>89</v>
      </c>
      <c r="C62" s="997"/>
      <c r="E62" s="102">
        <v>11</v>
      </c>
      <c r="F62" s="23">
        <v>135118</v>
      </c>
      <c r="G62" s="23">
        <v>1473</v>
      </c>
      <c r="H62" s="23">
        <v>69033</v>
      </c>
      <c r="I62" s="23">
        <v>64612</v>
      </c>
      <c r="J62" s="196"/>
    </row>
    <row r="63" spans="2:10" ht="12" customHeight="1">
      <c r="B63" s="997" t="s">
        <v>90</v>
      </c>
      <c r="C63" s="997"/>
      <c r="E63" s="102">
        <v>26</v>
      </c>
      <c r="F63" s="23">
        <v>153866</v>
      </c>
      <c r="G63" s="23">
        <v>1889</v>
      </c>
      <c r="H63" s="23">
        <v>68607</v>
      </c>
      <c r="I63" s="23">
        <v>83369</v>
      </c>
      <c r="J63" s="196"/>
    </row>
    <row r="64" spans="2:10" ht="12" customHeight="1">
      <c r="B64" s="997" t="s">
        <v>277</v>
      </c>
      <c r="C64" s="997"/>
      <c r="E64" s="102">
        <v>18</v>
      </c>
      <c r="F64" s="23">
        <v>197658</v>
      </c>
      <c r="G64" s="23">
        <v>480</v>
      </c>
      <c r="H64" s="23">
        <v>83485</v>
      </c>
      <c r="I64" s="23">
        <v>113693</v>
      </c>
      <c r="J64" s="196"/>
    </row>
    <row r="65" spans="2:10" ht="12" customHeight="1">
      <c r="B65" s="997" t="s">
        <v>91</v>
      </c>
      <c r="C65" s="997"/>
      <c r="E65" s="102">
        <v>10</v>
      </c>
      <c r="F65" s="23">
        <v>78140</v>
      </c>
      <c r="G65" s="23">
        <v>12801</v>
      </c>
      <c r="H65" s="23">
        <v>59533</v>
      </c>
      <c r="I65" s="23">
        <v>5806</v>
      </c>
      <c r="J65" s="196"/>
    </row>
    <row r="66" spans="1:10" ht="11.25" customHeight="1">
      <c r="A66" s="30" t="s">
        <v>7</v>
      </c>
      <c r="D66" s="30"/>
      <c r="J66" s="146"/>
    </row>
    <row r="67" spans="1:9" ht="12" customHeight="1">
      <c r="A67" s="1003" t="s">
        <v>489</v>
      </c>
      <c r="B67" s="1003"/>
      <c r="C67" s="1003"/>
      <c r="D67" s="1003"/>
      <c r="E67" s="1003"/>
      <c r="F67" s="1003"/>
      <c r="G67" s="1003"/>
      <c r="H67" s="1003"/>
      <c r="I67" s="1003"/>
    </row>
    <row r="68" spans="1:9" ht="12.75">
      <c r="A68" s="1003"/>
      <c r="B68" s="1003"/>
      <c r="C68" s="1003"/>
      <c r="D68" s="1003"/>
      <c r="E68" s="1003"/>
      <c r="F68" s="1003"/>
      <c r="G68" s="1003"/>
      <c r="H68" s="1003"/>
      <c r="I68" s="1003"/>
    </row>
  </sheetData>
  <mergeCells count="47">
    <mergeCell ref="B65:C65"/>
    <mergeCell ref="A67:I68"/>
    <mergeCell ref="B60:C60"/>
    <mergeCell ref="B61:C61"/>
    <mergeCell ref="B62:C62"/>
    <mergeCell ref="B63:C63"/>
    <mergeCell ref="B64:C64"/>
    <mergeCell ref="B52:C52"/>
    <mergeCell ref="B56:C56"/>
    <mergeCell ref="B57:C57"/>
    <mergeCell ref="B58:C58"/>
    <mergeCell ref="B59:C59"/>
    <mergeCell ref="B43:C43"/>
    <mergeCell ref="A45:C45"/>
    <mergeCell ref="B49:C49"/>
    <mergeCell ref="B50:C50"/>
    <mergeCell ref="B51:C51"/>
    <mergeCell ref="B38:C38"/>
    <mergeCell ref="B39:C39"/>
    <mergeCell ref="B40:C40"/>
    <mergeCell ref="B41:C41"/>
    <mergeCell ref="B42:C42"/>
    <mergeCell ref="B30:C30"/>
    <mergeCell ref="B31:C31"/>
    <mergeCell ref="B35:C35"/>
    <mergeCell ref="B36:C36"/>
    <mergeCell ref="B37:C37"/>
    <mergeCell ref="B22:C22"/>
    <mergeCell ref="B21:C21"/>
    <mergeCell ref="B23:C23"/>
    <mergeCell ref="A25:C25"/>
    <mergeCell ref="B29:C29"/>
    <mergeCell ref="B16:C16"/>
    <mergeCell ref="B17:C17"/>
    <mergeCell ref="B18:C18"/>
    <mergeCell ref="B19:C19"/>
    <mergeCell ref="B20:C20"/>
    <mergeCell ref="A2:I2"/>
    <mergeCell ref="A3:I3"/>
    <mergeCell ref="A5:D12"/>
    <mergeCell ref="E5:E11"/>
    <mergeCell ref="F5:F11"/>
    <mergeCell ref="G5:I5"/>
    <mergeCell ref="G6:G11"/>
    <mergeCell ref="H6:H11"/>
    <mergeCell ref="I6:I11"/>
    <mergeCell ref="F12:I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922"/>
  <sheetViews>
    <sheetView workbookViewId="0" topLeftCell="A1">
      <selection activeCell="O1" sqref="O1"/>
    </sheetView>
  </sheetViews>
  <sheetFormatPr defaultColWidth="11.421875" defaultRowHeight="12.75"/>
  <cols>
    <col min="1" max="1" width="1.7109375" style="58" customWidth="1"/>
    <col min="2" max="2" width="5.140625" style="175" customWidth="1"/>
    <col min="3" max="3" width="14.57421875" style="58" customWidth="1"/>
    <col min="4" max="4" width="0.85546875" style="58" customWidth="1"/>
    <col min="5" max="5" width="5.00390625" style="58" customWidth="1"/>
    <col min="6" max="6" width="6.7109375" style="58" customWidth="1"/>
    <col min="7" max="7" width="7.00390625" style="58" customWidth="1"/>
    <col min="8" max="8" width="6.8515625" style="58" customWidth="1"/>
    <col min="9" max="9" width="8.00390625" style="58" customWidth="1"/>
    <col min="10" max="10" width="6.7109375" style="58" customWidth="1"/>
    <col min="11" max="11" width="6.00390625" style="58" customWidth="1"/>
    <col min="12" max="12" width="9.28125" style="58" customWidth="1"/>
    <col min="13" max="13" width="7.00390625" style="58" customWidth="1"/>
    <col min="14" max="14" width="7.28125" style="58" customWidth="1"/>
    <col min="15" max="15" width="11.421875" style="58" customWidth="1"/>
    <col min="16" max="16" width="15.421875" style="58" customWidth="1"/>
    <col min="17" max="17" width="4.8515625" style="58" bestFit="1" customWidth="1"/>
    <col min="18" max="18" width="3.8515625" style="58" bestFit="1" customWidth="1"/>
    <col min="19" max="19" width="4.140625" style="58" bestFit="1" customWidth="1"/>
    <col min="20" max="20" width="4.421875" style="58" bestFit="1" customWidth="1"/>
    <col min="21" max="21" width="3.7109375" style="58" bestFit="1" customWidth="1"/>
    <col min="22" max="22" width="4.421875" style="58" bestFit="1" customWidth="1"/>
    <col min="23" max="23" width="4.28125" style="58" bestFit="1" customWidth="1"/>
    <col min="24" max="24" width="4.00390625" style="58" bestFit="1" customWidth="1"/>
    <col min="25" max="26" width="4.140625" style="58" bestFit="1" customWidth="1"/>
    <col min="27" max="27" width="3.8515625" style="58" bestFit="1" customWidth="1"/>
    <col min="28" max="29" width="11.421875" style="58" customWidth="1"/>
    <col min="30" max="30" width="11.421875" style="108" customWidth="1"/>
    <col min="31" max="16384" width="11.421875" style="58" customWidth="1"/>
  </cols>
  <sheetData>
    <row r="1" ht="12.75">
      <c r="B1" s="380"/>
    </row>
    <row r="2" spans="1:14" s="57" customFormat="1" ht="12.75">
      <c r="A2" s="953" t="s">
        <v>491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</row>
    <row r="3" spans="1:14" s="57" customFormat="1" ht="12.75" customHeight="1">
      <c r="A3" s="1004" t="s">
        <v>286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</row>
    <row r="4" spans="5:13" ht="11.25" customHeight="1">
      <c r="E4" s="219"/>
      <c r="M4" s="219"/>
    </row>
    <row r="5" spans="1:16" ht="11.25" customHeight="1">
      <c r="A5" s="961" t="s">
        <v>287</v>
      </c>
      <c r="B5" s="961"/>
      <c r="C5" s="961"/>
      <c r="D5" s="962"/>
      <c r="E5" s="1005" t="s">
        <v>492</v>
      </c>
      <c r="F5" s="1005" t="s">
        <v>493</v>
      </c>
      <c r="G5" s="1005" t="s">
        <v>288</v>
      </c>
      <c r="H5" s="1005" t="s">
        <v>289</v>
      </c>
      <c r="I5" s="1005" t="s">
        <v>290</v>
      </c>
      <c r="J5" s="1005" t="s">
        <v>291</v>
      </c>
      <c r="K5" s="1005" t="s">
        <v>292</v>
      </c>
      <c r="L5" s="1005" t="s">
        <v>293</v>
      </c>
      <c r="M5" s="985" t="s">
        <v>494</v>
      </c>
      <c r="N5" s="985" t="s">
        <v>294</v>
      </c>
      <c r="O5" s="147"/>
      <c r="P5" s="147"/>
    </row>
    <row r="6" spans="1:16" ht="12.75">
      <c r="A6" s="963"/>
      <c r="B6" s="963"/>
      <c r="C6" s="963"/>
      <c r="D6" s="964"/>
      <c r="E6" s="1005"/>
      <c r="F6" s="1005"/>
      <c r="G6" s="1005"/>
      <c r="H6" s="1005"/>
      <c r="I6" s="1005"/>
      <c r="J6" s="1005"/>
      <c r="K6" s="1005"/>
      <c r="L6" s="1005"/>
      <c r="M6" s="985"/>
      <c r="N6" s="985"/>
      <c r="O6" s="147"/>
      <c r="P6" s="147"/>
    </row>
    <row r="7" spans="1:16" ht="12.75">
      <c r="A7" s="963"/>
      <c r="B7" s="963"/>
      <c r="C7" s="963"/>
      <c r="D7" s="964"/>
      <c r="E7" s="1005"/>
      <c r="F7" s="1005"/>
      <c r="G7" s="1005"/>
      <c r="H7" s="1005"/>
      <c r="I7" s="1005"/>
      <c r="J7" s="1005"/>
      <c r="K7" s="1005"/>
      <c r="L7" s="1005"/>
      <c r="M7" s="985"/>
      <c r="N7" s="985"/>
      <c r="O7" s="147"/>
      <c r="P7" s="147"/>
    </row>
    <row r="8" spans="1:16" ht="12.75">
      <c r="A8" s="963"/>
      <c r="B8" s="963"/>
      <c r="C8" s="963"/>
      <c r="D8" s="964"/>
      <c r="E8" s="1005"/>
      <c r="F8" s="1005"/>
      <c r="G8" s="1005"/>
      <c r="H8" s="1005"/>
      <c r="I8" s="1005"/>
      <c r="J8" s="1005"/>
      <c r="K8" s="1005"/>
      <c r="L8" s="1005"/>
      <c r="M8" s="985"/>
      <c r="N8" s="985"/>
      <c r="O8" s="147"/>
      <c r="P8" s="147"/>
    </row>
    <row r="9" spans="1:29" ht="12.75">
      <c r="A9" s="963"/>
      <c r="B9" s="963"/>
      <c r="C9" s="963"/>
      <c r="D9" s="964"/>
      <c r="E9" s="1005"/>
      <c r="F9" s="1005"/>
      <c r="G9" s="1005"/>
      <c r="H9" s="1005"/>
      <c r="I9" s="1005"/>
      <c r="J9" s="1005"/>
      <c r="K9" s="1005"/>
      <c r="L9" s="1005"/>
      <c r="M9" s="985"/>
      <c r="N9" s="985"/>
      <c r="O9" s="147"/>
      <c r="P9" s="147"/>
      <c r="AC9" s="58" t="s">
        <v>179</v>
      </c>
    </row>
    <row r="10" spans="1:16" ht="12.75">
      <c r="A10" s="963"/>
      <c r="B10" s="963"/>
      <c r="C10" s="963"/>
      <c r="D10" s="964"/>
      <c r="E10" s="1005"/>
      <c r="F10" s="1005"/>
      <c r="G10" s="1005"/>
      <c r="H10" s="1005"/>
      <c r="I10" s="1005"/>
      <c r="J10" s="1005"/>
      <c r="K10" s="1005"/>
      <c r="L10" s="1005"/>
      <c r="M10" s="985"/>
      <c r="N10" s="985"/>
      <c r="O10" s="147"/>
      <c r="P10" s="147"/>
    </row>
    <row r="11" spans="1:16" ht="12.75">
      <c r="A11" s="963"/>
      <c r="B11" s="963"/>
      <c r="C11" s="963"/>
      <c r="D11" s="964"/>
      <c r="E11" s="1005"/>
      <c r="F11" s="1005"/>
      <c r="G11" s="1005"/>
      <c r="H11" s="1005"/>
      <c r="I11" s="1005"/>
      <c r="J11" s="1005"/>
      <c r="K11" s="1005"/>
      <c r="L11" s="1005"/>
      <c r="M11" s="985"/>
      <c r="N11" s="985"/>
      <c r="O11" s="147"/>
      <c r="P11" s="147"/>
    </row>
    <row r="12" spans="1:16" ht="11.25" customHeight="1">
      <c r="A12" s="965"/>
      <c r="B12" s="965"/>
      <c r="C12" s="965"/>
      <c r="D12" s="966"/>
      <c r="E12" s="956" t="s">
        <v>2</v>
      </c>
      <c r="F12" s="957"/>
      <c r="G12" s="957"/>
      <c r="H12" s="957"/>
      <c r="I12" s="957"/>
      <c r="J12" s="957"/>
      <c r="K12" s="957"/>
      <c r="L12" s="957"/>
      <c r="M12" s="957"/>
      <c r="N12" s="957"/>
      <c r="O12" s="147"/>
      <c r="P12" s="147"/>
    </row>
    <row r="13" spans="3:16" ht="7.5" customHeight="1">
      <c r="C13" s="30"/>
      <c r="D13" s="220"/>
      <c r="H13" s="17"/>
      <c r="O13" s="147"/>
      <c r="P13" s="147"/>
    </row>
    <row r="14" spans="1:30" s="108" customFormat="1" ht="12" customHeight="1">
      <c r="A14" s="1000" t="s">
        <v>16</v>
      </c>
      <c r="B14" s="1000"/>
      <c r="C14" s="1000"/>
      <c r="D14" s="221"/>
      <c r="E14" s="222">
        <v>363</v>
      </c>
      <c r="F14" s="223">
        <v>36</v>
      </c>
      <c r="G14" s="22">
        <f>322+11</f>
        <v>333</v>
      </c>
      <c r="H14" s="223">
        <v>98</v>
      </c>
      <c r="I14" s="223">
        <v>183</v>
      </c>
      <c r="J14" s="223">
        <v>190</v>
      </c>
      <c r="K14" s="223">
        <v>97</v>
      </c>
      <c r="L14" s="223">
        <f>1+27</f>
        <v>28</v>
      </c>
      <c r="M14" s="223">
        <v>63</v>
      </c>
      <c r="N14" s="223">
        <f>165+65</f>
        <v>230</v>
      </c>
      <c r="O14" s="147"/>
      <c r="P14" s="147"/>
      <c r="Q14" s="224"/>
      <c r="R14" s="225"/>
      <c r="S14" s="225"/>
      <c r="T14" s="225"/>
      <c r="U14" s="225"/>
      <c r="V14" s="225"/>
      <c r="W14" s="225"/>
      <c r="X14" s="225"/>
      <c r="AC14" s="58"/>
      <c r="AD14" s="226"/>
    </row>
    <row r="15" spans="4:23" ht="12" customHeight="1">
      <c r="D15" s="166"/>
      <c r="E15" s="227"/>
      <c r="F15" s="228"/>
      <c r="G15" s="228"/>
      <c r="H15" s="228"/>
      <c r="I15" s="228"/>
      <c r="J15" s="228"/>
      <c r="K15" s="228"/>
      <c r="L15" s="228"/>
      <c r="M15" s="228"/>
      <c r="N15" s="228"/>
      <c r="O15" s="147"/>
      <c r="P15" s="147"/>
      <c r="Q15" s="229"/>
      <c r="R15" s="131"/>
      <c r="S15" s="131"/>
      <c r="T15" s="131"/>
      <c r="U15" s="131"/>
      <c r="V15" s="131"/>
      <c r="W15" s="131"/>
    </row>
    <row r="16" spans="1:29" s="108" customFormat="1" ht="12" customHeight="1">
      <c r="A16" s="999" t="s">
        <v>9</v>
      </c>
      <c r="B16" s="999"/>
      <c r="C16" s="999"/>
      <c r="D16" s="221"/>
      <c r="E16" s="222">
        <v>66</v>
      </c>
      <c r="F16" s="223">
        <v>16</v>
      </c>
      <c r="G16" s="223">
        <f>83+5</f>
        <v>88</v>
      </c>
      <c r="H16" s="223">
        <v>24</v>
      </c>
      <c r="I16" s="223">
        <v>35</v>
      </c>
      <c r="J16" s="223">
        <v>51</v>
      </c>
      <c r="K16" s="223">
        <v>22</v>
      </c>
      <c r="L16" s="223">
        <f>1+11</f>
        <v>12</v>
      </c>
      <c r="M16" s="223">
        <v>9</v>
      </c>
      <c r="N16" s="223">
        <f>51+20</f>
        <v>71</v>
      </c>
      <c r="O16" s="147"/>
      <c r="P16" s="147"/>
      <c r="Q16" s="129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C16" s="58"/>
    </row>
    <row r="17" spans="3:23" ht="7.5" customHeight="1">
      <c r="C17" s="30"/>
      <c r="D17" s="166"/>
      <c r="E17" s="227"/>
      <c r="F17" s="228"/>
      <c r="G17" s="228"/>
      <c r="H17" s="228"/>
      <c r="I17" s="228"/>
      <c r="J17" s="228"/>
      <c r="K17" s="228"/>
      <c r="L17" s="228"/>
      <c r="M17" s="228"/>
      <c r="N17" s="228"/>
      <c r="O17" s="147"/>
      <c r="P17" s="147"/>
      <c r="Q17" s="129"/>
      <c r="R17" s="131"/>
      <c r="S17" s="131"/>
      <c r="T17" s="131"/>
      <c r="U17" s="131"/>
      <c r="V17" s="131"/>
      <c r="W17" s="131"/>
    </row>
    <row r="18" spans="1:27" ht="12" customHeight="1">
      <c r="A18" s="175" t="s">
        <v>51</v>
      </c>
      <c r="C18" s="30"/>
      <c r="D18" s="166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147"/>
      <c r="P18" s="147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</row>
    <row r="19" spans="3:23" ht="4.5" customHeight="1">
      <c r="C19" s="30"/>
      <c r="D19" s="166"/>
      <c r="E19" s="227"/>
      <c r="F19" s="228"/>
      <c r="G19" s="228"/>
      <c r="H19" s="228"/>
      <c r="I19" s="228"/>
      <c r="J19" s="228"/>
      <c r="K19" s="228"/>
      <c r="L19" s="228"/>
      <c r="M19" s="228"/>
      <c r="N19" s="228"/>
      <c r="O19" s="147"/>
      <c r="P19" s="147"/>
      <c r="Q19" s="129"/>
      <c r="R19" s="131"/>
      <c r="S19" s="131"/>
      <c r="T19" s="131"/>
      <c r="U19" s="131"/>
      <c r="V19" s="131"/>
      <c r="W19" s="131"/>
    </row>
    <row r="20" spans="2:23" ht="12" customHeight="1">
      <c r="B20" s="997" t="s">
        <v>134</v>
      </c>
      <c r="C20" s="997"/>
      <c r="D20" s="166"/>
      <c r="E20" s="113">
        <v>1</v>
      </c>
      <c r="F20" s="23">
        <v>1</v>
      </c>
      <c r="G20" s="23">
        <f>2+0</f>
        <v>2</v>
      </c>
      <c r="H20" s="201" t="s">
        <v>439</v>
      </c>
      <c r="I20" s="23">
        <v>3</v>
      </c>
      <c r="J20" s="23">
        <v>3</v>
      </c>
      <c r="K20" s="201" t="s">
        <v>439</v>
      </c>
      <c r="L20" s="181">
        <f>0+3</f>
        <v>3</v>
      </c>
      <c r="M20" s="181">
        <v>1</v>
      </c>
      <c r="N20" s="23">
        <f>1+0</f>
        <v>1</v>
      </c>
      <c r="O20" s="182"/>
      <c r="P20" s="147"/>
      <c r="Q20" s="129"/>
      <c r="R20" s="131" t="s">
        <v>441</v>
      </c>
      <c r="S20" s="131"/>
      <c r="T20" s="131"/>
      <c r="U20" s="131"/>
      <c r="V20" s="131"/>
      <c r="W20" s="131"/>
    </row>
    <row r="21" spans="2:16" ht="12" customHeight="1">
      <c r="B21" s="997" t="s">
        <v>122</v>
      </c>
      <c r="C21" s="997"/>
      <c r="D21" s="166"/>
      <c r="E21" s="18">
        <v>1</v>
      </c>
      <c r="F21" s="23">
        <v>1</v>
      </c>
      <c r="G21" s="23">
        <v>6</v>
      </c>
      <c r="H21" s="23">
        <v>5</v>
      </c>
      <c r="I21" s="23">
        <v>4</v>
      </c>
      <c r="J21" s="23">
        <v>11</v>
      </c>
      <c r="K21" s="201" t="s">
        <v>439</v>
      </c>
      <c r="L21" s="23">
        <f>0+1</f>
        <v>1</v>
      </c>
      <c r="M21" s="201" t="s">
        <v>439</v>
      </c>
      <c r="N21" s="23">
        <f>12+5</f>
        <v>17</v>
      </c>
      <c r="O21" s="182"/>
      <c r="P21" s="147" t="s">
        <v>400</v>
      </c>
    </row>
    <row r="22" spans="2:17" ht="12" customHeight="1">
      <c r="B22" s="997" t="s">
        <v>120</v>
      </c>
      <c r="C22" s="997"/>
      <c r="D22" s="166"/>
      <c r="E22" s="201" t="s">
        <v>439</v>
      </c>
      <c r="F22" s="23">
        <v>1</v>
      </c>
      <c r="G22" s="23">
        <f>1+0</f>
        <v>1</v>
      </c>
      <c r="H22" s="201" t="s">
        <v>439</v>
      </c>
      <c r="I22" s="201" t="s">
        <v>439</v>
      </c>
      <c r="J22" s="23">
        <v>1</v>
      </c>
      <c r="K22" s="181">
        <v>1</v>
      </c>
      <c r="L22" s="201" t="s">
        <v>439</v>
      </c>
      <c r="M22" s="201" t="s">
        <v>439</v>
      </c>
      <c r="N22" s="23">
        <f>1+0</f>
        <v>1</v>
      </c>
      <c r="O22" s="182"/>
      <c r="P22" s="147"/>
      <c r="Q22" s="58" t="s">
        <v>400</v>
      </c>
    </row>
    <row r="23" spans="2:16" ht="7.5" customHeight="1">
      <c r="B23" s="183"/>
      <c r="C23" s="61"/>
      <c r="D23" s="166"/>
      <c r="E23" s="18"/>
      <c r="F23" s="23"/>
      <c r="G23" s="23"/>
      <c r="H23" s="23"/>
      <c r="I23" s="23"/>
      <c r="J23" s="23"/>
      <c r="K23" s="181"/>
      <c r="L23" s="23"/>
      <c r="M23" s="181"/>
      <c r="N23" s="23"/>
      <c r="O23" s="147"/>
      <c r="P23" s="147"/>
    </row>
    <row r="24" spans="1:16" ht="12" customHeight="1">
      <c r="A24" s="183" t="s">
        <v>50</v>
      </c>
      <c r="C24" s="61"/>
      <c r="D24" s="166"/>
      <c r="E24" s="18"/>
      <c r="F24" s="23"/>
      <c r="G24" s="23"/>
      <c r="H24" s="23"/>
      <c r="I24" s="23"/>
      <c r="J24" s="23"/>
      <c r="K24" s="181"/>
      <c r="L24" s="23"/>
      <c r="M24" s="181"/>
      <c r="N24" s="23"/>
      <c r="O24" s="147"/>
      <c r="P24" s="147"/>
    </row>
    <row r="25" spans="2:16" ht="4.5" customHeight="1">
      <c r="B25" s="183"/>
      <c r="C25" s="61"/>
      <c r="D25" s="166"/>
      <c r="E25" s="18"/>
      <c r="F25" s="23"/>
      <c r="G25" s="23"/>
      <c r="H25" s="23"/>
      <c r="I25" s="23"/>
      <c r="J25" s="23"/>
      <c r="K25" s="181"/>
      <c r="L25" s="23"/>
      <c r="M25" s="181"/>
      <c r="N25" s="23"/>
      <c r="O25" s="147"/>
      <c r="P25" s="147"/>
    </row>
    <row r="26" spans="2:17" ht="12" customHeight="1">
      <c r="B26" s="997" t="s">
        <v>133</v>
      </c>
      <c r="C26" s="997"/>
      <c r="D26" s="166"/>
      <c r="E26" s="18">
        <v>7</v>
      </c>
      <c r="F26" s="23">
        <v>4</v>
      </c>
      <c r="G26" s="23">
        <f>5+1</f>
        <v>6</v>
      </c>
      <c r="H26" s="181">
        <v>1</v>
      </c>
      <c r="I26" s="181">
        <v>1</v>
      </c>
      <c r="J26" s="23">
        <v>2</v>
      </c>
      <c r="K26" s="181">
        <v>1</v>
      </c>
      <c r="L26" s="201" t="s">
        <v>439</v>
      </c>
      <c r="M26" s="201" t="s">
        <v>439</v>
      </c>
      <c r="N26" s="23">
        <f>1+0</f>
        <v>1</v>
      </c>
      <c r="O26" s="182"/>
      <c r="P26" s="147"/>
      <c r="Q26" s="58" t="s">
        <v>441</v>
      </c>
    </row>
    <row r="27" spans="2:16" ht="12" customHeight="1">
      <c r="B27" s="997" t="s">
        <v>132</v>
      </c>
      <c r="C27" s="997"/>
      <c r="D27" s="166"/>
      <c r="E27" s="18">
        <v>2</v>
      </c>
      <c r="F27" s="201" t="s">
        <v>439</v>
      </c>
      <c r="G27" s="201" t="s">
        <v>439</v>
      </c>
      <c r="H27" s="201" t="s">
        <v>439</v>
      </c>
      <c r="I27" s="201" t="s">
        <v>439</v>
      </c>
      <c r="J27" s="181">
        <v>1</v>
      </c>
      <c r="K27" s="201" t="s">
        <v>439</v>
      </c>
      <c r="L27" s="201" t="s">
        <v>439</v>
      </c>
      <c r="M27" s="201" t="s">
        <v>439</v>
      </c>
      <c r="N27" s="23">
        <v>4</v>
      </c>
      <c r="O27" s="182"/>
      <c r="P27" s="147"/>
    </row>
    <row r="28" spans="2:16" ht="12" customHeight="1">
      <c r="B28" s="997" t="s">
        <v>261</v>
      </c>
      <c r="C28" s="997"/>
      <c r="D28" s="166"/>
      <c r="E28" s="18">
        <v>1</v>
      </c>
      <c r="F28" s="201" t="s">
        <v>439</v>
      </c>
      <c r="G28" s="23">
        <v>2</v>
      </c>
      <c r="H28" s="201" t="s">
        <v>439</v>
      </c>
      <c r="I28" s="23">
        <v>3</v>
      </c>
      <c r="J28" s="201" t="s">
        <v>439</v>
      </c>
      <c r="K28" s="181">
        <v>1</v>
      </c>
      <c r="L28" s="201" t="s">
        <v>439</v>
      </c>
      <c r="M28" s="201" t="s">
        <v>439</v>
      </c>
      <c r="N28" s="23">
        <f>1+3</f>
        <v>4</v>
      </c>
      <c r="O28" s="182"/>
      <c r="P28" s="147"/>
    </row>
    <row r="29" spans="2:16" ht="12" customHeight="1">
      <c r="B29" s="997" t="s">
        <v>131</v>
      </c>
      <c r="C29" s="997"/>
      <c r="D29" s="166"/>
      <c r="E29" s="201" t="s">
        <v>439</v>
      </c>
      <c r="F29" s="201" t="s">
        <v>439</v>
      </c>
      <c r="G29" s="23">
        <v>4</v>
      </c>
      <c r="H29" s="23">
        <v>2</v>
      </c>
      <c r="I29" s="201" t="s">
        <v>439</v>
      </c>
      <c r="J29" s="201" t="s">
        <v>439</v>
      </c>
      <c r="K29" s="201" t="s">
        <v>439</v>
      </c>
      <c r="L29" s="201" t="s">
        <v>439</v>
      </c>
      <c r="M29" s="201" t="s">
        <v>439</v>
      </c>
      <c r="N29" s="23">
        <f>3+0</f>
        <v>3</v>
      </c>
      <c r="O29" s="182"/>
      <c r="P29" s="147"/>
    </row>
    <row r="30" spans="2:16" ht="12" customHeight="1">
      <c r="B30" s="997" t="s">
        <v>130</v>
      </c>
      <c r="C30" s="997"/>
      <c r="D30" s="166"/>
      <c r="E30" s="201" t="s">
        <v>439</v>
      </c>
      <c r="F30" s="201" t="s">
        <v>439</v>
      </c>
      <c r="G30" s="23">
        <v>15</v>
      </c>
      <c r="H30" s="201" t="s">
        <v>439</v>
      </c>
      <c r="I30" s="201" t="s">
        <v>439</v>
      </c>
      <c r="J30" s="181">
        <v>1</v>
      </c>
      <c r="K30" s="201" t="s">
        <v>439</v>
      </c>
      <c r="L30" s="201" t="s">
        <v>439</v>
      </c>
      <c r="M30" s="181">
        <v>1</v>
      </c>
      <c r="N30" s="23">
        <f>2+0</f>
        <v>2</v>
      </c>
      <c r="O30" s="182"/>
      <c r="P30" s="147"/>
    </row>
    <row r="31" spans="2:16" ht="12" customHeight="1">
      <c r="B31" s="997" t="s">
        <v>129</v>
      </c>
      <c r="C31" s="997"/>
      <c r="D31" s="166"/>
      <c r="E31" s="18">
        <v>37</v>
      </c>
      <c r="F31" s="201" t="s">
        <v>439</v>
      </c>
      <c r="G31" s="23">
        <f>7+1</f>
        <v>8</v>
      </c>
      <c r="H31" s="201" t="s">
        <v>439</v>
      </c>
      <c r="I31" s="23">
        <v>2</v>
      </c>
      <c r="J31" s="201" t="s">
        <v>439</v>
      </c>
      <c r="K31" s="181">
        <v>1</v>
      </c>
      <c r="L31" s="181">
        <f>0+1</f>
        <v>1</v>
      </c>
      <c r="M31" s="181">
        <v>1</v>
      </c>
      <c r="N31" s="201" t="s">
        <v>439</v>
      </c>
      <c r="O31" s="182"/>
      <c r="P31" s="147"/>
    </row>
    <row r="32" spans="2:16" ht="12" customHeight="1">
      <c r="B32" s="997" t="s">
        <v>128</v>
      </c>
      <c r="C32" s="997"/>
      <c r="D32" s="166"/>
      <c r="E32" s="18">
        <v>3</v>
      </c>
      <c r="F32" s="201" t="s">
        <v>439</v>
      </c>
      <c r="G32" s="23">
        <v>8</v>
      </c>
      <c r="H32" s="201" t="s">
        <v>439</v>
      </c>
      <c r="I32" s="201" t="s">
        <v>439</v>
      </c>
      <c r="J32" s="181">
        <v>1</v>
      </c>
      <c r="K32" s="181">
        <v>1</v>
      </c>
      <c r="L32" s="181">
        <f>0+2</f>
        <v>2</v>
      </c>
      <c r="M32" s="181">
        <v>1</v>
      </c>
      <c r="N32" s="23">
        <f>2+2</f>
        <v>4</v>
      </c>
      <c r="O32" s="182"/>
      <c r="P32" s="147"/>
    </row>
    <row r="33" spans="2:16" ht="12" customHeight="1">
      <c r="B33" s="997" t="s">
        <v>127</v>
      </c>
      <c r="C33" s="997"/>
      <c r="D33" s="166"/>
      <c r="E33" s="18">
        <v>1</v>
      </c>
      <c r="F33" s="201" t="s">
        <v>439</v>
      </c>
      <c r="G33" s="23">
        <f>3+1</f>
        <v>4</v>
      </c>
      <c r="H33" s="23">
        <v>1</v>
      </c>
      <c r="I33" s="23">
        <v>2</v>
      </c>
      <c r="J33" s="181">
        <v>4</v>
      </c>
      <c r="K33" s="181">
        <v>3</v>
      </c>
      <c r="L33" s="19">
        <f>0+1</f>
        <v>1</v>
      </c>
      <c r="M33" s="181">
        <v>1</v>
      </c>
      <c r="N33" s="23">
        <f>1+2</f>
        <v>3</v>
      </c>
      <c r="O33" s="182"/>
      <c r="P33" s="147"/>
    </row>
    <row r="34" spans="2:16" ht="12" customHeight="1">
      <c r="B34" s="997" t="s">
        <v>126</v>
      </c>
      <c r="C34" s="997"/>
      <c r="D34" s="166"/>
      <c r="E34" s="18">
        <v>3</v>
      </c>
      <c r="F34" s="23">
        <v>1</v>
      </c>
      <c r="G34" s="23">
        <v>3</v>
      </c>
      <c r="H34" s="23">
        <v>1</v>
      </c>
      <c r="I34" s="23">
        <v>2</v>
      </c>
      <c r="J34" s="201" t="s">
        <v>439</v>
      </c>
      <c r="K34" s="201" t="s">
        <v>439</v>
      </c>
      <c r="L34" s="201" t="s">
        <v>439</v>
      </c>
      <c r="M34" s="201" t="s">
        <v>439</v>
      </c>
      <c r="N34" s="23">
        <f>1+0</f>
        <v>1</v>
      </c>
      <c r="O34" s="182"/>
      <c r="P34" s="147"/>
    </row>
    <row r="35" spans="2:17" ht="12" customHeight="1">
      <c r="B35" s="997" t="s">
        <v>262</v>
      </c>
      <c r="C35" s="997"/>
      <c r="D35" s="166"/>
      <c r="E35" s="113">
        <v>1</v>
      </c>
      <c r="F35" s="201" t="s">
        <v>439</v>
      </c>
      <c r="G35" s="201" t="s">
        <v>439</v>
      </c>
      <c r="H35" s="201" t="s">
        <v>439</v>
      </c>
      <c r="I35" s="23">
        <v>2</v>
      </c>
      <c r="J35" s="201" t="s">
        <v>439</v>
      </c>
      <c r="K35" s="201" t="s">
        <v>439</v>
      </c>
      <c r="L35" s="201" t="s">
        <v>439</v>
      </c>
      <c r="M35" s="201" t="s">
        <v>439</v>
      </c>
      <c r="N35" s="23">
        <v>1</v>
      </c>
      <c r="O35" s="182"/>
      <c r="P35" s="147" t="s">
        <v>400</v>
      </c>
      <c r="Q35" s="58" t="s">
        <v>400</v>
      </c>
    </row>
    <row r="36" spans="2:16" ht="12" customHeight="1">
      <c r="B36" s="997" t="s">
        <v>125</v>
      </c>
      <c r="C36" s="997"/>
      <c r="D36" s="166"/>
      <c r="E36" s="18">
        <v>2</v>
      </c>
      <c r="F36" s="201" t="s">
        <v>439</v>
      </c>
      <c r="G36" s="23">
        <v>4</v>
      </c>
      <c r="H36" s="201" t="s">
        <v>439</v>
      </c>
      <c r="I36" s="23">
        <v>1</v>
      </c>
      <c r="J36" s="19">
        <v>1</v>
      </c>
      <c r="K36" s="201" t="s">
        <v>439</v>
      </c>
      <c r="L36" s="201" t="s">
        <v>439</v>
      </c>
      <c r="M36" s="201" t="s">
        <v>439</v>
      </c>
      <c r="N36" s="23">
        <f>1+2</f>
        <v>3</v>
      </c>
      <c r="O36" s="182"/>
      <c r="P36" s="147"/>
    </row>
    <row r="37" spans="2:16" ht="12" customHeight="1">
      <c r="B37" s="997" t="s">
        <v>124</v>
      </c>
      <c r="C37" s="997"/>
      <c r="D37" s="166"/>
      <c r="E37" s="201" t="s">
        <v>439</v>
      </c>
      <c r="F37" s="201" t="s">
        <v>439</v>
      </c>
      <c r="G37" s="23">
        <v>2</v>
      </c>
      <c r="H37" s="201" t="s">
        <v>439</v>
      </c>
      <c r="I37" s="201" t="s">
        <v>439</v>
      </c>
      <c r="J37" s="23">
        <v>1</v>
      </c>
      <c r="K37" s="201" t="s">
        <v>439</v>
      </c>
      <c r="L37" s="201" t="s">
        <v>439</v>
      </c>
      <c r="M37" s="201" t="s">
        <v>439</v>
      </c>
      <c r="N37" s="23">
        <f>1+0</f>
        <v>1</v>
      </c>
      <c r="O37" s="182"/>
      <c r="P37" s="147"/>
    </row>
    <row r="38" spans="2:16" ht="12" customHeight="1">
      <c r="B38" s="997" t="s">
        <v>123</v>
      </c>
      <c r="C38" s="997"/>
      <c r="D38" s="166"/>
      <c r="E38" s="201" t="s">
        <v>439</v>
      </c>
      <c r="F38" s="23">
        <v>1</v>
      </c>
      <c r="G38" s="23">
        <v>1</v>
      </c>
      <c r="H38" s="23">
        <v>5</v>
      </c>
      <c r="I38" s="23">
        <v>4</v>
      </c>
      <c r="J38" s="181">
        <v>5</v>
      </c>
      <c r="K38" s="181">
        <v>1</v>
      </c>
      <c r="L38" s="201" t="s">
        <v>439</v>
      </c>
      <c r="M38" s="201" t="s">
        <v>439</v>
      </c>
      <c r="N38" s="23">
        <f>0+1</f>
        <v>1</v>
      </c>
      <c r="O38" s="182"/>
      <c r="P38" s="147"/>
    </row>
    <row r="39" spans="2:16" ht="12" customHeight="1">
      <c r="B39" s="997" t="s">
        <v>122</v>
      </c>
      <c r="C39" s="997"/>
      <c r="D39" s="166"/>
      <c r="E39" s="201" t="s">
        <v>439</v>
      </c>
      <c r="F39" s="23">
        <v>2</v>
      </c>
      <c r="G39" s="23">
        <v>4</v>
      </c>
      <c r="H39" s="23">
        <v>1</v>
      </c>
      <c r="I39" s="23">
        <v>3</v>
      </c>
      <c r="J39" s="23">
        <v>9</v>
      </c>
      <c r="K39" s="181">
        <v>1</v>
      </c>
      <c r="L39" s="181">
        <f>0+2</f>
        <v>2</v>
      </c>
      <c r="M39" s="181">
        <v>2</v>
      </c>
      <c r="N39" s="23">
        <f>3+3</f>
        <v>6</v>
      </c>
      <c r="O39" s="182"/>
      <c r="P39" s="147" t="s">
        <v>400</v>
      </c>
    </row>
    <row r="40" spans="2:16" ht="12" customHeight="1">
      <c r="B40" s="997" t="s">
        <v>263</v>
      </c>
      <c r="C40" s="997"/>
      <c r="D40" s="166"/>
      <c r="E40" s="113">
        <v>2</v>
      </c>
      <c r="F40" s="23">
        <v>1</v>
      </c>
      <c r="G40" s="23">
        <v>1</v>
      </c>
      <c r="H40" s="201" t="s">
        <v>439</v>
      </c>
      <c r="I40" s="23">
        <v>4</v>
      </c>
      <c r="J40" s="23">
        <v>3</v>
      </c>
      <c r="K40" s="201" t="s">
        <v>439</v>
      </c>
      <c r="L40" s="181">
        <f>0+1</f>
        <v>1</v>
      </c>
      <c r="M40" s="201" t="s">
        <v>439</v>
      </c>
      <c r="N40" s="23">
        <f>3+0</f>
        <v>3</v>
      </c>
      <c r="O40" s="182"/>
      <c r="P40" s="147"/>
    </row>
    <row r="41" spans="2:16" ht="12" customHeight="1">
      <c r="B41" s="997" t="s">
        <v>121</v>
      </c>
      <c r="C41" s="997"/>
      <c r="D41" s="166"/>
      <c r="E41" s="18">
        <v>2</v>
      </c>
      <c r="F41" s="23">
        <v>2</v>
      </c>
      <c r="G41" s="23">
        <f>3+1</f>
        <v>4</v>
      </c>
      <c r="H41" s="23">
        <v>1</v>
      </c>
      <c r="I41" s="23">
        <v>1</v>
      </c>
      <c r="J41" s="23">
        <v>2</v>
      </c>
      <c r="K41" s="181">
        <v>2</v>
      </c>
      <c r="L41" s="201" t="s">
        <v>439</v>
      </c>
      <c r="M41" s="201" t="s">
        <v>439</v>
      </c>
      <c r="N41" s="201" t="s">
        <v>439</v>
      </c>
      <c r="O41" s="182"/>
      <c r="P41" s="147"/>
    </row>
    <row r="42" spans="2:16" ht="12" customHeight="1">
      <c r="B42" s="997" t="s">
        <v>120</v>
      </c>
      <c r="C42" s="997"/>
      <c r="D42" s="166"/>
      <c r="E42" s="201" t="s">
        <v>439</v>
      </c>
      <c r="F42" s="201" t="s">
        <v>439</v>
      </c>
      <c r="G42" s="23">
        <v>7</v>
      </c>
      <c r="H42" s="23">
        <v>6</v>
      </c>
      <c r="I42" s="23">
        <v>1</v>
      </c>
      <c r="J42" s="23">
        <v>1</v>
      </c>
      <c r="K42" s="181">
        <v>3</v>
      </c>
      <c r="L42" s="201" t="s">
        <v>439</v>
      </c>
      <c r="M42" s="181">
        <v>1</v>
      </c>
      <c r="N42" s="201" t="s">
        <v>439</v>
      </c>
      <c r="O42" s="182"/>
      <c r="P42" s="147"/>
    </row>
    <row r="43" spans="2:16" ht="12" customHeight="1">
      <c r="B43" s="997" t="s">
        <v>119</v>
      </c>
      <c r="C43" s="997"/>
      <c r="D43" s="166"/>
      <c r="E43" s="201" t="s">
        <v>439</v>
      </c>
      <c r="F43" s="201" t="s">
        <v>439</v>
      </c>
      <c r="G43" s="23">
        <v>2</v>
      </c>
      <c r="H43" s="23">
        <v>1</v>
      </c>
      <c r="I43" s="201" t="s">
        <v>439</v>
      </c>
      <c r="J43" s="201" t="s">
        <v>439</v>
      </c>
      <c r="K43" s="201" t="s">
        <v>439</v>
      </c>
      <c r="L43" s="201" t="s">
        <v>439</v>
      </c>
      <c r="M43" s="201" t="s">
        <v>439</v>
      </c>
      <c r="N43" s="201" t="s">
        <v>439</v>
      </c>
      <c r="O43" s="182"/>
      <c r="P43" s="147"/>
    </row>
    <row r="44" spans="2:16" ht="12" customHeight="1">
      <c r="B44" s="997" t="s">
        <v>118</v>
      </c>
      <c r="C44" s="997"/>
      <c r="D44" s="166"/>
      <c r="E44" s="18">
        <v>2</v>
      </c>
      <c r="F44" s="23">
        <v>1</v>
      </c>
      <c r="G44" s="23">
        <v>2</v>
      </c>
      <c r="H44" s="201" t="s">
        <v>439</v>
      </c>
      <c r="I44" s="23">
        <v>2</v>
      </c>
      <c r="J44" s="23">
        <v>5</v>
      </c>
      <c r="K44" s="181">
        <v>3</v>
      </c>
      <c r="L44" s="201" t="s">
        <v>439</v>
      </c>
      <c r="M44" s="201" t="s">
        <v>439</v>
      </c>
      <c r="N44" s="23">
        <f>11+3</f>
        <v>14</v>
      </c>
      <c r="O44" s="182"/>
      <c r="P44" s="147"/>
    </row>
    <row r="45" spans="2:16" ht="12" customHeight="1">
      <c r="B45" s="997" t="s">
        <v>264</v>
      </c>
      <c r="C45" s="997"/>
      <c r="D45" s="166"/>
      <c r="E45" s="18">
        <v>1</v>
      </c>
      <c r="F45" s="181">
        <v>1</v>
      </c>
      <c r="G45" s="23">
        <v>2</v>
      </c>
      <c r="H45" s="201" t="s">
        <v>439</v>
      </c>
      <c r="I45" s="201" t="s">
        <v>439</v>
      </c>
      <c r="J45" s="201" t="s">
        <v>439</v>
      </c>
      <c r="K45" s="181">
        <v>4</v>
      </c>
      <c r="L45" s="181">
        <f>1+0</f>
        <v>1</v>
      </c>
      <c r="M45" s="181">
        <v>1</v>
      </c>
      <c r="N45" s="23">
        <f>1+0</f>
        <v>1</v>
      </c>
      <c r="O45" s="182"/>
      <c r="P45" s="147"/>
    </row>
    <row r="46" spans="4:16" ht="12" customHeight="1">
      <c r="D46" s="16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47"/>
      <c r="P46" s="147"/>
    </row>
    <row r="47" spans="1:29" s="119" customFormat="1" ht="12" customHeight="1">
      <c r="A47" s="999" t="s">
        <v>10</v>
      </c>
      <c r="B47" s="999"/>
      <c r="C47" s="999"/>
      <c r="D47" s="230"/>
      <c r="E47" s="16">
        <v>24</v>
      </c>
      <c r="F47" s="22">
        <v>1</v>
      </c>
      <c r="G47" s="22">
        <f>55+3</f>
        <v>58</v>
      </c>
      <c r="H47" s="22">
        <v>7</v>
      </c>
      <c r="I47" s="22">
        <v>24</v>
      </c>
      <c r="J47" s="22">
        <v>18</v>
      </c>
      <c r="K47" s="190">
        <v>13</v>
      </c>
      <c r="L47" s="181">
        <f>0+2</f>
        <v>2</v>
      </c>
      <c r="M47" s="190">
        <v>3</v>
      </c>
      <c r="N47" s="22">
        <f>16+3</f>
        <v>19</v>
      </c>
      <c r="O47" s="231"/>
      <c r="P47" s="147"/>
      <c r="Q47" s="58"/>
      <c r="R47" s="58"/>
      <c r="S47" s="58"/>
      <c r="T47" s="58"/>
      <c r="U47" s="58"/>
      <c r="V47" s="58"/>
      <c r="W47" s="58"/>
      <c r="X47" s="58"/>
      <c r="Y47" s="58"/>
      <c r="Z47" s="58"/>
      <c r="AC47" s="58"/>
    </row>
    <row r="48" spans="2:30" s="17" customFormat="1" ht="7.5" customHeight="1">
      <c r="B48" s="187"/>
      <c r="D48" s="110"/>
      <c r="E48" s="18"/>
      <c r="F48" s="23"/>
      <c r="G48" s="23"/>
      <c r="H48" s="23"/>
      <c r="I48" s="23"/>
      <c r="J48" s="23"/>
      <c r="K48" s="181"/>
      <c r="L48" s="23"/>
      <c r="M48" s="181"/>
      <c r="N48" s="23"/>
      <c r="O48" s="147"/>
      <c r="P48" s="147"/>
      <c r="Q48" s="58"/>
      <c r="R48" s="58"/>
      <c r="S48" s="58"/>
      <c r="T48" s="58"/>
      <c r="U48" s="58"/>
      <c r="V48" s="58"/>
      <c r="W48" s="58"/>
      <c r="X48" s="58"/>
      <c r="Y48" s="58"/>
      <c r="Z48" s="58"/>
      <c r="AC48" s="58"/>
      <c r="AD48" s="119"/>
    </row>
    <row r="49" spans="1:30" s="17" customFormat="1" ht="12" customHeight="1">
      <c r="A49" s="187" t="s">
        <v>51</v>
      </c>
      <c r="D49" s="110"/>
      <c r="E49" s="18"/>
      <c r="F49" s="23"/>
      <c r="G49" s="23"/>
      <c r="H49" s="23"/>
      <c r="I49" s="23"/>
      <c r="J49" s="23"/>
      <c r="K49" s="181"/>
      <c r="L49" s="23"/>
      <c r="M49" s="181"/>
      <c r="N49" s="23"/>
      <c r="O49" s="147"/>
      <c r="P49" s="147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C49" s="58"/>
      <c r="AD49" s="119"/>
    </row>
    <row r="50" spans="2:30" s="17" customFormat="1" ht="4.5" customHeight="1">
      <c r="B50" s="187"/>
      <c r="D50" s="110"/>
      <c r="E50" s="18"/>
      <c r="F50" s="23"/>
      <c r="G50" s="23"/>
      <c r="H50" s="23"/>
      <c r="I50" s="23"/>
      <c r="J50" s="23"/>
      <c r="K50" s="181"/>
      <c r="L50" s="23"/>
      <c r="M50" s="181"/>
      <c r="N50" s="23"/>
      <c r="O50" s="147"/>
      <c r="P50" s="147"/>
      <c r="Q50" s="58"/>
      <c r="R50" s="58"/>
      <c r="S50" s="58"/>
      <c r="T50" s="58"/>
      <c r="U50" s="58"/>
      <c r="V50" s="58"/>
      <c r="W50" s="58"/>
      <c r="X50" s="58"/>
      <c r="Y50" s="58"/>
      <c r="Z50" s="58"/>
      <c r="AC50" s="58"/>
      <c r="AD50" s="119"/>
    </row>
    <row r="51" spans="2:17" ht="12" customHeight="1">
      <c r="B51" s="997" t="s">
        <v>295</v>
      </c>
      <c r="C51" s="997"/>
      <c r="D51" s="166"/>
      <c r="E51" s="201" t="s">
        <v>439</v>
      </c>
      <c r="F51" s="201" t="s">
        <v>439</v>
      </c>
      <c r="G51" s="201" t="s">
        <v>439</v>
      </c>
      <c r="H51" s="201" t="s">
        <v>439</v>
      </c>
      <c r="I51" s="23">
        <v>1</v>
      </c>
      <c r="J51" s="181">
        <v>1</v>
      </c>
      <c r="K51" s="201" t="s">
        <v>439</v>
      </c>
      <c r="L51" s="201" t="s">
        <v>439</v>
      </c>
      <c r="M51" s="201" t="s">
        <v>439</v>
      </c>
      <c r="N51" s="23">
        <f>1+0</f>
        <v>1</v>
      </c>
      <c r="O51" s="182"/>
      <c r="P51" s="147"/>
      <c r="Q51" s="58" t="s">
        <v>307</v>
      </c>
    </row>
    <row r="52" spans="2:16" ht="12" customHeight="1">
      <c r="B52" s="997" t="s">
        <v>296</v>
      </c>
      <c r="C52" s="997"/>
      <c r="D52" s="166"/>
      <c r="E52" s="113">
        <v>1</v>
      </c>
      <c r="F52" s="201" t="s">
        <v>439</v>
      </c>
      <c r="G52" s="23">
        <v>1</v>
      </c>
      <c r="H52" s="23">
        <v>1</v>
      </c>
      <c r="I52" s="181">
        <v>1</v>
      </c>
      <c r="J52" s="201" t="s">
        <v>439</v>
      </c>
      <c r="K52" s="201" t="s">
        <v>439</v>
      </c>
      <c r="L52" s="201" t="s">
        <v>439</v>
      </c>
      <c r="M52" s="201" t="s">
        <v>439</v>
      </c>
      <c r="N52" s="23">
        <v>1</v>
      </c>
      <c r="O52" s="182"/>
      <c r="P52" s="147"/>
    </row>
    <row r="53" spans="2:16" ht="12" customHeight="1">
      <c r="B53" s="997" t="s">
        <v>297</v>
      </c>
      <c r="C53" s="997"/>
      <c r="D53" s="166"/>
      <c r="E53" s="201" t="s">
        <v>439</v>
      </c>
      <c r="F53" s="201" t="s">
        <v>439</v>
      </c>
      <c r="G53" s="181">
        <v>1</v>
      </c>
      <c r="H53" s="23">
        <v>1</v>
      </c>
      <c r="I53" s="23">
        <v>2</v>
      </c>
      <c r="J53" s="181">
        <v>3</v>
      </c>
      <c r="K53" s="201" t="s">
        <v>439</v>
      </c>
      <c r="L53" s="201" t="s">
        <v>439</v>
      </c>
      <c r="M53" s="201" t="s">
        <v>439</v>
      </c>
      <c r="N53" s="23">
        <f>2+1</f>
        <v>3</v>
      </c>
      <c r="O53" s="182"/>
      <c r="P53" s="147"/>
    </row>
    <row r="54" spans="2:16" ht="12" customHeight="1">
      <c r="B54" s="183"/>
      <c r="C54" s="61"/>
      <c r="D54" s="166"/>
      <c r="E54" s="18"/>
      <c r="F54" s="23"/>
      <c r="G54" s="23"/>
      <c r="H54" s="23"/>
      <c r="I54" s="23"/>
      <c r="J54" s="23"/>
      <c r="K54" s="181"/>
      <c r="L54" s="23"/>
      <c r="M54" s="181"/>
      <c r="N54" s="23"/>
      <c r="O54" s="147"/>
      <c r="P54" s="147"/>
    </row>
    <row r="55" spans="2:16" ht="12" customHeight="1">
      <c r="B55" s="183" t="s">
        <v>50</v>
      </c>
      <c r="C55" s="61"/>
      <c r="D55" s="166"/>
      <c r="E55" s="18"/>
      <c r="F55" s="23"/>
      <c r="G55" s="23"/>
      <c r="H55" s="23"/>
      <c r="I55" s="23"/>
      <c r="J55" s="23"/>
      <c r="K55" s="181"/>
      <c r="L55" s="23"/>
      <c r="M55" s="181"/>
      <c r="N55" s="23"/>
      <c r="O55" s="147"/>
      <c r="P55" s="147"/>
    </row>
    <row r="56" spans="2:16" ht="12" customHeight="1">
      <c r="B56" s="183"/>
      <c r="C56" s="61"/>
      <c r="D56" s="166"/>
      <c r="E56" s="18"/>
      <c r="F56" s="23"/>
      <c r="G56" s="23"/>
      <c r="H56" s="23"/>
      <c r="I56" s="23"/>
      <c r="J56" s="23"/>
      <c r="K56" s="181"/>
      <c r="L56" s="23"/>
      <c r="M56" s="181"/>
      <c r="N56" s="23"/>
      <c r="O56" s="147"/>
      <c r="P56" s="147"/>
    </row>
    <row r="57" spans="2:16" ht="12" customHeight="1">
      <c r="B57" s="997" t="s">
        <v>298</v>
      </c>
      <c r="C57" s="997"/>
      <c r="D57" s="166"/>
      <c r="E57" s="18">
        <v>3</v>
      </c>
      <c r="F57" s="201" t="s">
        <v>439</v>
      </c>
      <c r="G57" s="23">
        <v>3</v>
      </c>
      <c r="H57" s="201" t="s">
        <v>439</v>
      </c>
      <c r="I57" s="201" t="s">
        <v>439</v>
      </c>
      <c r="J57" s="201" t="s">
        <v>439</v>
      </c>
      <c r="K57" s="201" t="s">
        <v>439</v>
      </c>
      <c r="L57" s="201" t="s">
        <v>439</v>
      </c>
      <c r="M57" s="201" t="s">
        <v>439</v>
      </c>
      <c r="N57" s="201" t="s">
        <v>439</v>
      </c>
      <c r="O57" s="182"/>
      <c r="P57" s="147" t="s">
        <v>400</v>
      </c>
    </row>
    <row r="58" spans="2:16" ht="12" customHeight="1">
      <c r="B58" s="997" t="s">
        <v>299</v>
      </c>
      <c r="C58" s="997"/>
      <c r="D58" s="166"/>
      <c r="E58" s="18">
        <v>2</v>
      </c>
      <c r="F58" s="201" t="s">
        <v>439</v>
      </c>
      <c r="G58" s="23">
        <f>1+1</f>
        <v>2</v>
      </c>
      <c r="H58" s="201" t="s">
        <v>439</v>
      </c>
      <c r="I58" s="23">
        <v>4</v>
      </c>
      <c r="J58" s="181">
        <v>3</v>
      </c>
      <c r="K58" s="201" t="s">
        <v>439</v>
      </c>
      <c r="L58" s="201" t="s">
        <v>439</v>
      </c>
      <c r="M58" s="201" t="s">
        <v>439</v>
      </c>
      <c r="N58" s="181">
        <f>3+0</f>
        <v>3</v>
      </c>
      <c r="O58" s="182"/>
      <c r="P58" s="147" t="s">
        <v>252</v>
      </c>
    </row>
    <row r="59" spans="2:16" ht="12" customHeight="1">
      <c r="B59" s="997" t="s">
        <v>300</v>
      </c>
      <c r="C59" s="997"/>
      <c r="D59" s="166"/>
      <c r="E59" s="18">
        <v>2</v>
      </c>
      <c r="F59" s="23">
        <v>1</v>
      </c>
      <c r="G59" s="23">
        <v>3</v>
      </c>
      <c r="H59" s="201" t="s">
        <v>439</v>
      </c>
      <c r="I59" s="201" t="s">
        <v>439</v>
      </c>
      <c r="J59" s="23">
        <v>1</v>
      </c>
      <c r="K59" s="181">
        <v>1</v>
      </c>
      <c r="L59" s="181">
        <f>0+2</f>
        <v>2</v>
      </c>
      <c r="M59" s="181">
        <v>1</v>
      </c>
      <c r="N59" s="23">
        <f>3+0</f>
        <v>3</v>
      </c>
      <c r="O59" s="182"/>
      <c r="P59" s="147"/>
    </row>
    <row r="60" spans="2:16" ht="12" customHeight="1">
      <c r="B60" s="997" t="s">
        <v>295</v>
      </c>
      <c r="C60" s="997"/>
      <c r="D60" s="166"/>
      <c r="E60" s="18">
        <v>1</v>
      </c>
      <c r="F60" s="201" t="s">
        <v>439</v>
      </c>
      <c r="G60" s="23">
        <v>4</v>
      </c>
      <c r="H60" s="23">
        <v>1</v>
      </c>
      <c r="I60" s="23">
        <v>2</v>
      </c>
      <c r="J60" s="23">
        <v>1</v>
      </c>
      <c r="K60" s="181">
        <v>2</v>
      </c>
      <c r="L60" s="201" t="s">
        <v>439</v>
      </c>
      <c r="M60" s="201" t="s">
        <v>439</v>
      </c>
      <c r="N60" s="23">
        <f>2+1</f>
        <v>3</v>
      </c>
      <c r="O60" s="182"/>
      <c r="P60" s="147"/>
    </row>
    <row r="61" spans="2:16" ht="12" customHeight="1">
      <c r="B61" s="997" t="s">
        <v>296</v>
      </c>
      <c r="C61" s="997"/>
      <c r="D61" s="166"/>
      <c r="E61" s="18">
        <v>4</v>
      </c>
      <c r="F61" s="201" t="s">
        <v>439</v>
      </c>
      <c r="G61" s="23">
        <v>5</v>
      </c>
      <c r="H61" s="23">
        <v>3</v>
      </c>
      <c r="I61" s="23">
        <v>7</v>
      </c>
      <c r="J61" s="181">
        <v>3</v>
      </c>
      <c r="K61" s="181">
        <v>7</v>
      </c>
      <c r="L61" s="201" t="s">
        <v>439</v>
      </c>
      <c r="M61" s="181">
        <v>1</v>
      </c>
      <c r="N61" s="23">
        <f>2+0</f>
        <v>2</v>
      </c>
      <c r="O61" s="182"/>
      <c r="P61" s="147"/>
    </row>
    <row r="62" spans="2:16" ht="12" customHeight="1">
      <c r="B62" s="997" t="s">
        <v>301</v>
      </c>
      <c r="C62" s="997"/>
      <c r="D62" s="166"/>
      <c r="E62" s="18">
        <v>5</v>
      </c>
      <c r="F62" s="201" t="s">
        <v>439</v>
      </c>
      <c r="G62" s="23">
        <v>3</v>
      </c>
      <c r="H62" s="23">
        <v>1</v>
      </c>
      <c r="I62" s="23">
        <v>2</v>
      </c>
      <c r="J62" s="201" t="s">
        <v>439</v>
      </c>
      <c r="K62" s="201" t="s">
        <v>439</v>
      </c>
      <c r="L62" s="201" t="s">
        <v>439</v>
      </c>
      <c r="M62" s="201" t="s">
        <v>439</v>
      </c>
      <c r="N62" s="23">
        <v>2</v>
      </c>
      <c r="O62" s="182"/>
      <c r="P62" s="147"/>
    </row>
    <row r="63" spans="2:16" ht="12" customHeight="1">
      <c r="B63" s="997" t="s">
        <v>302</v>
      </c>
      <c r="C63" s="997"/>
      <c r="D63" s="166"/>
      <c r="E63" s="18">
        <v>2</v>
      </c>
      <c r="F63" s="201" t="s">
        <v>439</v>
      </c>
      <c r="G63" s="23">
        <f>18+1</f>
        <v>19</v>
      </c>
      <c r="H63" s="201" t="s">
        <v>439</v>
      </c>
      <c r="I63" s="23">
        <v>3</v>
      </c>
      <c r="J63" s="181">
        <v>3</v>
      </c>
      <c r="K63" s="181">
        <v>1</v>
      </c>
      <c r="L63" s="201" t="s">
        <v>439</v>
      </c>
      <c r="M63" s="201" t="s">
        <v>439</v>
      </c>
      <c r="N63" s="201" t="s">
        <v>439</v>
      </c>
      <c r="O63" s="182"/>
      <c r="P63" s="147"/>
    </row>
    <row r="64" spans="2:16" ht="12" customHeight="1">
      <c r="B64" s="997" t="s">
        <v>303</v>
      </c>
      <c r="C64" s="997"/>
      <c r="D64" s="166"/>
      <c r="E64" s="18">
        <v>4</v>
      </c>
      <c r="F64" s="201" t="s">
        <v>439</v>
      </c>
      <c r="G64" s="23">
        <v>2</v>
      </c>
      <c r="H64" s="201" t="s">
        <v>439</v>
      </c>
      <c r="I64" s="201" t="s">
        <v>439</v>
      </c>
      <c r="J64" s="23">
        <v>3</v>
      </c>
      <c r="K64" s="181">
        <v>1</v>
      </c>
      <c r="L64" s="201" t="s">
        <v>439</v>
      </c>
      <c r="M64" s="201" t="s">
        <v>439</v>
      </c>
      <c r="N64" s="181">
        <f>0+1</f>
        <v>1</v>
      </c>
      <c r="O64" s="182"/>
      <c r="P64" s="147"/>
    </row>
    <row r="65" spans="2:16" ht="12" customHeight="1">
      <c r="B65" s="997" t="s">
        <v>304</v>
      </c>
      <c r="C65" s="997"/>
      <c r="D65" s="166"/>
      <c r="E65" s="201" t="s">
        <v>439</v>
      </c>
      <c r="F65" s="201" t="s">
        <v>439</v>
      </c>
      <c r="G65" s="23">
        <v>15</v>
      </c>
      <c r="H65" s="201" t="s">
        <v>439</v>
      </c>
      <c r="I65" s="23">
        <v>2</v>
      </c>
      <c r="J65" s="201" t="s">
        <v>439</v>
      </c>
      <c r="K65" s="181">
        <v>1</v>
      </c>
      <c r="L65" s="201" t="s">
        <v>439</v>
      </c>
      <c r="M65" s="181">
        <v>1</v>
      </c>
      <c r="N65" s="201" t="s">
        <v>439</v>
      </c>
      <c r="O65" s="182"/>
      <c r="P65" s="147"/>
    </row>
    <row r="66" spans="1:15" ht="11.25" customHeight="1">
      <c r="A66" s="183" t="s">
        <v>7</v>
      </c>
      <c r="B66" s="183"/>
      <c r="C66" s="30"/>
      <c r="D66" s="30"/>
      <c r="E66" s="30"/>
      <c r="F66" s="30"/>
      <c r="G66" s="30"/>
      <c r="H66" s="30"/>
      <c r="I66" s="30"/>
      <c r="J66" s="30"/>
      <c r="K66" s="30"/>
      <c r="L66" s="9"/>
      <c r="M66" s="30"/>
      <c r="N66" s="30"/>
      <c r="O66" s="146"/>
    </row>
    <row r="67" spans="1:14" ht="33.75" customHeight="1">
      <c r="A67" s="1006" t="s">
        <v>564</v>
      </c>
      <c r="B67" s="1006"/>
      <c r="C67" s="1006"/>
      <c r="D67" s="1006"/>
      <c r="E67" s="1006"/>
      <c r="F67" s="1006"/>
      <c r="G67" s="1006"/>
      <c r="H67" s="1006"/>
      <c r="I67" s="1006"/>
      <c r="J67" s="1006"/>
      <c r="K67" s="1006"/>
      <c r="L67" s="1006"/>
      <c r="M67" s="1006"/>
      <c r="N67" s="1006"/>
    </row>
    <row r="68" spans="1:14" ht="12" customHeight="1">
      <c r="A68" s="30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</row>
    <row r="69" spans="1:14" ht="11.25" customHeight="1">
      <c r="A69" s="30"/>
      <c r="B69" s="183"/>
      <c r="C69" s="30"/>
      <c r="D69" s="30"/>
      <c r="E69" s="30"/>
      <c r="F69" s="30"/>
      <c r="G69" s="30"/>
      <c r="H69" s="178"/>
      <c r="I69" s="30"/>
      <c r="J69" s="30"/>
      <c r="K69" s="30"/>
      <c r="L69" s="30"/>
      <c r="M69" s="30"/>
      <c r="N69" s="30"/>
    </row>
    <row r="70" spans="1:14" ht="12.75">
      <c r="A70" s="30"/>
      <c r="B70" s="183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1.25" customHeight="1">
      <c r="A71" s="30"/>
      <c r="B71" s="183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183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183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183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183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183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183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183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183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183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183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183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183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183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183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183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183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183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183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183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183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183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183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183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18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183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183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183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183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183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183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183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183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183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183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183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183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183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183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183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183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183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183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183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183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183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183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183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183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2.75">
      <c r="A120" s="30"/>
      <c r="B120" s="183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2.75">
      <c r="A121" s="30"/>
      <c r="B121" s="183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2.75">
      <c r="A122" s="30"/>
      <c r="B122" s="183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2.75">
      <c r="A123" s="30"/>
      <c r="B123" s="183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2.75">
      <c r="A124" s="30"/>
      <c r="B124" s="183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2.75">
      <c r="A125" s="30"/>
      <c r="B125" s="183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2.75">
      <c r="A126" s="30"/>
      <c r="B126" s="183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2.75">
      <c r="A127" s="30"/>
      <c r="B127" s="183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2.75">
      <c r="A128" s="30"/>
      <c r="B128" s="183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2.75">
      <c r="A129" s="30"/>
      <c r="B129" s="183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2.75">
      <c r="A130" s="30"/>
      <c r="B130" s="183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2.75">
      <c r="A131" s="30"/>
      <c r="B131" s="183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2.75">
      <c r="A132" s="30"/>
      <c r="B132" s="183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2.75">
      <c r="A133" s="30"/>
      <c r="B133" s="183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2.75">
      <c r="A134" s="30"/>
      <c r="B134" s="183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2.75">
      <c r="A135" s="30"/>
      <c r="B135" s="183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2.75">
      <c r="A136" s="30"/>
      <c r="B136" s="183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30"/>
      <c r="B137" s="183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2.75">
      <c r="A138" s="30"/>
      <c r="B138" s="183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2.75">
      <c r="A139" s="30"/>
      <c r="B139" s="183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2.75">
      <c r="A140" s="30"/>
      <c r="B140" s="183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2.75">
      <c r="A141" s="30"/>
      <c r="B141" s="183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2.75">
      <c r="A142" s="30"/>
      <c r="B142" s="183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2.75">
      <c r="A143" s="30"/>
      <c r="B143" s="183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2.75">
      <c r="A144" s="30"/>
      <c r="B144" s="183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2.75">
      <c r="A145" s="30"/>
      <c r="B145" s="183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2.75">
      <c r="A146" s="30"/>
      <c r="B146" s="183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2.75">
      <c r="A147" s="30"/>
      <c r="B147" s="183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2.75">
      <c r="A148" s="30"/>
      <c r="B148" s="183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2.75">
      <c r="A149" s="30"/>
      <c r="B149" s="183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2.75">
      <c r="A150" s="30"/>
      <c r="B150" s="183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2.75">
      <c r="A151" s="30"/>
      <c r="B151" s="183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2.75">
      <c r="A152" s="30"/>
      <c r="B152" s="183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2.75">
      <c r="A153" s="30"/>
      <c r="B153" s="183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2.75">
      <c r="A154" s="30"/>
      <c r="B154" s="183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2.75">
      <c r="A155" s="30"/>
      <c r="B155" s="183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2.75">
      <c r="A156" s="30"/>
      <c r="B156" s="183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30"/>
      <c r="B157" s="183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2.75">
      <c r="A158" s="30"/>
      <c r="B158" s="183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2.75">
      <c r="A159" s="30"/>
      <c r="B159" s="183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2.75">
      <c r="A160" s="30"/>
      <c r="B160" s="183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2.75">
      <c r="A161" s="30"/>
      <c r="B161" s="183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2.75">
      <c r="A162" s="30"/>
      <c r="B162" s="183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2.75">
      <c r="A163" s="30"/>
      <c r="B163" s="183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2.75">
      <c r="A164" s="30"/>
      <c r="B164" s="183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2.75">
      <c r="A165" s="30"/>
      <c r="B165" s="183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2.75">
      <c r="A166" s="30"/>
      <c r="B166" s="183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2.75">
      <c r="A167" s="30"/>
      <c r="B167" s="183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2.75">
      <c r="A168" s="30"/>
      <c r="B168" s="183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30"/>
      <c r="B169" s="183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2.75">
      <c r="A170" s="30"/>
      <c r="B170" s="183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2.75">
      <c r="A171" s="30"/>
      <c r="B171" s="183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2.75">
      <c r="A172" s="30"/>
      <c r="B172" s="183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2.75">
      <c r="A173" s="30"/>
      <c r="B173" s="183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2.75">
      <c r="A174" s="30"/>
      <c r="B174" s="183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2.75">
      <c r="A175" s="30"/>
      <c r="B175" s="183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2.75">
      <c r="A176" s="30"/>
      <c r="B176" s="183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2.75">
      <c r="A177" s="30"/>
      <c r="B177" s="183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2.75">
      <c r="A178" s="30"/>
      <c r="B178" s="183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2.75">
      <c r="A179" s="30"/>
      <c r="B179" s="183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2.75">
      <c r="A180" s="30"/>
      <c r="B180" s="183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2.75">
      <c r="A181" s="30"/>
      <c r="B181" s="183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2.75">
      <c r="A182" s="30"/>
      <c r="B182" s="183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2.75">
      <c r="A183" s="30"/>
      <c r="B183" s="183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2.75">
      <c r="A184" s="30"/>
      <c r="B184" s="183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2.75">
      <c r="A185" s="30"/>
      <c r="B185" s="183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2.75">
      <c r="A186" s="30"/>
      <c r="B186" s="183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2.75">
      <c r="A187" s="30"/>
      <c r="B187" s="183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2.75">
      <c r="A188" s="30"/>
      <c r="B188" s="183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2.75">
      <c r="A189" s="30"/>
      <c r="B189" s="183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2.75">
      <c r="A190" s="30"/>
      <c r="B190" s="183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2.75">
      <c r="A191" s="30"/>
      <c r="B191" s="183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2.75">
      <c r="A192" s="30"/>
      <c r="B192" s="183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2.75">
      <c r="A193" s="30"/>
      <c r="B193" s="183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2.75">
      <c r="A194" s="30"/>
      <c r="B194" s="183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2.75">
      <c r="A195" s="30"/>
      <c r="B195" s="183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2.75">
      <c r="A196" s="30"/>
      <c r="B196" s="183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2.75">
      <c r="A197" s="30"/>
      <c r="B197" s="183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2.75">
      <c r="A198" s="30"/>
      <c r="B198" s="183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2.75">
      <c r="A199" s="30"/>
      <c r="B199" s="183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2.75">
      <c r="A200" s="30"/>
      <c r="B200" s="183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2.75">
      <c r="A201" s="30"/>
      <c r="B201" s="183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2.75">
      <c r="A202" s="30"/>
      <c r="B202" s="183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2.75">
      <c r="A203" s="30"/>
      <c r="B203" s="183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2.75">
      <c r="A204" s="30"/>
      <c r="B204" s="183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2.75">
      <c r="A205" s="30"/>
      <c r="B205" s="183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2.75">
      <c r="A206" s="30"/>
      <c r="B206" s="183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2.75">
      <c r="A207" s="30"/>
      <c r="B207" s="183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2.75">
      <c r="A208" s="30"/>
      <c r="B208" s="183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2.75">
      <c r="A209" s="30"/>
      <c r="B209" s="183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2.75">
      <c r="A210" s="30"/>
      <c r="B210" s="183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2.75">
      <c r="A211" s="30"/>
      <c r="B211" s="183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2.75">
      <c r="A212" s="30"/>
      <c r="B212" s="183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2.75">
      <c r="A213" s="30"/>
      <c r="B213" s="183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2.75">
      <c r="A214" s="30"/>
      <c r="B214" s="183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2.75">
      <c r="A215" s="30"/>
      <c r="B215" s="183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2.75">
      <c r="A216" s="30"/>
      <c r="B216" s="183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2.75">
      <c r="A217" s="30"/>
      <c r="B217" s="183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2.75">
      <c r="A218" s="30"/>
      <c r="B218" s="183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2.75">
      <c r="A219" s="30"/>
      <c r="B219" s="183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2.75">
      <c r="A220" s="30"/>
      <c r="B220" s="183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2.75">
      <c r="A221" s="30"/>
      <c r="B221" s="183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2.75">
      <c r="A222" s="30"/>
      <c r="B222" s="183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2.75">
      <c r="A223" s="30"/>
      <c r="B223" s="183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2.75">
      <c r="A224" s="30"/>
      <c r="B224" s="183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2.75">
      <c r="A225" s="30"/>
      <c r="B225" s="183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2.75">
      <c r="A226" s="30"/>
      <c r="B226" s="183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2.75">
      <c r="A227" s="30"/>
      <c r="B227" s="183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2.75">
      <c r="A228" s="30"/>
      <c r="B228" s="183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2.75">
      <c r="A229" s="30"/>
      <c r="B229" s="183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2.75">
      <c r="A230" s="30"/>
      <c r="B230" s="183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2.75">
      <c r="A231" s="30"/>
      <c r="B231" s="183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2.75">
      <c r="A232" s="30"/>
      <c r="B232" s="183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2.75">
      <c r="A233" s="30"/>
      <c r="B233" s="183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2.75">
      <c r="A234" s="30"/>
      <c r="B234" s="183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2.75">
      <c r="A235" s="30"/>
      <c r="B235" s="183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2.75">
      <c r="A236" s="30"/>
      <c r="B236" s="183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2.75">
      <c r="A237" s="30"/>
      <c r="B237" s="183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2.75">
      <c r="A238" s="30"/>
      <c r="B238" s="183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2.75">
      <c r="A239" s="30"/>
      <c r="B239" s="183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2.75">
      <c r="A240" s="30"/>
      <c r="B240" s="183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2.75">
      <c r="A241" s="30"/>
      <c r="B241" s="183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2.75">
      <c r="A242" s="30"/>
      <c r="B242" s="183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2.75">
      <c r="A243" s="30"/>
      <c r="B243" s="183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2.75">
      <c r="A244" s="30"/>
      <c r="B244" s="183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2.75">
      <c r="A245" s="30"/>
      <c r="B245" s="183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2.75">
      <c r="A246" s="30"/>
      <c r="B246" s="183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2.75">
      <c r="A247" s="30"/>
      <c r="B247" s="183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2.75">
      <c r="A248" s="30"/>
      <c r="B248" s="183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2.75">
      <c r="A249" s="30"/>
      <c r="B249" s="183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2.75">
      <c r="A250" s="30"/>
      <c r="B250" s="183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2.75">
      <c r="A251" s="30"/>
      <c r="B251" s="183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2.75">
      <c r="A252" s="30"/>
      <c r="B252" s="183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2.75">
      <c r="A253" s="30"/>
      <c r="B253" s="183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2.75">
      <c r="A254" s="30"/>
      <c r="B254" s="183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2.75">
      <c r="A255" s="30"/>
      <c r="B255" s="183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2.75">
      <c r="A256" s="30"/>
      <c r="B256" s="183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2.75">
      <c r="A257" s="30"/>
      <c r="B257" s="183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2.75">
      <c r="A258" s="30"/>
      <c r="B258" s="183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2.75">
      <c r="A259" s="30"/>
      <c r="B259" s="183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2.75">
      <c r="A260" s="30"/>
      <c r="B260" s="183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2.75">
      <c r="A261" s="30"/>
      <c r="B261" s="183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2.75">
      <c r="A262" s="30"/>
      <c r="B262" s="183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2.75">
      <c r="A263" s="30"/>
      <c r="B263" s="183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2.75">
      <c r="A264" s="30"/>
      <c r="B264" s="183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2.75">
      <c r="A265" s="30"/>
      <c r="B265" s="183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2.75">
      <c r="A266" s="30"/>
      <c r="B266" s="183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2.75">
      <c r="A267" s="30"/>
      <c r="B267" s="183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2.75">
      <c r="A268" s="30"/>
      <c r="B268" s="183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2.75">
      <c r="A269" s="30"/>
      <c r="B269" s="183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2.75">
      <c r="A270" s="30"/>
      <c r="B270" s="183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2.75">
      <c r="A271" s="30"/>
      <c r="B271" s="183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2.75">
      <c r="A272" s="30"/>
      <c r="B272" s="183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2.75">
      <c r="A273" s="30"/>
      <c r="B273" s="183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2.75">
      <c r="A274" s="30"/>
      <c r="B274" s="183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2.75">
      <c r="A275" s="30"/>
      <c r="B275" s="183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2.75">
      <c r="A276" s="30"/>
      <c r="B276" s="183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2.75">
      <c r="A277" s="30"/>
      <c r="B277" s="183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2.75">
      <c r="A278" s="30"/>
      <c r="B278" s="183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2.75">
      <c r="A279" s="30"/>
      <c r="B279" s="183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2.75">
      <c r="A280" s="30"/>
      <c r="B280" s="183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2.75">
      <c r="A281" s="30"/>
      <c r="B281" s="183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2.75">
      <c r="A282" s="30"/>
      <c r="B282" s="183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2.75">
      <c r="A283" s="30"/>
      <c r="B283" s="183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2.75">
      <c r="A284" s="30"/>
      <c r="B284" s="183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2.75">
      <c r="A285" s="30"/>
      <c r="B285" s="183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2.75">
      <c r="A286" s="30"/>
      <c r="B286" s="183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2.75">
      <c r="A287" s="30"/>
      <c r="B287" s="183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2.75">
      <c r="A288" s="30"/>
      <c r="B288" s="183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2.75">
      <c r="A289" s="30"/>
      <c r="B289" s="183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2.75">
      <c r="A290" s="30"/>
      <c r="B290" s="183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2.75">
      <c r="A291" s="30"/>
      <c r="B291" s="183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2.75">
      <c r="A292" s="30"/>
      <c r="B292" s="183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2.75">
      <c r="A293" s="30"/>
      <c r="B293" s="183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30"/>
      <c r="B294" s="183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30"/>
      <c r="B295" s="183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30"/>
      <c r="B296" s="183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30"/>
      <c r="B297" s="183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30"/>
      <c r="B298" s="183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30"/>
      <c r="B299" s="183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30"/>
      <c r="B300" s="183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30"/>
      <c r="B301" s="183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30"/>
      <c r="B302" s="183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30"/>
      <c r="B303" s="183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30"/>
      <c r="B304" s="183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30"/>
      <c r="B305" s="183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30"/>
      <c r="B306" s="183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30"/>
      <c r="B307" s="183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30"/>
      <c r="B308" s="183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30"/>
      <c r="B309" s="183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30"/>
      <c r="B310" s="183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30"/>
      <c r="B311" s="183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30"/>
      <c r="B312" s="183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30"/>
      <c r="B313" s="183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30"/>
      <c r="B314" s="183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30"/>
      <c r="B315" s="183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30"/>
      <c r="B316" s="183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30"/>
      <c r="B317" s="183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2.75">
      <c r="A318" s="30"/>
      <c r="B318" s="183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2.75">
      <c r="A319" s="30"/>
      <c r="B319" s="183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2.75">
      <c r="A320" s="30"/>
      <c r="B320" s="183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2.75">
      <c r="A321" s="30"/>
      <c r="B321" s="183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2.75">
      <c r="A322" s="30"/>
      <c r="B322" s="183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2.75">
      <c r="A323" s="30"/>
      <c r="B323" s="183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2.75">
      <c r="A324" s="30"/>
      <c r="B324" s="183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2.75">
      <c r="A325" s="30"/>
      <c r="B325" s="183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2.75">
      <c r="A326" s="30"/>
      <c r="B326" s="183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2.75">
      <c r="A327" s="30"/>
      <c r="B327" s="183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2.75">
      <c r="A328" s="30"/>
      <c r="B328" s="183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2.75">
      <c r="A329" s="30"/>
      <c r="B329" s="183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2.75">
      <c r="A330" s="30"/>
      <c r="B330" s="183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2.75">
      <c r="A331" s="30"/>
      <c r="B331" s="183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2.75">
      <c r="A332" s="30"/>
      <c r="B332" s="183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2.75">
      <c r="A333" s="30"/>
      <c r="B333" s="183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2.75">
      <c r="A334" s="30"/>
      <c r="B334" s="183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2.75">
      <c r="A335" s="30"/>
      <c r="B335" s="183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2.75">
      <c r="A336" s="30"/>
      <c r="B336" s="183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2.75">
      <c r="A337" s="30"/>
      <c r="B337" s="183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2.75">
      <c r="A338" s="30"/>
      <c r="B338" s="183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2.75">
      <c r="A339" s="30"/>
      <c r="B339" s="183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2.75">
      <c r="A340" s="30"/>
      <c r="B340" s="183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2.75">
      <c r="A341" s="30"/>
      <c r="B341" s="183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2.75">
      <c r="A342" s="30"/>
      <c r="B342" s="183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2.75">
      <c r="A343" s="30"/>
      <c r="B343" s="183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2.75">
      <c r="A344" s="30"/>
      <c r="B344" s="183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2.75">
      <c r="A345" s="30"/>
      <c r="B345" s="183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2.75">
      <c r="A346" s="30"/>
      <c r="B346" s="183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2.75">
      <c r="A347" s="30"/>
      <c r="B347" s="183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2.75">
      <c r="A348" s="30"/>
      <c r="B348" s="183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2.75">
      <c r="A349" s="30"/>
      <c r="B349" s="183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2.75">
      <c r="A350" s="30"/>
      <c r="B350" s="183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2.75">
      <c r="A351" s="30"/>
      <c r="B351" s="183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2.75">
      <c r="A352" s="30"/>
      <c r="B352" s="183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2.75">
      <c r="A353" s="30"/>
      <c r="B353" s="183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2.75">
      <c r="A354" s="30"/>
      <c r="B354" s="183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2.75">
      <c r="A355" s="30"/>
      <c r="B355" s="183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2.75">
      <c r="A356" s="30"/>
      <c r="B356" s="183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2.75">
      <c r="A357" s="30"/>
      <c r="B357" s="183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2.75">
      <c r="A358" s="30"/>
      <c r="B358" s="183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2.75">
      <c r="A359" s="30"/>
      <c r="B359" s="183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2.75">
      <c r="A360" s="30"/>
      <c r="B360" s="183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2.75">
      <c r="A361" s="30"/>
      <c r="B361" s="183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2.75">
      <c r="A362" s="30"/>
      <c r="B362" s="183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2.75">
      <c r="A363" s="30"/>
      <c r="B363" s="183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2.75">
      <c r="A364" s="30"/>
      <c r="B364" s="183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2.75">
      <c r="A365" s="30"/>
      <c r="B365" s="183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2.75">
      <c r="A366" s="30"/>
      <c r="B366" s="183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2.75">
      <c r="A367" s="30"/>
      <c r="B367" s="183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2.75">
      <c r="A368" s="30"/>
      <c r="B368" s="183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2.75">
      <c r="A369" s="30"/>
      <c r="B369" s="183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2.75">
      <c r="A370" s="30"/>
      <c r="B370" s="183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2.75">
      <c r="A371" s="30"/>
      <c r="B371" s="183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2.75">
      <c r="A372" s="30"/>
      <c r="B372" s="183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2.75">
      <c r="A373" s="30"/>
      <c r="B373" s="183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2.75">
      <c r="A374" s="30"/>
      <c r="B374" s="183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2.75">
      <c r="A375" s="30"/>
      <c r="B375" s="183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2.75">
      <c r="A376" s="30"/>
      <c r="B376" s="183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2.75">
      <c r="A377" s="30"/>
      <c r="B377" s="183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2.75">
      <c r="A378" s="30"/>
      <c r="B378" s="183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2.75">
      <c r="A379" s="30"/>
      <c r="B379" s="183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2.75">
      <c r="A380" s="30"/>
      <c r="B380" s="183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2.75">
      <c r="A381" s="30"/>
      <c r="B381" s="183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2.75">
      <c r="A382" s="30"/>
      <c r="B382" s="183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2.75">
      <c r="A383" s="30"/>
      <c r="B383" s="183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2.75">
      <c r="A384" s="30"/>
      <c r="B384" s="183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2.75">
      <c r="A385" s="30"/>
      <c r="B385" s="183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2.75">
      <c r="A386" s="30"/>
      <c r="B386" s="183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2.75">
      <c r="A387" s="30"/>
      <c r="B387" s="183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2.75">
      <c r="A388" s="30"/>
      <c r="B388" s="183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2.75">
      <c r="A389" s="30"/>
      <c r="B389" s="183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2.75">
      <c r="A390" s="30"/>
      <c r="B390" s="183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2.75">
      <c r="A391" s="30"/>
      <c r="B391" s="183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2.75">
      <c r="A392" s="30"/>
      <c r="B392" s="183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2.75">
      <c r="A393" s="30"/>
      <c r="B393" s="183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2.75">
      <c r="A394" s="30"/>
      <c r="B394" s="183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2.75">
      <c r="A395" s="30"/>
      <c r="B395" s="183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2.75">
      <c r="A396" s="30"/>
      <c r="B396" s="183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2.75">
      <c r="A397" s="30"/>
      <c r="B397" s="183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2.75">
      <c r="A398" s="30"/>
      <c r="B398" s="183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2.75">
      <c r="A399" s="30"/>
      <c r="B399" s="183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2.75">
      <c r="A400" s="30"/>
      <c r="B400" s="183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2.75">
      <c r="A401" s="30"/>
      <c r="B401" s="183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2.75">
      <c r="A402" s="30"/>
      <c r="B402" s="183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2.75">
      <c r="A403" s="30"/>
      <c r="B403" s="183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2.75">
      <c r="A404" s="30"/>
      <c r="B404" s="183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2.75">
      <c r="A405" s="30"/>
      <c r="B405" s="183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2.75">
      <c r="A406" s="30"/>
      <c r="B406" s="183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2.75">
      <c r="A407" s="30"/>
      <c r="B407" s="183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2.75">
      <c r="A408" s="30"/>
      <c r="B408" s="183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2.75">
      <c r="A409" s="30"/>
      <c r="B409" s="183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2.75">
      <c r="A410" s="30"/>
      <c r="B410" s="183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2.75">
      <c r="A411" s="30"/>
      <c r="B411" s="183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2.75">
      <c r="A412" s="30"/>
      <c r="B412" s="183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2.75">
      <c r="A413" s="30"/>
      <c r="B413" s="183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2.75">
      <c r="A414" s="30"/>
      <c r="B414" s="183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2.75">
      <c r="A415" s="30"/>
      <c r="B415" s="183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2.75">
      <c r="A416" s="30"/>
      <c r="B416" s="183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2.75">
      <c r="A417" s="30"/>
      <c r="B417" s="183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2.75">
      <c r="A418" s="30"/>
      <c r="B418" s="183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2.75">
      <c r="A419" s="30"/>
      <c r="B419" s="183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2.75">
      <c r="A420" s="30"/>
      <c r="B420" s="183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2.75">
      <c r="A421" s="30"/>
      <c r="B421" s="183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2.75">
      <c r="A422" s="30"/>
      <c r="B422" s="183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2.75">
      <c r="A423" s="30"/>
      <c r="B423" s="183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2.75">
      <c r="A424" s="30"/>
      <c r="B424" s="183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2.75">
      <c r="A425" s="30"/>
      <c r="B425" s="183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2.75">
      <c r="A426" s="30"/>
      <c r="B426" s="183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2.75">
      <c r="A427" s="30"/>
      <c r="B427" s="183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2.75">
      <c r="A428" s="30"/>
      <c r="B428" s="183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2.75">
      <c r="A429" s="30"/>
      <c r="B429" s="183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2.75">
      <c r="A430" s="30"/>
      <c r="B430" s="183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2.75">
      <c r="A431" s="30"/>
      <c r="B431" s="183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2.75">
      <c r="A432" s="30"/>
      <c r="B432" s="183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2.75">
      <c r="A433" s="30"/>
      <c r="B433" s="183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2.75">
      <c r="A434" s="30"/>
      <c r="B434" s="183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2.75">
      <c r="A435" s="30"/>
      <c r="B435" s="183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2.75">
      <c r="A436" s="30"/>
      <c r="B436" s="183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2.75">
      <c r="A437" s="30"/>
      <c r="B437" s="183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2.75">
      <c r="A438" s="30"/>
      <c r="B438" s="183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2.75">
      <c r="A439" s="30"/>
      <c r="B439" s="183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2.75">
      <c r="A440" s="30"/>
      <c r="B440" s="183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2.75">
      <c r="A441" s="30"/>
      <c r="B441" s="183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2.75">
      <c r="A442" s="30"/>
      <c r="B442" s="183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2.75">
      <c r="A443" s="30"/>
      <c r="B443" s="183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2.75">
      <c r="A444" s="30"/>
      <c r="B444" s="183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2.75">
      <c r="A445" s="30"/>
      <c r="B445" s="183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2.75">
      <c r="A446" s="30"/>
      <c r="B446" s="183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2.75">
      <c r="A447" s="30"/>
      <c r="B447" s="183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2.75">
      <c r="A448" s="30"/>
      <c r="B448" s="183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2.75">
      <c r="A449" s="30"/>
      <c r="B449" s="183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2.75">
      <c r="A450" s="30"/>
      <c r="B450" s="183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2.75">
      <c r="A451" s="30"/>
      <c r="B451" s="183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2.75">
      <c r="A452" s="30"/>
      <c r="B452" s="183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2.75">
      <c r="A453" s="30"/>
      <c r="B453" s="183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2.75">
      <c r="A454" s="30"/>
      <c r="B454" s="183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2.75">
      <c r="A455" s="30"/>
      <c r="B455" s="183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2.75">
      <c r="A456" s="30"/>
      <c r="B456" s="183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2.75">
      <c r="A457" s="30"/>
      <c r="B457" s="183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2.75">
      <c r="A458" s="30"/>
      <c r="B458" s="183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2.75">
      <c r="A459" s="30"/>
      <c r="B459" s="183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2.75">
      <c r="A460" s="30"/>
      <c r="B460" s="183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2.75">
      <c r="A461" s="30"/>
      <c r="B461" s="183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2.75">
      <c r="A462" s="30"/>
      <c r="B462" s="183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ht="12.75">
      <c r="A463" s="30"/>
      <c r="B463" s="183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ht="12.75">
      <c r="A464" s="30"/>
      <c r="B464" s="183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ht="12.75">
      <c r="A465" s="30"/>
      <c r="B465" s="183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ht="12.75">
      <c r="A466" s="30"/>
      <c r="B466" s="183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ht="12.75">
      <c r="A467" s="30"/>
      <c r="B467" s="183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ht="12.75">
      <c r="A468" s="30"/>
      <c r="B468" s="183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ht="12.75">
      <c r="A469" s="30"/>
      <c r="B469" s="183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ht="12.75">
      <c r="A470" s="30"/>
      <c r="B470" s="183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ht="12.75">
      <c r="A471" s="30"/>
      <c r="B471" s="183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ht="12.75">
      <c r="A472" s="30"/>
      <c r="B472" s="183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ht="12.75">
      <c r="A473" s="30"/>
      <c r="B473" s="183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ht="12.75">
      <c r="A474" s="30"/>
      <c r="B474" s="183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ht="12.75">
      <c r="A475" s="30"/>
      <c r="B475" s="183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ht="12.75">
      <c r="A476" s="30"/>
      <c r="B476" s="183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ht="12.75">
      <c r="A477" s="30"/>
      <c r="B477" s="183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ht="12.75">
      <c r="A478" s="30"/>
      <c r="B478" s="183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ht="12.75">
      <c r="A479" s="30"/>
      <c r="B479" s="183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ht="12.75">
      <c r="A480" s="30"/>
      <c r="B480" s="183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ht="12.75">
      <c r="A481" s="30"/>
      <c r="B481" s="183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ht="12.75">
      <c r="A482" s="30"/>
      <c r="B482" s="183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ht="12.75">
      <c r="A483" s="30"/>
      <c r="B483" s="183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ht="12.75">
      <c r="A484" s="30"/>
      <c r="B484" s="183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ht="12.75">
      <c r="A485" s="30"/>
      <c r="B485" s="183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ht="12.75">
      <c r="A486" s="30"/>
      <c r="B486" s="183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ht="12.75">
      <c r="A487" s="30"/>
      <c r="B487" s="183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12.75">
      <c r="A488" s="30"/>
      <c r="B488" s="183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ht="12.75">
      <c r="A489" s="30"/>
      <c r="B489" s="183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ht="12.75">
      <c r="A490" s="30"/>
      <c r="B490" s="183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ht="12.75">
      <c r="A491" s="30"/>
      <c r="B491" s="183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ht="12.75">
      <c r="A492" s="30"/>
      <c r="B492" s="183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ht="12.75">
      <c r="A493" s="30"/>
      <c r="B493" s="183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ht="12.75">
      <c r="A494" s="30"/>
      <c r="B494" s="183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ht="12.75">
      <c r="A495" s="30"/>
      <c r="B495" s="183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ht="12.75">
      <c r="A496" s="30"/>
      <c r="B496" s="183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ht="12.75">
      <c r="A497" s="30"/>
      <c r="B497" s="183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ht="12.75">
      <c r="A498" s="30"/>
      <c r="B498" s="183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ht="12.75">
      <c r="A499" s="30"/>
      <c r="B499" s="183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ht="12.75">
      <c r="A500" s="30"/>
      <c r="B500" s="183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ht="12.75">
      <c r="A501" s="30"/>
      <c r="B501" s="183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ht="12.75">
      <c r="A502" s="30"/>
      <c r="B502" s="183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ht="12.75">
      <c r="A503" s="30"/>
      <c r="B503" s="183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ht="12.75">
      <c r="A504" s="30"/>
      <c r="B504" s="183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ht="12.75">
      <c r="A505" s="30"/>
      <c r="B505" s="183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ht="12.75">
      <c r="A506" s="30"/>
      <c r="B506" s="183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ht="12.75">
      <c r="A507" s="30"/>
      <c r="B507" s="183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ht="12.75">
      <c r="A508" s="30"/>
      <c r="B508" s="183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ht="12.75">
      <c r="A509" s="30"/>
      <c r="B509" s="183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ht="12.75">
      <c r="A510" s="30"/>
      <c r="B510" s="183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ht="12.75">
      <c r="A511" s="30"/>
      <c r="B511" s="183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ht="12.75">
      <c r="A512" s="30"/>
      <c r="B512" s="183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ht="12.75">
      <c r="A513" s="30"/>
      <c r="B513" s="183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12.75">
      <c r="A514" s="30"/>
      <c r="B514" s="183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ht="12.75">
      <c r="A515" s="30"/>
      <c r="B515" s="183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12.75">
      <c r="A516" s="30"/>
      <c r="B516" s="183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12.75">
      <c r="A517" s="30"/>
      <c r="B517" s="183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ht="12.75">
      <c r="A518" s="30"/>
      <c r="B518" s="183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ht="12.75">
      <c r="A519" s="30"/>
      <c r="B519" s="183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ht="12.75">
      <c r="A520" s="30"/>
      <c r="B520" s="183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ht="12.75">
      <c r="A521" s="30"/>
      <c r="B521" s="183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ht="12.75">
      <c r="A522" s="30"/>
      <c r="B522" s="183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ht="12.75">
      <c r="A523" s="30"/>
      <c r="B523" s="183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ht="12.75">
      <c r="A524" s="30"/>
      <c r="B524" s="183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ht="12.75">
      <c r="A525" s="30"/>
      <c r="B525" s="183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ht="12.75">
      <c r="A526" s="30"/>
      <c r="B526" s="183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ht="12.75">
      <c r="A527" s="30"/>
      <c r="B527" s="183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ht="12.75">
      <c r="A528" s="30"/>
      <c r="B528" s="183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ht="12.75">
      <c r="A529" s="30"/>
      <c r="B529" s="183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ht="12.75">
      <c r="A530" s="30"/>
      <c r="B530" s="183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ht="12.75">
      <c r="A531" s="30"/>
      <c r="B531" s="183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ht="12.75">
      <c r="A532" s="30"/>
      <c r="B532" s="183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1:14" ht="12.75">
      <c r="A533" s="30"/>
      <c r="B533" s="183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1:14" ht="12.75">
      <c r="A534" s="30"/>
      <c r="B534" s="183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1:14" ht="12.75">
      <c r="A535" s="30"/>
      <c r="B535" s="183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1:14" ht="12.75">
      <c r="A536" s="30"/>
      <c r="B536" s="183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1:14" ht="12.75">
      <c r="A537" s="30"/>
      <c r="B537" s="183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1:14" ht="12.75">
      <c r="A538" s="30"/>
      <c r="B538" s="183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1:14" ht="12.75">
      <c r="A539" s="30"/>
      <c r="B539" s="183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1:14" ht="12.75">
      <c r="A540" s="30"/>
      <c r="B540" s="183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1:14" ht="12.75">
      <c r="A541" s="30"/>
      <c r="B541" s="183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1:14" ht="12.75">
      <c r="A542" s="30"/>
      <c r="B542" s="183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1:14" ht="12.75">
      <c r="A543" s="30"/>
      <c r="B543" s="183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1:14" ht="12.75">
      <c r="A544" s="30"/>
      <c r="B544" s="183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1:14" ht="12.75">
      <c r="A545" s="30"/>
      <c r="B545" s="183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1:14" ht="12.75">
      <c r="A546" s="30"/>
      <c r="B546" s="183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1:14" ht="12.75">
      <c r="A547" s="30"/>
      <c r="B547" s="183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1:14" ht="12.75">
      <c r="A548" s="30"/>
      <c r="B548" s="183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1:14" ht="12.75">
      <c r="A549" s="30"/>
      <c r="B549" s="183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1:14" ht="12.75">
      <c r="A550" s="30"/>
      <c r="B550" s="183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1:14" ht="12.75">
      <c r="A551" s="30"/>
      <c r="B551" s="183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1:14" ht="12.75">
      <c r="A552" s="30"/>
      <c r="B552" s="183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1:14" ht="12.75">
      <c r="A553" s="30"/>
      <c r="B553" s="183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1:14" ht="12.75">
      <c r="A554" s="30"/>
      <c r="B554" s="183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ht="12.75">
      <c r="A555" s="30"/>
      <c r="B555" s="183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1:14" ht="12.75">
      <c r="A556" s="30"/>
      <c r="B556" s="183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1:14" ht="12.75">
      <c r="A557" s="30"/>
      <c r="B557" s="183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1:14" ht="12.75">
      <c r="A558" s="30"/>
      <c r="B558" s="183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1:14" ht="12.75">
      <c r="A559" s="30"/>
      <c r="B559" s="183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2.75">
      <c r="A560" s="30"/>
      <c r="B560" s="183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1:14" ht="12.75">
      <c r="A561" s="30"/>
      <c r="B561" s="183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1:14" ht="12.75">
      <c r="A562" s="30"/>
      <c r="B562" s="183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1:14" ht="12.75">
      <c r="A563" s="30"/>
      <c r="B563" s="183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1:14" ht="12.75">
      <c r="A564" s="30"/>
      <c r="B564" s="183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1:14" ht="12.75">
      <c r="A565" s="30"/>
      <c r="B565" s="183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1:14" ht="12.75">
      <c r="A566" s="30"/>
      <c r="B566" s="183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1:14" ht="12.75">
      <c r="A567" s="30"/>
      <c r="B567" s="183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1:14" ht="12.75">
      <c r="A568" s="30"/>
      <c r="B568" s="183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1:14" ht="12.75">
      <c r="A569" s="30"/>
      <c r="B569" s="183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1:14" ht="12.75">
      <c r="A570" s="30"/>
      <c r="B570" s="183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1:14" ht="12.75">
      <c r="A571" s="30"/>
      <c r="B571" s="183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1:14" ht="12.75">
      <c r="A572" s="30"/>
      <c r="B572" s="183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1:14" ht="12.75">
      <c r="A573" s="30"/>
      <c r="B573" s="183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1:14" ht="12.75">
      <c r="A574" s="30"/>
      <c r="B574" s="183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1:14" ht="12.75">
      <c r="A575" s="30"/>
      <c r="B575" s="183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1:14" ht="12.75">
      <c r="A576" s="30"/>
      <c r="B576" s="183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1:14" ht="12.75">
      <c r="A577" s="30"/>
      <c r="B577" s="183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1:14" ht="12.75">
      <c r="A578" s="30"/>
      <c r="B578" s="183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1:14" ht="12.75">
      <c r="A579" s="30"/>
      <c r="B579" s="183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1:14" ht="12.75">
      <c r="A580" s="30"/>
      <c r="B580" s="183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1:14" ht="12.75">
      <c r="A581" s="30"/>
      <c r="B581" s="183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1:14" ht="12.75">
      <c r="A582" s="30"/>
      <c r="B582" s="183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1:14" ht="12.75">
      <c r="A583" s="30"/>
      <c r="B583" s="183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1:14" ht="12.75">
      <c r="A584" s="30"/>
      <c r="B584" s="183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1:14" ht="12.75">
      <c r="A585" s="30"/>
      <c r="B585" s="183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1:14" ht="12.75">
      <c r="A586" s="30"/>
      <c r="B586" s="183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1:14" ht="12.75">
      <c r="A587" s="30"/>
      <c r="B587" s="183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1:14" ht="12.75">
      <c r="A588" s="30"/>
      <c r="B588" s="183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1:14" ht="12.75">
      <c r="A589" s="30"/>
      <c r="B589" s="183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1:14" ht="12.75">
      <c r="A590" s="30"/>
      <c r="B590" s="183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1:14" ht="12.75">
      <c r="A591" s="30"/>
      <c r="B591" s="183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1:14" ht="12.75">
      <c r="A592" s="30"/>
      <c r="B592" s="183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1:14" ht="12.75">
      <c r="A593" s="30"/>
      <c r="B593" s="183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1:14" ht="12.75">
      <c r="A594" s="30"/>
      <c r="B594" s="183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1:14" ht="12.75">
      <c r="A595" s="30"/>
      <c r="B595" s="183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1:14" ht="12.75">
      <c r="A596" s="30"/>
      <c r="B596" s="183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1:14" ht="12.75">
      <c r="A597" s="30"/>
      <c r="B597" s="183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1:14" ht="12.75">
      <c r="A598" s="30"/>
      <c r="B598" s="183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1:14" ht="12.75">
      <c r="A599" s="30"/>
      <c r="B599" s="183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1:14" ht="12.75">
      <c r="A600" s="30"/>
      <c r="B600" s="183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1:14" ht="12.75">
      <c r="A601" s="30"/>
      <c r="B601" s="183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1:14" ht="12.75">
      <c r="A602" s="30"/>
      <c r="B602" s="183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12.75">
      <c r="A603" s="30"/>
      <c r="B603" s="183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1:14" ht="12.75">
      <c r="A604" s="30"/>
      <c r="B604" s="183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12.75">
      <c r="A605" s="30"/>
      <c r="B605" s="183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12.75">
      <c r="A606" s="30"/>
      <c r="B606" s="183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1:14" ht="12.75">
      <c r="A607" s="30"/>
      <c r="B607" s="183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1:14" ht="12.75">
      <c r="A608" s="30"/>
      <c r="B608" s="183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1:14" ht="12.75">
      <c r="A609" s="30"/>
      <c r="B609" s="183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1:14" ht="12.75">
      <c r="A610" s="30"/>
      <c r="B610" s="183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1:14" ht="12.75">
      <c r="A611" s="30"/>
      <c r="B611" s="183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1:14" ht="12.75">
      <c r="A612" s="30"/>
      <c r="B612" s="183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1:14" ht="12.75">
      <c r="A613" s="30"/>
      <c r="B613" s="183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1:14" ht="12.75">
      <c r="A614" s="30"/>
      <c r="B614" s="183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1:14" ht="12.75">
      <c r="A615" s="30"/>
      <c r="B615" s="183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1:14" ht="12.75">
      <c r="A616" s="30"/>
      <c r="B616" s="183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1:14" ht="12.75">
      <c r="A617" s="30"/>
      <c r="B617" s="183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1:14" ht="12.75">
      <c r="A618" s="30"/>
      <c r="B618" s="183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1:14" ht="12.75">
      <c r="A619" s="30"/>
      <c r="B619" s="183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1:14" ht="12.75">
      <c r="A620" s="30"/>
      <c r="B620" s="183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1:14" ht="12.75">
      <c r="A621" s="30"/>
      <c r="B621" s="183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1:14" ht="12.75">
      <c r="A622" s="30"/>
      <c r="B622" s="183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1:14" ht="12.75">
      <c r="A623" s="30"/>
      <c r="B623" s="183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1:14" ht="12.75">
      <c r="A624" s="30"/>
      <c r="B624" s="183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1:14" ht="12.75">
      <c r="A625" s="30"/>
      <c r="B625" s="183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1:14" ht="12.75">
      <c r="A626" s="30"/>
      <c r="B626" s="183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1:14" ht="12.75">
      <c r="A627" s="30"/>
      <c r="B627" s="183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1:14" ht="12.75">
      <c r="A628" s="30"/>
      <c r="B628" s="183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1:14" ht="12.75">
      <c r="A629" s="30"/>
      <c r="B629" s="183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1:14" ht="12.75">
      <c r="A630" s="30"/>
      <c r="B630" s="183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1:14" ht="12.75">
      <c r="A631" s="30"/>
      <c r="B631" s="183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1:14" ht="12.75">
      <c r="A632" s="30"/>
      <c r="B632" s="183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1:14" ht="12.75">
      <c r="A633" s="30"/>
      <c r="B633" s="183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1:14" ht="12.75">
      <c r="A634" s="30"/>
      <c r="B634" s="183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1:14" ht="12.75">
      <c r="A635" s="30"/>
      <c r="B635" s="183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1:14" ht="12.75">
      <c r="A636" s="30"/>
      <c r="B636" s="183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1:14" ht="12.75">
      <c r="A637" s="30"/>
      <c r="B637" s="183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1:14" ht="12.75">
      <c r="A638" s="30"/>
      <c r="B638" s="183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1:14" ht="12.75">
      <c r="A639" s="30"/>
      <c r="B639" s="183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1:14" ht="12.75">
      <c r="A640" s="30"/>
      <c r="B640" s="183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1:14" ht="12.75">
      <c r="A641" s="30"/>
      <c r="B641" s="183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1:14" ht="12.75">
      <c r="A642" s="30"/>
      <c r="B642" s="183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1:14" ht="12.75">
      <c r="A643" s="30"/>
      <c r="B643" s="183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1:14" ht="12.75">
      <c r="A644" s="30"/>
      <c r="B644" s="183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1:14" ht="12.75">
      <c r="A645" s="30"/>
      <c r="B645" s="183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1:14" ht="12.75">
      <c r="A646" s="30"/>
      <c r="B646" s="183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1:14" ht="12.75">
      <c r="A647" s="30"/>
      <c r="B647" s="183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1:14" ht="12.75">
      <c r="A648" s="30"/>
      <c r="B648" s="183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1:14" ht="12.75">
      <c r="A649" s="30"/>
      <c r="B649" s="183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4" ht="12.75">
      <c r="A650" s="30"/>
      <c r="B650" s="183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4" ht="12.75">
      <c r="A651" s="30"/>
      <c r="B651" s="183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2.75">
      <c r="A652" s="30"/>
      <c r="B652" s="183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4" ht="12.75">
      <c r="A653" s="30"/>
      <c r="B653" s="183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4" ht="12.75">
      <c r="A654" s="30"/>
      <c r="B654" s="183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4" ht="12.75">
      <c r="A655" s="30"/>
      <c r="B655" s="183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4" ht="12.75">
      <c r="A656" s="30"/>
      <c r="B656" s="183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1:14" ht="12.75">
      <c r="A657" s="30"/>
      <c r="B657" s="183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1:14" ht="12.75">
      <c r="A658" s="30"/>
      <c r="B658" s="183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1:14" ht="12.75">
      <c r="A659" s="30"/>
      <c r="B659" s="183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1:14" ht="12.75">
      <c r="A660" s="30"/>
      <c r="B660" s="183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1:14" ht="12.75">
      <c r="A661" s="30"/>
      <c r="B661" s="183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1:14" ht="12.75">
      <c r="A662" s="30"/>
      <c r="B662" s="183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1:14" ht="12.75">
      <c r="A663" s="30"/>
      <c r="B663" s="183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2.75">
      <c r="A664" s="30"/>
      <c r="B664" s="183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1:14" ht="12.75">
      <c r="A665" s="30"/>
      <c r="B665" s="183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2.75">
      <c r="A666" s="30"/>
      <c r="B666" s="183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1:14" ht="12.75">
      <c r="A667" s="30"/>
      <c r="B667" s="183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1:14" ht="12.75">
      <c r="A668" s="30"/>
      <c r="B668" s="183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1:14" ht="12.75">
      <c r="A669" s="30"/>
      <c r="B669" s="183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1:14" ht="12.75">
      <c r="A670" s="30"/>
      <c r="B670" s="183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1:14" ht="12.75">
      <c r="A671" s="30"/>
      <c r="B671" s="183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1:14" ht="12.75">
      <c r="A672" s="30"/>
      <c r="B672" s="183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1:14" ht="12.75">
      <c r="A673" s="30"/>
      <c r="B673" s="183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1:14" ht="12.75">
      <c r="A674" s="30"/>
      <c r="B674" s="183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1:14" ht="12.75">
      <c r="A675" s="30"/>
      <c r="B675" s="183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1:14" ht="12.75">
      <c r="A676" s="30"/>
      <c r="B676" s="183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1:14" ht="12.75">
      <c r="A677" s="30"/>
      <c r="B677" s="183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1:14" ht="12.75">
      <c r="A678" s="30"/>
      <c r="B678" s="183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1:14" ht="12.75">
      <c r="A679" s="30"/>
      <c r="B679" s="183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1:14" ht="12.75">
      <c r="A680" s="30"/>
      <c r="B680" s="183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1:14" ht="12.75">
      <c r="A681" s="30"/>
      <c r="B681" s="183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2.75">
      <c r="A682" s="30"/>
      <c r="B682" s="183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1:14" ht="12.75">
      <c r="A683" s="30"/>
      <c r="B683" s="183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2.75">
      <c r="A684" s="30"/>
      <c r="B684" s="183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1:14" ht="12.75">
      <c r="A685" s="30"/>
      <c r="B685" s="183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4" ht="12.75">
      <c r="A686" s="30"/>
      <c r="B686" s="183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4" ht="12.75">
      <c r="A687" s="30"/>
      <c r="B687" s="183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4" ht="12.75">
      <c r="A688" s="30"/>
      <c r="B688" s="183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1:14" ht="12.75">
      <c r="A689" s="30"/>
      <c r="B689" s="183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1:14" ht="12.75">
      <c r="A690" s="30"/>
      <c r="B690" s="183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1:14" ht="12.75">
      <c r="A691" s="30"/>
      <c r="B691" s="183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12.75">
      <c r="A692" s="30"/>
      <c r="B692" s="183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1:14" ht="12.75">
      <c r="A693" s="30"/>
      <c r="B693" s="183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12.75">
      <c r="A694" s="30"/>
      <c r="B694" s="183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12.75">
      <c r="A695" s="30"/>
      <c r="B695" s="183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1:14" ht="12.75">
      <c r="A696" s="30"/>
      <c r="B696" s="183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1:14" ht="12.75">
      <c r="A697" s="30"/>
      <c r="B697" s="183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1:14" ht="12.75">
      <c r="A698" s="30"/>
      <c r="B698" s="183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1:14" ht="12.75">
      <c r="A699" s="30"/>
      <c r="B699" s="183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1:14" ht="12.75">
      <c r="A700" s="30"/>
      <c r="B700" s="183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1:14" ht="12.75">
      <c r="A701" s="30"/>
      <c r="B701" s="183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1:14" ht="12.75">
      <c r="A702" s="30"/>
      <c r="B702" s="183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1:14" ht="12.75">
      <c r="A703" s="30"/>
      <c r="B703" s="183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1:14" ht="12.75">
      <c r="A704" s="30"/>
      <c r="B704" s="183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1:14" ht="12.75">
      <c r="A705" s="30"/>
      <c r="B705" s="183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1:14" ht="12.75">
      <c r="A706" s="30"/>
      <c r="B706" s="183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1:14" ht="12.75">
      <c r="A707" s="30"/>
      <c r="B707" s="183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1:14" ht="12.75">
      <c r="A708" s="30"/>
      <c r="B708" s="183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1:14" ht="12.75">
      <c r="A709" s="30"/>
      <c r="B709" s="183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1:14" ht="12.75">
      <c r="A710" s="30"/>
      <c r="B710" s="183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1:14" ht="12.75">
      <c r="A711" s="30"/>
      <c r="B711" s="183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1:14" ht="12.75">
      <c r="A712" s="30"/>
      <c r="B712" s="183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1:14" ht="12.75">
      <c r="A713" s="30"/>
      <c r="B713" s="183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1:14" ht="12.75">
      <c r="A714" s="30"/>
      <c r="B714" s="183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1:14" ht="12.75">
      <c r="A715" s="30"/>
      <c r="B715" s="183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1:14" ht="12.75">
      <c r="A716" s="30"/>
      <c r="B716" s="183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1:14" ht="12.75">
      <c r="A717" s="30"/>
      <c r="B717" s="183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1:14" ht="12.75">
      <c r="A718" s="30"/>
      <c r="B718" s="183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1:14" ht="12.75">
      <c r="A719" s="30"/>
      <c r="B719" s="183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4" ht="12.75">
      <c r="A720" s="30"/>
      <c r="B720" s="183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1:14" ht="12.75">
      <c r="A721" s="30"/>
      <c r="B721" s="183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1:14" ht="12.75">
      <c r="A722" s="30"/>
      <c r="B722" s="183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1:14" ht="12.75">
      <c r="A723" s="30"/>
      <c r="B723" s="183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1:14" ht="12.75">
      <c r="A724" s="30"/>
      <c r="B724" s="183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1:14" ht="12.75">
      <c r="A725" s="30"/>
      <c r="B725" s="183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1:14" ht="12.75">
      <c r="A726" s="30"/>
      <c r="B726" s="183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1:14" ht="12.75">
      <c r="A727" s="30"/>
      <c r="B727" s="183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1:14" ht="12.75">
      <c r="A728" s="30"/>
      <c r="B728" s="183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2.75">
      <c r="A729" s="30"/>
      <c r="B729" s="183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1:14" ht="12.75">
      <c r="A730" s="30"/>
      <c r="B730" s="183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1:14" ht="12.75">
      <c r="A731" s="30"/>
      <c r="B731" s="183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1:14" ht="12.75">
      <c r="A732" s="30"/>
      <c r="B732" s="183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1:14" ht="12.75">
      <c r="A733" s="30"/>
      <c r="B733" s="183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1:14" ht="12.75">
      <c r="A734" s="30"/>
      <c r="B734" s="183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1:14" ht="12.75">
      <c r="A735" s="30"/>
      <c r="B735" s="183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1:14" ht="12.75">
      <c r="A736" s="30"/>
      <c r="B736" s="183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1:14" ht="12.75">
      <c r="A737" s="30"/>
      <c r="B737" s="183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1:14" ht="12.75">
      <c r="A738" s="30"/>
      <c r="B738" s="183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1:14" ht="12.75">
      <c r="A739" s="30"/>
      <c r="B739" s="183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1:14" ht="12.75">
      <c r="A740" s="30"/>
      <c r="B740" s="183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1:14" ht="12.75">
      <c r="A741" s="30"/>
      <c r="B741" s="183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2.75">
      <c r="A742" s="30"/>
      <c r="B742" s="183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1:14" ht="12.75">
      <c r="A743" s="30"/>
      <c r="B743" s="183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1:14" ht="12.75">
      <c r="A744" s="30"/>
      <c r="B744" s="183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1:14" ht="12.75">
      <c r="A745" s="30"/>
      <c r="B745" s="183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1:14" ht="12.75">
      <c r="A746" s="30"/>
      <c r="B746" s="183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1:14" ht="12.75">
      <c r="A747" s="30"/>
      <c r="B747" s="183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1:14" ht="12.75">
      <c r="A748" s="30"/>
      <c r="B748" s="183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1:14" ht="12.75">
      <c r="A749" s="30"/>
      <c r="B749" s="183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1:14" ht="12.75">
      <c r="A750" s="30"/>
      <c r="B750" s="183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1:14" ht="12.75">
      <c r="A751" s="30"/>
      <c r="B751" s="183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1:14" ht="12.75">
      <c r="A752" s="30"/>
      <c r="B752" s="183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2.75">
      <c r="A753" s="30"/>
      <c r="B753" s="183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12.75">
      <c r="A754" s="30"/>
      <c r="B754" s="183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1:14" ht="12.75">
      <c r="A755" s="30"/>
      <c r="B755" s="183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1:14" ht="12.75">
      <c r="A756" s="30"/>
      <c r="B756" s="183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1:14" ht="12.75">
      <c r="A757" s="30"/>
      <c r="B757" s="183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1:14" ht="12.75">
      <c r="A758" s="30"/>
      <c r="B758" s="183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1:14" ht="12.75">
      <c r="A759" s="30"/>
      <c r="B759" s="183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1:14" ht="12.75">
      <c r="A760" s="30"/>
      <c r="B760" s="183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1:14" ht="12.75">
      <c r="A761" s="30"/>
      <c r="B761" s="183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1:14" ht="12.75">
      <c r="A762" s="30"/>
      <c r="B762" s="183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1:14" ht="12.75">
      <c r="A763" s="30"/>
      <c r="B763" s="183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12.75">
      <c r="A764" s="30"/>
      <c r="B764" s="183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1:14" ht="12.75">
      <c r="A765" s="30"/>
      <c r="B765" s="183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2.75">
      <c r="A766" s="30"/>
      <c r="B766" s="183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1:14" ht="12.75">
      <c r="A767" s="30"/>
      <c r="B767" s="183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1:14" ht="12.75">
      <c r="A768" s="30"/>
      <c r="B768" s="183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1:14" ht="12.75">
      <c r="A769" s="30"/>
      <c r="B769" s="183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1:14" ht="12.75">
      <c r="A770" s="30"/>
      <c r="B770" s="183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1:14" ht="12.75">
      <c r="A771" s="30"/>
      <c r="B771" s="183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1:14" ht="12.75">
      <c r="A772" s="30"/>
      <c r="B772" s="183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1:14" ht="12.75">
      <c r="A773" s="30"/>
      <c r="B773" s="183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2.75">
      <c r="A774" s="30"/>
      <c r="B774" s="183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1:14" ht="12.75">
      <c r="A775" s="30"/>
      <c r="B775" s="183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1:14" ht="12.75">
      <c r="A776" s="30"/>
      <c r="B776" s="183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1:14" ht="12.75">
      <c r="A777" s="30"/>
      <c r="B777" s="183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1:14" ht="12.75">
      <c r="A778" s="30"/>
      <c r="B778" s="183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12.75">
      <c r="A779" s="30"/>
      <c r="B779" s="183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1:14" ht="12.75">
      <c r="A780" s="30"/>
      <c r="B780" s="183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12.75">
      <c r="A781" s="30"/>
      <c r="B781" s="183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1:14" ht="12.75">
      <c r="A782" s="30"/>
      <c r="B782" s="183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12.75">
      <c r="A783" s="30"/>
      <c r="B783" s="183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12.75">
      <c r="A784" s="30"/>
      <c r="B784" s="183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1:14" ht="12.75">
      <c r="A785" s="30"/>
      <c r="B785" s="183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1:14" ht="12.75">
      <c r="A786" s="30"/>
      <c r="B786" s="183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2.75">
      <c r="A787" s="30"/>
      <c r="B787" s="183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1:14" ht="12.75">
      <c r="A788" s="30"/>
      <c r="B788" s="183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1:14" ht="12.75">
      <c r="A789" s="30"/>
      <c r="B789" s="183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1:14" ht="12.75">
      <c r="A790" s="30"/>
      <c r="B790" s="183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1:14" ht="12.75">
      <c r="A791" s="30"/>
      <c r="B791" s="183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1:14" ht="12.75">
      <c r="A792" s="30"/>
      <c r="B792" s="183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1:14" ht="12.75">
      <c r="A793" s="30"/>
      <c r="B793" s="183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2.75">
      <c r="A794" s="30"/>
      <c r="B794" s="183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1:14" ht="12.75">
      <c r="A795" s="30"/>
      <c r="B795" s="183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1:14" ht="12.75">
      <c r="A796" s="30"/>
      <c r="B796" s="183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1:14" ht="12.75">
      <c r="A797" s="30"/>
      <c r="B797" s="183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1:14" ht="12.75">
      <c r="A798" s="30"/>
      <c r="B798" s="183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1:14" ht="12.75">
      <c r="A799" s="30"/>
      <c r="B799" s="183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1:14" ht="12.75">
      <c r="A800" s="30"/>
      <c r="B800" s="183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2.75">
      <c r="A801" s="30"/>
      <c r="B801" s="183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1:14" ht="12.75">
      <c r="A802" s="30"/>
      <c r="B802" s="183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1:14" ht="12.75">
      <c r="A803" s="30"/>
      <c r="B803" s="183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1:14" ht="12.75">
      <c r="A804" s="30"/>
      <c r="B804" s="183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2.75">
      <c r="A805" s="30"/>
      <c r="B805" s="183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1:14" ht="12.75">
      <c r="A806" s="30"/>
      <c r="B806" s="183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1:14" ht="12.75">
      <c r="A807" s="30"/>
      <c r="B807" s="183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1:14" ht="12.75">
      <c r="A808" s="30"/>
      <c r="B808" s="183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1:14" ht="12.75">
      <c r="A809" s="30"/>
      <c r="B809" s="183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2.75">
      <c r="A810" s="30"/>
      <c r="B810" s="183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1:14" ht="12.75">
      <c r="A811" s="30"/>
      <c r="B811" s="183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1:14" ht="12.75">
      <c r="A812" s="30"/>
      <c r="B812" s="183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1:14" ht="12.75">
      <c r="A813" s="30"/>
      <c r="B813" s="183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2.75">
      <c r="A814" s="30"/>
      <c r="B814" s="183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1:14" ht="12.75">
      <c r="A815" s="30"/>
      <c r="B815" s="183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1:14" ht="12.75">
      <c r="A816" s="30"/>
      <c r="B816" s="183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1:14" ht="12.75">
      <c r="A817" s="30"/>
      <c r="B817" s="183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1:14" ht="12.75">
      <c r="A818" s="30"/>
      <c r="B818" s="183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1:14" ht="12.75">
      <c r="A819" s="30"/>
      <c r="B819" s="183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1:14" ht="12.75">
      <c r="A820" s="30"/>
      <c r="B820" s="183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1:14" ht="12.75">
      <c r="A821" s="30"/>
      <c r="B821" s="183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1:14" ht="12.75">
      <c r="A822" s="30"/>
      <c r="B822" s="183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1:14" ht="12.75">
      <c r="A823" s="30"/>
      <c r="B823" s="183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1:14" ht="12.75">
      <c r="A824" s="30"/>
      <c r="B824" s="183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1:14" ht="12.75">
      <c r="A825" s="30"/>
      <c r="B825" s="183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1:14" ht="12.75">
      <c r="A826" s="30"/>
      <c r="B826" s="183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1:14" ht="12.75">
      <c r="A827" s="30"/>
      <c r="B827" s="183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1:14" ht="12.75">
      <c r="A828" s="30"/>
      <c r="B828" s="183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1:14" ht="12.75">
      <c r="A829" s="30"/>
      <c r="B829" s="183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1:14" ht="12.75">
      <c r="A830" s="30"/>
      <c r="B830" s="183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1:14" ht="12.75">
      <c r="A831" s="30"/>
      <c r="B831" s="183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2.75">
      <c r="A832" s="30"/>
      <c r="B832" s="183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1:14" ht="12.75">
      <c r="A833" s="30"/>
      <c r="B833" s="183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1:14" ht="12.75">
      <c r="A834" s="30"/>
      <c r="B834" s="183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1:14" ht="12.75">
      <c r="A835" s="30"/>
      <c r="B835" s="183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1:14" ht="12.75">
      <c r="A836" s="30"/>
      <c r="B836" s="183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1:14" ht="12.75">
      <c r="A837" s="30"/>
      <c r="B837" s="183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2.75">
      <c r="A838" s="30"/>
      <c r="B838" s="183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1:14" ht="12.75">
      <c r="A839" s="30"/>
      <c r="B839" s="183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1:14" ht="12.75">
      <c r="A840" s="30"/>
      <c r="B840" s="183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1:14" ht="12.75">
      <c r="A841" s="30"/>
      <c r="B841" s="183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1:14" ht="12.75">
      <c r="A842" s="30"/>
      <c r="B842" s="183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1:14" ht="12.75">
      <c r="A843" s="30"/>
      <c r="B843" s="183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1:14" ht="12.75">
      <c r="A844" s="30"/>
      <c r="B844" s="183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1:14" ht="12.75">
      <c r="A845" s="30"/>
      <c r="B845" s="183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1:14" ht="12.75">
      <c r="A846" s="30"/>
      <c r="B846" s="183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1:14" ht="12.75">
      <c r="A847" s="30"/>
      <c r="B847" s="183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1:14" ht="12.75">
      <c r="A848" s="30"/>
      <c r="B848" s="183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1:14" ht="12.75">
      <c r="A849" s="30"/>
      <c r="B849" s="183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1:14" ht="12.75">
      <c r="A850" s="30"/>
      <c r="B850" s="183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1:14" ht="12.75">
      <c r="A851" s="30"/>
      <c r="B851" s="183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1:14" ht="12.75">
      <c r="A852" s="30"/>
      <c r="B852" s="183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1:14" ht="12.75">
      <c r="A853" s="30"/>
      <c r="B853" s="183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12.75">
      <c r="A854" s="30"/>
      <c r="B854" s="183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1:14" ht="12.75">
      <c r="A855" s="30"/>
      <c r="B855" s="183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2.75">
      <c r="A856" s="30"/>
      <c r="B856" s="183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1:14" ht="12.75">
      <c r="A857" s="30"/>
      <c r="B857" s="183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1:14" ht="12.75">
      <c r="A858" s="30"/>
      <c r="B858" s="183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1:14" ht="12.75">
      <c r="A859" s="30"/>
      <c r="B859" s="183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1:14" ht="12.75">
      <c r="A860" s="30"/>
      <c r="B860" s="183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1:14" ht="12.75">
      <c r="A861" s="30"/>
      <c r="B861" s="183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2.75">
      <c r="A862" s="30"/>
      <c r="B862" s="183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1:14" ht="12.75">
      <c r="A863" s="30"/>
      <c r="B863" s="183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1:14" ht="12.75">
      <c r="A864" s="30"/>
      <c r="B864" s="183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1:14" ht="12.75">
      <c r="A865" s="30"/>
      <c r="B865" s="183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1:14" ht="12.75">
      <c r="A866" s="30"/>
      <c r="B866" s="183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1:14" ht="12.75">
      <c r="A867" s="30"/>
      <c r="B867" s="183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2.75">
      <c r="A868" s="30"/>
      <c r="B868" s="183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1:14" ht="12.75">
      <c r="A869" s="30"/>
      <c r="B869" s="183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12.75">
      <c r="A870" s="30"/>
      <c r="B870" s="183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1:14" ht="12.75">
      <c r="A871" s="30"/>
      <c r="B871" s="183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12.75">
      <c r="A872" s="30"/>
      <c r="B872" s="183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12.75">
      <c r="A873" s="30"/>
      <c r="B873" s="183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1:14" ht="12.75">
      <c r="A874" s="30"/>
      <c r="B874" s="183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2.75">
      <c r="A875" s="30"/>
      <c r="B875" s="183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1:14" ht="12.75">
      <c r="A876" s="30"/>
      <c r="B876" s="183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1:14" ht="12.75">
      <c r="A877" s="30"/>
      <c r="B877" s="183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1:14" ht="12.75">
      <c r="A878" s="30"/>
      <c r="B878" s="183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1:14" ht="12.75">
      <c r="A879" s="30"/>
      <c r="B879" s="183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1:14" ht="12.75">
      <c r="A880" s="30"/>
      <c r="B880" s="183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1:14" ht="12.75">
      <c r="A881" s="30"/>
      <c r="B881" s="183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1:14" ht="12.75">
      <c r="A882" s="30"/>
      <c r="B882" s="183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1:14" ht="12.75">
      <c r="A883" s="30"/>
      <c r="B883" s="183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1:14" ht="12.75">
      <c r="A884" s="30"/>
      <c r="B884" s="183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2.75">
      <c r="A885" s="30"/>
      <c r="B885" s="183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1:14" ht="12.75">
      <c r="A886" s="30"/>
      <c r="B886" s="183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1:14" ht="12.75">
      <c r="A887" s="30"/>
      <c r="B887" s="183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1:14" ht="12.75">
      <c r="A888" s="30"/>
      <c r="B888" s="183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1:14" ht="12.75">
      <c r="A889" s="30"/>
      <c r="B889" s="183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1:14" ht="12.75">
      <c r="A890" s="30"/>
      <c r="B890" s="183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1:14" ht="12.75">
      <c r="A891" s="30"/>
      <c r="B891" s="183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2.75">
      <c r="A892" s="30"/>
      <c r="B892" s="183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1:14" ht="12.75">
      <c r="A893" s="30"/>
      <c r="B893" s="183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1:14" ht="12.75">
      <c r="A894" s="30"/>
      <c r="B894" s="183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1:14" ht="12.75">
      <c r="A895" s="30"/>
      <c r="B895" s="183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1:14" ht="12.75">
      <c r="A896" s="30"/>
      <c r="B896" s="183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1:14" ht="12.75">
      <c r="A897" s="30"/>
      <c r="B897" s="183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1:14" ht="12.75">
      <c r="A898" s="30"/>
      <c r="B898" s="183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1:14" ht="12.75">
      <c r="A899" s="30"/>
      <c r="B899" s="183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1:14" ht="12.75">
      <c r="A900" s="30"/>
      <c r="B900" s="183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1:14" ht="12.75">
      <c r="A901" s="30"/>
      <c r="B901" s="183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1:14" ht="12.75">
      <c r="A902" s="30"/>
      <c r="B902" s="183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12.75">
      <c r="A903" s="30"/>
      <c r="B903" s="183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2.75">
      <c r="A904" s="30"/>
      <c r="B904" s="183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1:14" ht="12.75">
      <c r="A905" s="30"/>
      <c r="B905" s="183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1:14" ht="12.75">
      <c r="A906" s="30"/>
      <c r="B906" s="183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1:14" ht="12.75">
      <c r="A907" s="30"/>
      <c r="B907" s="183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1:14" ht="12.75">
      <c r="A908" s="30"/>
      <c r="B908" s="183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1:14" ht="12.75">
      <c r="A909" s="30"/>
      <c r="B909" s="183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1:14" ht="12.75">
      <c r="A910" s="30"/>
      <c r="B910" s="183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2.75">
      <c r="A911" s="30"/>
      <c r="B911" s="183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1:14" ht="12.75">
      <c r="A912" s="30"/>
      <c r="B912" s="183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1:14" ht="12.75">
      <c r="A913" s="30"/>
      <c r="B913" s="183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1:14" ht="12.75">
      <c r="A914" s="30"/>
      <c r="B914" s="183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ht="12.75">
      <c r="A915" s="30"/>
      <c r="B915" s="183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1:14" ht="12.75">
      <c r="A916" s="30"/>
      <c r="B916" s="183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12.75">
      <c r="A917" s="30"/>
      <c r="B917" s="183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1:14" ht="12.75">
      <c r="A918" s="30"/>
      <c r="B918" s="183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1:14" ht="12.75">
      <c r="A919" s="30"/>
      <c r="B919" s="183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1:14" ht="12.75">
      <c r="A920" s="30"/>
      <c r="B920" s="183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1:14" ht="12.75">
      <c r="A921" s="30"/>
      <c r="B921" s="183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12.75">
      <c r="A922" s="30"/>
      <c r="B922" s="183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</sheetData>
  <mergeCells count="53">
    <mergeCell ref="B58:C58"/>
    <mergeCell ref="B59:C59"/>
    <mergeCell ref="A67:N67"/>
    <mergeCell ref="B60:C60"/>
    <mergeCell ref="B61:C61"/>
    <mergeCell ref="B62:C62"/>
    <mergeCell ref="B63:C63"/>
    <mergeCell ref="B64:C64"/>
    <mergeCell ref="B65:C65"/>
    <mergeCell ref="A47:C47"/>
    <mergeCell ref="B51:C51"/>
    <mergeCell ref="B52:C52"/>
    <mergeCell ref="B53:C53"/>
    <mergeCell ref="B57:C57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A14:C14"/>
    <mergeCell ref="A16:C16"/>
    <mergeCell ref="B20:C20"/>
    <mergeCell ref="B21:C21"/>
    <mergeCell ref="B22:C22"/>
    <mergeCell ref="A2:N2"/>
    <mergeCell ref="A3:N3"/>
    <mergeCell ref="A5:D12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  <mergeCell ref="E12:N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9"/>
  <sheetViews>
    <sheetView workbookViewId="0" topLeftCell="A1">
      <selection activeCell="O1" sqref="O1"/>
    </sheetView>
  </sheetViews>
  <sheetFormatPr defaultColWidth="11.421875" defaultRowHeight="12.75"/>
  <cols>
    <col min="1" max="1" width="1.7109375" style="58" customWidth="1"/>
    <col min="2" max="2" width="5.140625" style="175" customWidth="1"/>
    <col min="3" max="3" width="14.7109375" style="58" customWidth="1"/>
    <col min="4" max="4" width="0.85546875" style="58" customWidth="1"/>
    <col min="5" max="5" width="5.140625" style="58" customWidth="1"/>
    <col min="6" max="7" width="7.140625" style="58" customWidth="1"/>
    <col min="8" max="8" width="6.28125" style="58" customWidth="1"/>
    <col min="9" max="9" width="7.140625" style="58" customWidth="1"/>
    <col min="10" max="10" width="6.57421875" style="58" customWidth="1"/>
    <col min="11" max="11" width="6.00390625" style="58" customWidth="1"/>
    <col min="12" max="12" width="9.140625" style="58" customWidth="1"/>
    <col min="13" max="14" width="7.140625" style="58" customWidth="1"/>
    <col min="15" max="15" width="10.421875" style="58" customWidth="1"/>
    <col min="16" max="16" width="11.28125" style="58" customWidth="1"/>
    <col min="17" max="17" width="4.28125" style="58" bestFit="1" customWidth="1"/>
    <col min="18" max="18" width="4.00390625" style="58" bestFit="1" customWidth="1"/>
    <col min="19" max="20" width="4.421875" style="58" bestFit="1" customWidth="1"/>
    <col min="21" max="21" width="3.8515625" style="58" bestFit="1" customWidth="1"/>
    <col min="22" max="22" width="4.421875" style="58" bestFit="1" customWidth="1"/>
    <col min="23" max="23" width="4.28125" style="58" bestFit="1" customWidth="1"/>
    <col min="24" max="24" width="4.140625" style="58" bestFit="1" customWidth="1"/>
    <col min="25" max="26" width="4.28125" style="58" bestFit="1" customWidth="1"/>
    <col min="27" max="27" width="4.00390625" style="58" bestFit="1" customWidth="1"/>
    <col min="28" max="28" width="5.140625" style="108" customWidth="1"/>
    <col min="29" max="29" width="11.7109375" style="58" customWidth="1"/>
    <col min="30" max="30" width="11.57421875" style="58" bestFit="1" customWidth="1"/>
    <col min="31" max="16384" width="11.421875" style="58" customWidth="1"/>
  </cols>
  <sheetData>
    <row r="1" ht="12.75">
      <c r="B1" s="381"/>
    </row>
    <row r="2" spans="1:14" s="57" customFormat="1" ht="12.75">
      <c r="A2" s="1002" t="s">
        <v>495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</row>
    <row r="3" spans="1:14" s="57" customFormat="1" ht="11.25" customHeight="1">
      <c r="A3" s="1007" t="s">
        <v>286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</row>
    <row r="4" spans="5:13" ht="11.25" customHeight="1">
      <c r="E4" s="219"/>
      <c r="M4" s="219"/>
    </row>
    <row r="5" spans="1:14" ht="13.9" customHeight="1">
      <c r="A5" s="961" t="s">
        <v>287</v>
      </c>
      <c r="B5" s="961"/>
      <c r="C5" s="961"/>
      <c r="D5" s="962"/>
      <c r="E5" s="1005" t="s">
        <v>492</v>
      </c>
      <c r="F5" s="1005" t="s">
        <v>493</v>
      </c>
      <c r="G5" s="1005" t="s">
        <v>305</v>
      </c>
      <c r="H5" s="1005" t="s">
        <v>289</v>
      </c>
      <c r="I5" s="1005" t="s">
        <v>290</v>
      </c>
      <c r="J5" s="1005" t="s">
        <v>291</v>
      </c>
      <c r="K5" s="1005" t="s">
        <v>292</v>
      </c>
      <c r="L5" s="1005" t="s">
        <v>306</v>
      </c>
      <c r="M5" s="985" t="s">
        <v>494</v>
      </c>
      <c r="N5" s="985" t="s">
        <v>294</v>
      </c>
    </row>
    <row r="6" spans="1:14" ht="13.15" customHeight="1">
      <c r="A6" s="963"/>
      <c r="B6" s="963"/>
      <c r="C6" s="963"/>
      <c r="D6" s="964"/>
      <c r="E6" s="1005"/>
      <c r="F6" s="1005"/>
      <c r="G6" s="1005"/>
      <c r="H6" s="1005"/>
      <c r="I6" s="1005"/>
      <c r="J6" s="1005"/>
      <c r="K6" s="1005"/>
      <c r="L6" s="1005"/>
      <c r="M6" s="985"/>
      <c r="N6" s="985"/>
    </row>
    <row r="7" spans="1:16" ht="12.75">
      <c r="A7" s="963"/>
      <c r="B7" s="963"/>
      <c r="C7" s="963"/>
      <c r="D7" s="964"/>
      <c r="E7" s="1005"/>
      <c r="F7" s="1005"/>
      <c r="G7" s="1005"/>
      <c r="H7" s="1005"/>
      <c r="I7" s="1005"/>
      <c r="J7" s="1005"/>
      <c r="K7" s="1005"/>
      <c r="L7" s="1005"/>
      <c r="M7" s="985"/>
      <c r="N7" s="985"/>
      <c r="O7" s="1008"/>
      <c r="P7" s="1008"/>
    </row>
    <row r="8" spans="1:16" ht="12.75">
      <c r="A8" s="963"/>
      <c r="B8" s="963"/>
      <c r="C8" s="963"/>
      <c r="D8" s="964"/>
      <c r="E8" s="1005"/>
      <c r="F8" s="1005"/>
      <c r="G8" s="1005"/>
      <c r="H8" s="1005"/>
      <c r="I8" s="1005"/>
      <c r="J8" s="1005"/>
      <c r="K8" s="1005"/>
      <c r="L8" s="1005"/>
      <c r="M8" s="985"/>
      <c r="N8" s="985"/>
      <c r="O8" s="1008"/>
      <c r="P8" s="1008"/>
    </row>
    <row r="9" spans="1:14" ht="12.75">
      <c r="A9" s="963"/>
      <c r="B9" s="963"/>
      <c r="C9" s="963"/>
      <c r="D9" s="964"/>
      <c r="E9" s="1005"/>
      <c r="F9" s="1005"/>
      <c r="G9" s="1005"/>
      <c r="H9" s="1005"/>
      <c r="I9" s="1005"/>
      <c r="J9" s="1005"/>
      <c r="K9" s="1005"/>
      <c r="L9" s="1005"/>
      <c r="M9" s="985"/>
      <c r="N9" s="985"/>
    </row>
    <row r="10" spans="1:14" ht="12.75">
      <c r="A10" s="963"/>
      <c r="B10" s="963"/>
      <c r="C10" s="963"/>
      <c r="D10" s="964"/>
      <c r="E10" s="1005"/>
      <c r="F10" s="1005"/>
      <c r="G10" s="1005"/>
      <c r="H10" s="1005"/>
      <c r="I10" s="1005"/>
      <c r="J10" s="1005"/>
      <c r="K10" s="1005"/>
      <c r="L10" s="1005"/>
      <c r="M10" s="985"/>
      <c r="N10" s="985"/>
    </row>
    <row r="11" spans="1:14" ht="13.15" customHeight="1">
      <c r="A11" s="963"/>
      <c r="B11" s="963"/>
      <c r="C11" s="963"/>
      <c r="D11" s="964"/>
      <c r="E11" s="1005"/>
      <c r="F11" s="1005"/>
      <c r="G11" s="1005"/>
      <c r="H11" s="1005"/>
      <c r="I11" s="1005"/>
      <c r="J11" s="1005"/>
      <c r="K11" s="1005"/>
      <c r="L11" s="1005"/>
      <c r="M11" s="985"/>
      <c r="N11" s="985"/>
    </row>
    <row r="12" spans="1:14" ht="13.15" customHeight="1">
      <c r="A12" s="965"/>
      <c r="B12" s="965"/>
      <c r="C12" s="965"/>
      <c r="D12" s="966"/>
      <c r="E12" s="956" t="s">
        <v>2</v>
      </c>
      <c r="F12" s="957"/>
      <c r="G12" s="957"/>
      <c r="H12" s="957"/>
      <c r="I12" s="957"/>
      <c r="J12" s="957"/>
      <c r="K12" s="957"/>
      <c r="L12" s="957"/>
      <c r="M12" s="957"/>
      <c r="N12" s="957"/>
    </row>
    <row r="13" spans="1:14" ht="11.25" customHeight="1">
      <c r="A13" s="129"/>
      <c r="B13" s="129"/>
      <c r="C13" s="129"/>
      <c r="D13" s="129"/>
      <c r="E13" s="233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29" s="119" customFormat="1" ht="12.75" customHeight="1">
      <c r="A14" s="999" t="s">
        <v>11</v>
      </c>
      <c r="B14" s="999"/>
      <c r="C14" s="999"/>
      <c r="E14" s="142">
        <v>39</v>
      </c>
      <c r="F14" s="22">
        <v>1</v>
      </c>
      <c r="G14" s="22">
        <v>25</v>
      </c>
      <c r="H14" s="22">
        <v>4</v>
      </c>
      <c r="I14" s="22">
        <v>19</v>
      </c>
      <c r="J14" s="22">
        <v>20</v>
      </c>
      <c r="K14" s="190">
        <v>8</v>
      </c>
      <c r="L14" s="190">
        <v>2</v>
      </c>
      <c r="M14" s="190">
        <v>7</v>
      </c>
      <c r="N14" s="22">
        <v>29</v>
      </c>
      <c r="O14" s="234"/>
      <c r="P14" s="225"/>
      <c r="Q14" s="129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108"/>
      <c r="AC14" s="58"/>
    </row>
    <row r="15" spans="2:29" s="17" customFormat="1" ht="6" customHeight="1">
      <c r="B15" s="187"/>
      <c r="E15" s="192"/>
      <c r="F15" s="228"/>
      <c r="G15" s="228"/>
      <c r="H15" s="228"/>
      <c r="I15" s="228"/>
      <c r="J15" s="228"/>
      <c r="K15" s="228"/>
      <c r="L15" s="181"/>
      <c r="M15" s="228"/>
      <c r="N15" s="228"/>
      <c r="O15" s="234"/>
      <c r="P15" s="223"/>
      <c r="AB15" s="119"/>
      <c r="AC15" s="58"/>
    </row>
    <row r="16" spans="1:29" s="17" customFormat="1" ht="11.25" customHeight="1">
      <c r="A16" s="187" t="s">
        <v>51</v>
      </c>
      <c r="E16" s="192"/>
      <c r="F16" s="228"/>
      <c r="G16" s="228"/>
      <c r="H16" s="228"/>
      <c r="I16" s="228"/>
      <c r="J16" s="228"/>
      <c r="K16" s="228"/>
      <c r="L16" s="181"/>
      <c r="M16" s="228"/>
      <c r="N16" s="228"/>
      <c r="O16" s="234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</row>
    <row r="17" spans="2:29" s="17" customFormat="1" ht="6" customHeight="1">
      <c r="B17" s="187"/>
      <c r="E17" s="192"/>
      <c r="F17" s="228"/>
      <c r="G17" s="228"/>
      <c r="H17" s="228"/>
      <c r="I17" s="228"/>
      <c r="J17" s="228"/>
      <c r="K17" s="228"/>
      <c r="L17" s="181"/>
      <c r="M17" s="228"/>
      <c r="N17" s="228"/>
      <c r="O17" s="234"/>
      <c r="P17" s="223" t="s">
        <v>307</v>
      </c>
      <c r="AB17" s="119"/>
      <c r="AC17" s="58"/>
    </row>
    <row r="18" spans="2:16" ht="12.75" customHeight="1">
      <c r="B18" s="997" t="s">
        <v>111</v>
      </c>
      <c r="C18" s="997"/>
      <c r="E18" s="334" t="s">
        <v>439</v>
      </c>
      <c r="F18" s="201" t="s">
        <v>439</v>
      </c>
      <c r="G18" s="201" t="s">
        <v>439</v>
      </c>
      <c r="H18" s="201" t="s">
        <v>439</v>
      </c>
      <c r="I18" s="181">
        <v>2</v>
      </c>
      <c r="J18" s="181">
        <v>2</v>
      </c>
      <c r="K18" s="201" t="s">
        <v>439</v>
      </c>
      <c r="L18" s="201" t="s">
        <v>439</v>
      </c>
      <c r="M18" s="201" t="s">
        <v>439</v>
      </c>
      <c r="N18" s="181">
        <v>5</v>
      </c>
      <c r="O18" s="188"/>
      <c r="P18" s="225"/>
    </row>
    <row r="19" spans="2:16" ht="12.75" customHeight="1">
      <c r="B19" s="997" t="s">
        <v>106</v>
      </c>
      <c r="C19" s="997"/>
      <c r="E19" s="334" t="s">
        <v>439</v>
      </c>
      <c r="F19" s="201" t="s">
        <v>439</v>
      </c>
      <c r="G19" s="201" t="s">
        <v>439</v>
      </c>
      <c r="H19" s="201" t="s">
        <v>439</v>
      </c>
      <c r="I19" s="23">
        <v>2</v>
      </c>
      <c r="J19" s="23">
        <v>4</v>
      </c>
      <c r="K19" s="181">
        <v>1</v>
      </c>
      <c r="L19" s="201" t="s">
        <v>439</v>
      </c>
      <c r="M19" s="181">
        <v>1</v>
      </c>
      <c r="N19" s="23">
        <v>8</v>
      </c>
      <c r="O19" s="188"/>
      <c r="P19" s="225"/>
    </row>
    <row r="20" spans="2:16" ht="12.75" customHeight="1">
      <c r="B20" s="997" t="s">
        <v>110</v>
      </c>
      <c r="C20" s="997"/>
      <c r="E20" s="334" t="s">
        <v>439</v>
      </c>
      <c r="F20" s="201" t="s">
        <v>439</v>
      </c>
      <c r="G20" s="201" t="s">
        <v>439</v>
      </c>
      <c r="H20" s="201" t="s">
        <v>439</v>
      </c>
      <c r="I20" s="23">
        <v>1</v>
      </c>
      <c r="J20" s="23">
        <v>3</v>
      </c>
      <c r="K20" s="201" t="s">
        <v>439</v>
      </c>
      <c r="L20" s="201" t="s">
        <v>439</v>
      </c>
      <c r="M20" s="181">
        <v>2</v>
      </c>
      <c r="N20" s="181" t="s">
        <v>279</v>
      </c>
      <c r="O20" s="188"/>
      <c r="P20" s="225"/>
    </row>
    <row r="21" spans="2:16" ht="6" customHeight="1">
      <c r="B21" s="189"/>
      <c r="C21" s="189"/>
      <c r="E21" s="192"/>
      <c r="F21" s="181"/>
      <c r="G21" s="228"/>
      <c r="H21" s="181"/>
      <c r="I21" s="181"/>
      <c r="J21" s="181"/>
      <c r="K21" s="228"/>
      <c r="L21" s="181"/>
      <c r="M21" s="181"/>
      <c r="N21" s="181"/>
      <c r="O21" s="235"/>
      <c r="P21" s="225"/>
    </row>
    <row r="22" spans="1:16" ht="12.75" customHeight="1">
      <c r="A22" s="187" t="s">
        <v>50</v>
      </c>
      <c r="C22" s="189"/>
      <c r="E22" s="192"/>
      <c r="F22" s="181"/>
      <c r="G22" s="228"/>
      <c r="H22" s="181"/>
      <c r="I22" s="181"/>
      <c r="J22" s="181"/>
      <c r="K22" s="228"/>
      <c r="L22" s="181"/>
      <c r="M22" s="181"/>
      <c r="N22" s="181"/>
      <c r="O22" s="235"/>
      <c r="P22" s="225"/>
    </row>
    <row r="23" spans="2:16" ht="6" customHeight="1">
      <c r="B23" s="189"/>
      <c r="C23" s="189"/>
      <c r="E23" s="192"/>
      <c r="F23" s="181"/>
      <c r="G23" s="228"/>
      <c r="H23" s="181"/>
      <c r="I23" s="181"/>
      <c r="J23" s="181"/>
      <c r="K23" s="228"/>
      <c r="L23" s="181"/>
      <c r="M23" s="181"/>
      <c r="N23" s="181"/>
      <c r="O23" s="235"/>
      <c r="P23" s="225" t="s">
        <v>308</v>
      </c>
    </row>
    <row r="24" spans="2:16" ht="12.75" customHeight="1">
      <c r="B24" s="997" t="s">
        <v>269</v>
      </c>
      <c r="C24" s="997"/>
      <c r="E24" s="102">
        <v>6</v>
      </c>
      <c r="F24" s="201" t="s">
        <v>439</v>
      </c>
      <c r="G24" s="23">
        <v>3</v>
      </c>
      <c r="H24" s="181">
        <v>1</v>
      </c>
      <c r="I24" s="23">
        <v>2</v>
      </c>
      <c r="J24" s="181">
        <v>1</v>
      </c>
      <c r="K24" s="201" t="s">
        <v>439</v>
      </c>
      <c r="L24" s="201" t="s">
        <v>439</v>
      </c>
      <c r="M24" s="201" t="s">
        <v>439</v>
      </c>
      <c r="N24" s="23">
        <v>2</v>
      </c>
      <c r="O24" s="188"/>
      <c r="P24" s="225"/>
    </row>
    <row r="25" spans="2:16" ht="12.75" customHeight="1">
      <c r="B25" s="997" t="s">
        <v>109</v>
      </c>
      <c r="C25" s="997"/>
      <c r="E25" s="102">
        <v>1</v>
      </c>
      <c r="F25" s="201" t="s">
        <v>439</v>
      </c>
      <c r="G25" s="23">
        <v>4</v>
      </c>
      <c r="H25" s="23">
        <v>1</v>
      </c>
      <c r="I25" s="23">
        <v>1</v>
      </c>
      <c r="J25" s="201" t="s">
        <v>439</v>
      </c>
      <c r="K25" s="201" t="s">
        <v>439</v>
      </c>
      <c r="L25" s="181">
        <v>1</v>
      </c>
      <c r="M25" s="201" t="s">
        <v>439</v>
      </c>
      <c r="N25" s="23">
        <v>1</v>
      </c>
      <c r="O25" s="188"/>
      <c r="P25" s="225"/>
    </row>
    <row r="26" spans="2:16" ht="12.75" customHeight="1">
      <c r="B26" s="997" t="s">
        <v>108</v>
      </c>
      <c r="C26" s="997"/>
      <c r="E26" s="102">
        <v>16</v>
      </c>
      <c r="F26" s="201" t="s">
        <v>439</v>
      </c>
      <c r="G26" s="23">
        <v>2</v>
      </c>
      <c r="H26" s="201" t="s">
        <v>439</v>
      </c>
      <c r="I26" s="23">
        <v>2</v>
      </c>
      <c r="J26" s="201" t="s">
        <v>439</v>
      </c>
      <c r="K26" s="181">
        <v>3</v>
      </c>
      <c r="L26" s="201" t="s">
        <v>439</v>
      </c>
      <c r="M26" s="181">
        <v>1</v>
      </c>
      <c r="N26" s="23">
        <v>1</v>
      </c>
      <c r="O26" s="188"/>
      <c r="P26" s="225"/>
    </row>
    <row r="27" spans="2:16" ht="12.75" customHeight="1">
      <c r="B27" s="997" t="s">
        <v>107</v>
      </c>
      <c r="C27" s="997"/>
      <c r="E27" s="102">
        <v>1</v>
      </c>
      <c r="F27" s="201" t="s">
        <v>439</v>
      </c>
      <c r="G27" s="23">
        <v>1</v>
      </c>
      <c r="H27" s="23">
        <v>1</v>
      </c>
      <c r="I27" s="23">
        <v>4</v>
      </c>
      <c r="J27" s="23">
        <v>4</v>
      </c>
      <c r="K27" s="201" t="s">
        <v>439</v>
      </c>
      <c r="L27" s="201" t="s">
        <v>439</v>
      </c>
      <c r="M27" s="181">
        <v>1</v>
      </c>
      <c r="N27" s="23">
        <v>4</v>
      </c>
      <c r="O27" s="188"/>
      <c r="P27" s="225"/>
    </row>
    <row r="28" spans="2:16" ht="12.75" customHeight="1">
      <c r="B28" s="997" t="s">
        <v>106</v>
      </c>
      <c r="C28" s="997"/>
      <c r="E28" s="102">
        <v>6</v>
      </c>
      <c r="F28" s="201" t="s">
        <v>439</v>
      </c>
      <c r="G28" s="23">
        <v>5</v>
      </c>
      <c r="H28" s="201" t="s">
        <v>439</v>
      </c>
      <c r="I28" s="23">
        <v>2</v>
      </c>
      <c r="J28" s="23">
        <v>1</v>
      </c>
      <c r="K28" s="201" t="s">
        <v>439</v>
      </c>
      <c r="L28" s="181">
        <v>1</v>
      </c>
      <c r="M28" s="201" t="s">
        <v>439</v>
      </c>
      <c r="N28" s="23">
        <v>1</v>
      </c>
      <c r="O28" s="188"/>
      <c r="P28" s="225"/>
    </row>
    <row r="29" spans="2:16" ht="12.75" customHeight="1">
      <c r="B29" s="997" t="s">
        <v>105</v>
      </c>
      <c r="C29" s="997"/>
      <c r="E29" s="102">
        <v>2</v>
      </c>
      <c r="F29" s="23">
        <v>1</v>
      </c>
      <c r="G29" s="23">
        <v>7</v>
      </c>
      <c r="H29" s="181">
        <v>1</v>
      </c>
      <c r="I29" s="23">
        <v>2</v>
      </c>
      <c r="J29" s="23">
        <v>4</v>
      </c>
      <c r="K29" s="181">
        <v>1</v>
      </c>
      <c r="L29" s="201" t="s">
        <v>439</v>
      </c>
      <c r="M29" s="181">
        <v>2</v>
      </c>
      <c r="N29" s="23">
        <v>6</v>
      </c>
      <c r="O29" s="188"/>
      <c r="P29" s="225"/>
    </row>
    <row r="30" spans="2:16" ht="12.75" customHeight="1">
      <c r="B30" s="997" t="s">
        <v>104</v>
      </c>
      <c r="C30" s="997"/>
      <c r="E30" s="102">
        <v>7</v>
      </c>
      <c r="F30" s="201" t="s">
        <v>439</v>
      </c>
      <c r="G30" s="23">
        <v>3</v>
      </c>
      <c r="H30" s="201" t="s">
        <v>439</v>
      </c>
      <c r="I30" s="23">
        <v>1</v>
      </c>
      <c r="J30" s="181">
        <v>1</v>
      </c>
      <c r="K30" s="181">
        <v>3</v>
      </c>
      <c r="L30" s="201" t="s">
        <v>439</v>
      </c>
      <c r="M30" s="201" t="s">
        <v>439</v>
      </c>
      <c r="N30" s="23">
        <v>1</v>
      </c>
      <c r="O30" s="188"/>
      <c r="P30" s="225"/>
    </row>
    <row r="31" spans="3:16" ht="20.1" customHeight="1">
      <c r="C31" s="61"/>
      <c r="E31" s="192"/>
      <c r="F31" s="227"/>
      <c r="G31" s="227"/>
      <c r="H31" s="227"/>
      <c r="I31" s="227"/>
      <c r="J31" s="227"/>
      <c r="K31" s="227"/>
      <c r="L31" s="227"/>
      <c r="M31" s="227"/>
      <c r="N31" s="181"/>
      <c r="O31" s="235"/>
      <c r="P31" s="225"/>
    </row>
    <row r="32" spans="1:29" s="119" customFormat="1" ht="12.75" customHeight="1">
      <c r="A32" s="999" t="s">
        <v>12</v>
      </c>
      <c r="B32" s="999"/>
      <c r="C32" s="999"/>
      <c r="E32" s="142">
        <v>28</v>
      </c>
      <c r="F32" s="22">
        <v>3</v>
      </c>
      <c r="G32" s="22">
        <v>64</v>
      </c>
      <c r="H32" s="22">
        <v>6</v>
      </c>
      <c r="I32" s="22">
        <v>15</v>
      </c>
      <c r="J32" s="22">
        <v>12</v>
      </c>
      <c r="K32" s="190">
        <v>11</v>
      </c>
      <c r="L32" s="190">
        <v>1</v>
      </c>
      <c r="M32" s="190">
        <v>8</v>
      </c>
      <c r="N32" s="22">
        <v>11</v>
      </c>
      <c r="O32" s="234"/>
      <c r="P32" s="225"/>
      <c r="Q32" s="223"/>
      <c r="R32" s="223"/>
      <c r="S32" s="223"/>
      <c r="T32" s="223"/>
      <c r="U32" s="223"/>
      <c r="V32" s="223"/>
      <c r="AC32" s="58"/>
    </row>
    <row r="33" spans="2:29" s="17" customFormat="1" ht="6" customHeight="1">
      <c r="B33" s="187"/>
      <c r="C33" s="61"/>
      <c r="E33" s="192"/>
      <c r="F33" s="228"/>
      <c r="G33" s="228"/>
      <c r="H33" s="228"/>
      <c r="I33" s="228"/>
      <c r="J33" s="228"/>
      <c r="K33" s="228"/>
      <c r="L33" s="181"/>
      <c r="M33" s="228"/>
      <c r="N33" s="228"/>
      <c r="O33" s="235"/>
      <c r="P33" s="225"/>
      <c r="AB33" s="119"/>
      <c r="AC33" s="58"/>
    </row>
    <row r="34" spans="1:29" s="17" customFormat="1" ht="10.5" customHeight="1">
      <c r="A34" s="187" t="s">
        <v>51</v>
      </c>
      <c r="C34" s="61"/>
      <c r="E34" s="192"/>
      <c r="F34" s="228"/>
      <c r="G34" s="228"/>
      <c r="H34" s="228"/>
      <c r="I34" s="228"/>
      <c r="J34" s="228"/>
      <c r="K34" s="228"/>
      <c r="L34" s="181"/>
      <c r="M34" s="228"/>
      <c r="N34" s="228"/>
      <c r="O34" s="235"/>
      <c r="P34" s="225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</row>
    <row r="35" spans="2:29" s="17" customFormat="1" ht="6" customHeight="1">
      <c r="B35" s="187"/>
      <c r="C35" s="61"/>
      <c r="E35" s="192"/>
      <c r="F35" s="228"/>
      <c r="G35" s="228"/>
      <c r="H35" s="228"/>
      <c r="I35" s="228"/>
      <c r="J35" s="228"/>
      <c r="K35" s="228"/>
      <c r="L35" s="181"/>
      <c r="M35" s="228"/>
      <c r="N35" s="228"/>
      <c r="O35" s="235"/>
      <c r="P35" s="225"/>
      <c r="AB35" s="119"/>
      <c r="AC35" s="58"/>
    </row>
    <row r="36" spans="2:16" ht="12.75" customHeight="1">
      <c r="B36" s="997" t="s">
        <v>103</v>
      </c>
      <c r="C36" s="997"/>
      <c r="E36" s="334" t="s">
        <v>439</v>
      </c>
      <c r="F36" s="23">
        <v>2</v>
      </c>
      <c r="G36" s="23">
        <v>1</v>
      </c>
      <c r="H36" s="23">
        <v>2</v>
      </c>
      <c r="I36" s="23">
        <v>2</v>
      </c>
      <c r="J36" s="23">
        <v>1</v>
      </c>
      <c r="K36" s="201" t="s">
        <v>439</v>
      </c>
      <c r="L36" s="201" t="s">
        <v>439</v>
      </c>
      <c r="M36" s="201" t="s">
        <v>439</v>
      </c>
      <c r="N36" s="201" t="s">
        <v>439</v>
      </c>
      <c r="O36" s="188"/>
      <c r="P36" s="236"/>
    </row>
    <row r="37" spans="2:16" ht="12.75" customHeight="1">
      <c r="B37" s="997" t="s">
        <v>102</v>
      </c>
      <c r="C37" s="997"/>
      <c r="E37" s="334" t="s">
        <v>439</v>
      </c>
      <c r="F37" s="201" t="s">
        <v>439</v>
      </c>
      <c r="G37" s="23">
        <v>1</v>
      </c>
      <c r="H37" s="201" t="s">
        <v>439</v>
      </c>
      <c r="I37" s="23">
        <v>1</v>
      </c>
      <c r="J37" s="23">
        <v>2</v>
      </c>
      <c r="K37" s="201" t="s">
        <v>439</v>
      </c>
      <c r="L37" s="201" t="s">
        <v>439</v>
      </c>
      <c r="M37" s="181">
        <v>1</v>
      </c>
      <c r="N37" s="23">
        <v>1</v>
      </c>
      <c r="O37" s="188"/>
      <c r="P37" s="225"/>
    </row>
    <row r="38" spans="2:16" ht="12.75" customHeight="1">
      <c r="B38" s="997" t="s">
        <v>101</v>
      </c>
      <c r="C38" s="997"/>
      <c r="E38" s="102">
        <v>1</v>
      </c>
      <c r="F38" s="23">
        <v>1</v>
      </c>
      <c r="G38" s="201" t="s">
        <v>439</v>
      </c>
      <c r="H38" s="23">
        <v>1</v>
      </c>
      <c r="I38" s="201" t="s">
        <v>439</v>
      </c>
      <c r="J38" s="181">
        <v>1</v>
      </c>
      <c r="K38" s="201" t="s">
        <v>439</v>
      </c>
      <c r="L38" s="201" t="s">
        <v>439</v>
      </c>
      <c r="M38" s="201" t="s">
        <v>439</v>
      </c>
      <c r="N38" s="201" t="s">
        <v>439</v>
      </c>
      <c r="O38" s="188"/>
      <c r="P38" s="225"/>
    </row>
    <row r="39" spans="2:17" ht="12.75" customHeight="1">
      <c r="B39" s="997" t="s">
        <v>99</v>
      </c>
      <c r="C39" s="997"/>
      <c r="E39" s="334" t="s">
        <v>439</v>
      </c>
      <c r="F39" s="201" t="s">
        <v>439</v>
      </c>
      <c r="G39" s="23">
        <v>1</v>
      </c>
      <c r="H39" s="201" t="s">
        <v>439</v>
      </c>
      <c r="I39" s="23">
        <v>1</v>
      </c>
      <c r="J39" s="201" t="s">
        <v>439</v>
      </c>
      <c r="K39" s="201" t="s">
        <v>439</v>
      </c>
      <c r="L39" s="201" t="s">
        <v>439</v>
      </c>
      <c r="M39" s="201" t="s">
        <v>439</v>
      </c>
      <c r="N39" s="201" t="s">
        <v>439</v>
      </c>
      <c r="O39" s="188"/>
      <c r="P39" s="236"/>
      <c r="Q39" s="236"/>
    </row>
    <row r="40" spans="2:16" ht="6" customHeight="1">
      <c r="B40" s="183"/>
      <c r="C40" s="61"/>
      <c r="E40" s="192"/>
      <c r="F40" s="181"/>
      <c r="G40" s="181"/>
      <c r="H40" s="228"/>
      <c r="I40" s="228"/>
      <c r="J40" s="201"/>
      <c r="K40" s="181"/>
      <c r="L40" s="181"/>
      <c r="M40" s="181"/>
      <c r="N40" s="181"/>
      <c r="O40" s="235"/>
      <c r="P40" s="225"/>
    </row>
    <row r="41" spans="1:16" ht="12.75" customHeight="1">
      <c r="A41" s="183" t="s">
        <v>50</v>
      </c>
      <c r="C41" s="61"/>
      <c r="E41" s="192"/>
      <c r="F41" s="181"/>
      <c r="G41" s="181"/>
      <c r="H41" s="228"/>
      <c r="I41" s="228"/>
      <c r="J41" s="228"/>
      <c r="K41" s="181"/>
      <c r="L41" s="181"/>
      <c r="M41" s="181"/>
      <c r="N41" s="181"/>
      <c r="O41" s="235"/>
      <c r="P41" s="225"/>
    </row>
    <row r="42" spans="2:16" ht="6" customHeight="1">
      <c r="B42" s="183"/>
      <c r="C42" s="61"/>
      <c r="E42" s="192"/>
      <c r="F42" s="181"/>
      <c r="G42" s="181"/>
      <c r="H42" s="228"/>
      <c r="I42" s="228"/>
      <c r="J42" s="228"/>
      <c r="K42" s="181"/>
      <c r="L42" s="181"/>
      <c r="M42" s="181"/>
      <c r="N42" s="181"/>
      <c r="O42" s="235"/>
      <c r="P42" s="225"/>
    </row>
    <row r="43" spans="2:16" ht="12.75" customHeight="1">
      <c r="B43" s="997" t="s">
        <v>103</v>
      </c>
      <c r="C43" s="997"/>
      <c r="E43" s="186">
        <v>2</v>
      </c>
      <c r="F43" s="201" t="s">
        <v>439</v>
      </c>
      <c r="G43" s="23">
        <v>7</v>
      </c>
      <c r="H43" s="201" t="s">
        <v>439</v>
      </c>
      <c r="I43" s="23">
        <v>3</v>
      </c>
      <c r="J43" s="201" t="s">
        <v>439</v>
      </c>
      <c r="K43" s="181">
        <v>2</v>
      </c>
      <c r="L43" s="201" t="s">
        <v>439</v>
      </c>
      <c r="M43" s="201" t="s">
        <v>439</v>
      </c>
      <c r="N43" s="201" t="s">
        <v>439</v>
      </c>
      <c r="O43" s="188"/>
      <c r="P43" s="236"/>
    </row>
    <row r="44" spans="2:16" ht="12.75" customHeight="1">
      <c r="B44" s="997" t="s">
        <v>102</v>
      </c>
      <c r="C44" s="997"/>
      <c r="E44" s="102">
        <v>4</v>
      </c>
      <c r="F44" s="201" t="s">
        <v>439</v>
      </c>
      <c r="G44" s="23">
        <v>8</v>
      </c>
      <c r="H44" s="23">
        <v>2</v>
      </c>
      <c r="I44" s="201" t="s">
        <v>439</v>
      </c>
      <c r="J44" s="201" t="s">
        <v>439</v>
      </c>
      <c r="K44" s="181">
        <v>1</v>
      </c>
      <c r="L44" s="181">
        <v>1</v>
      </c>
      <c r="M44" s="201" t="s">
        <v>439</v>
      </c>
      <c r="N44" s="23">
        <v>1</v>
      </c>
      <c r="O44" s="188"/>
      <c r="P44" s="225"/>
    </row>
    <row r="45" spans="2:16" ht="12.75" customHeight="1">
      <c r="B45" s="997" t="s">
        <v>101</v>
      </c>
      <c r="C45" s="997"/>
      <c r="E45" s="102">
        <v>3</v>
      </c>
      <c r="F45" s="201" t="s">
        <v>439</v>
      </c>
      <c r="G45" s="23">
        <v>4</v>
      </c>
      <c r="H45" s="201" t="s">
        <v>439</v>
      </c>
      <c r="I45" s="201" t="s">
        <v>439</v>
      </c>
      <c r="J45" s="201" t="s">
        <v>439</v>
      </c>
      <c r="K45" s="181">
        <v>4</v>
      </c>
      <c r="L45" s="201" t="s">
        <v>439</v>
      </c>
      <c r="M45" s="181">
        <v>2</v>
      </c>
      <c r="N45" s="201" t="s">
        <v>439</v>
      </c>
      <c r="O45" s="188"/>
      <c r="P45" s="225"/>
    </row>
    <row r="46" spans="2:16" ht="12.75" customHeight="1">
      <c r="B46" s="997" t="s">
        <v>100</v>
      </c>
      <c r="C46" s="997"/>
      <c r="E46" s="102">
        <v>1</v>
      </c>
      <c r="F46" s="201" t="s">
        <v>439</v>
      </c>
      <c r="G46" s="23">
        <v>1</v>
      </c>
      <c r="H46" s="201" t="s">
        <v>439</v>
      </c>
      <c r="I46" s="23">
        <v>3</v>
      </c>
      <c r="J46" s="181">
        <v>2</v>
      </c>
      <c r="K46" s="181">
        <v>1</v>
      </c>
      <c r="L46" s="201" t="s">
        <v>439</v>
      </c>
      <c r="M46" s="181">
        <v>1</v>
      </c>
      <c r="N46" s="23">
        <v>1</v>
      </c>
      <c r="O46" s="188"/>
      <c r="P46" s="201"/>
    </row>
    <row r="47" spans="2:16" ht="12.75" customHeight="1">
      <c r="B47" s="997" t="s">
        <v>99</v>
      </c>
      <c r="C47" s="997"/>
      <c r="E47" s="102">
        <v>4</v>
      </c>
      <c r="F47" s="201" t="s">
        <v>439</v>
      </c>
      <c r="G47" s="23">
        <v>11</v>
      </c>
      <c r="H47" s="201" t="s">
        <v>439</v>
      </c>
      <c r="I47" s="23">
        <v>2</v>
      </c>
      <c r="J47" s="181">
        <v>1</v>
      </c>
      <c r="K47" s="181">
        <v>1</v>
      </c>
      <c r="L47" s="201" t="s">
        <v>439</v>
      </c>
      <c r="M47" s="181">
        <v>1</v>
      </c>
      <c r="N47" s="23">
        <v>3</v>
      </c>
      <c r="O47" s="188"/>
      <c r="P47" s="225"/>
    </row>
    <row r="48" spans="2:16" ht="12.75" customHeight="1">
      <c r="B48" s="997" t="s">
        <v>98</v>
      </c>
      <c r="C48" s="997"/>
      <c r="E48" s="334" t="s">
        <v>439</v>
      </c>
      <c r="F48" s="201" t="s">
        <v>439</v>
      </c>
      <c r="G48" s="23">
        <v>9</v>
      </c>
      <c r="H48" s="201" t="s">
        <v>439</v>
      </c>
      <c r="I48" s="23">
        <v>2</v>
      </c>
      <c r="J48" s="181">
        <v>1</v>
      </c>
      <c r="K48" s="181">
        <v>1</v>
      </c>
      <c r="L48" s="201" t="s">
        <v>439</v>
      </c>
      <c r="M48" s="181">
        <v>1</v>
      </c>
      <c r="N48" s="201" t="s">
        <v>439</v>
      </c>
      <c r="O48" s="188"/>
      <c r="P48" s="236"/>
    </row>
    <row r="49" spans="2:16" ht="12.75" customHeight="1">
      <c r="B49" s="997" t="s">
        <v>97</v>
      </c>
      <c r="C49" s="997"/>
      <c r="E49" s="102">
        <v>6</v>
      </c>
      <c r="F49" s="201" t="s">
        <v>439</v>
      </c>
      <c r="G49" s="23">
        <v>14</v>
      </c>
      <c r="H49" s="201" t="s">
        <v>439</v>
      </c>
      <c r="I49" s="201" t="s">
        <v>439</v>
      </c>
      <c r="J49" s="181">
        <v>1</v>
      </c>
      <c r="K49" s="181">
        <v>1</v>
      </c>
      <c r="L49" s="201" t="s">
        <v>439</v>
      </c>
      <c r="M49" s="181">
        <v>2</v>
      </c>
      <c r="N49" s="23">
        <v>3</v>
      </c>
      <c r="O49" s="188"/>
      <c r="P49" s="225"/>
    </row>
    <row r="50" spans="2:16" ht="12.75" customHeight="1">
      <c r="B50" s="997" t="s">
        <v>96</v>
      </c>
      <c r="C50" s="997"/>
      <c r="E50" s="102">
        <v>1</v>
      </c>
      <c r="F50" s="201" t="s">
        <v>439</v>
      </c>
      <c r="G50" s="23">
        <v>2</v>
      </c>
      <c r="H50" s="201" t="s">
        <v>439</v>
      </c>
      <c r="I50" s="181">
        <v>1</v>
      </c>
      <c r="J50" s="23">
        <v>1</v>
      </c>
      <c r="K50" s="201" t="s">
        <v>439</v>
      </c>
      <c r="L50" s="201" t="s">
        <v>439</v>
      </c>
      <c r="M50" s="201" t="s">
        <v>439</v>
      </c>
      <c r="N50" s="181">
        <v>1</v>
      </c>
      <c r="O50" s="188"/>
      <c r="P50" s="236"/>
    </row>
    <row r="51" spans="2:16" ht="12.75" customHeight="1">
      <c r="B51" s="997" t="s">
        <v>95</v>
      </c>
      <c r="C51" s="997"/>
      <c r="E51" s="102">
        <v>6</v>
      </c>
      <c r="F51" s="201" t="s">
        <v>439</v>
      </c>
      <c r="G51" s="23">
        <v>6</v>
      </c>
      <c r="H51" s="23">
        <v>1</v>
      </c>
      <c r="I51" s="201" t="s">
        <v>439</v>
      </c>
      <c r="J51" s="23">
        <v>2</v>
      </c>
      <c r="K51" s="201" t="s">
        <v>439</v>
      </c>
      <c r="L51" s="201" t="s">
        <v>439</v>
      </c>
      <c r="M51" s="201" t="s">
        <v>439</v>
      </c>
      <c r="N51" s="23">
        <v>1</v>
      </c>
      <c r="O51" s="188"/>
      <c r="P51" s="225"/>
    </row>
    <row r="52" spans="3:16" ht="20.1" customHeight="1">
      <c r="C52" s="61"/>
      <c r="E52" s="192"/>
      <c r="F52" s="181"/>
      <c r="G52" s="228"/>
      <c r="H52" s="181"/>
      <c r="I52" s="181"/>
      <c r="J52" s="228"/>
      <c r="K52" s="181"/>
      <c r="L52" s="181"/>
      <c r="M52" s="181"/>
      <c r="N52" s="181"/>
      <c r="O52" s="235"/>
      <c r="P52" s="225"/>
    </row>
    <row r="53" spans="1:29" s="119" customFormat="1" ht="12.75" customHeight="1">
      <c r="A53" s="999" t="s">
        <v>13</v>
      </c>
      <c r="B53" s="999"/>
      <c r="C53" s="999"/>
      <c r="E53" s="142">
        <v>115</v>
      </c>
      <c r="F53" s="22">
        <v>4</v>
      </c>
      <c r="G53" s="22">
        <v>28</v>
      </c>
      <c r="H53" s="22">
        <v>22</v>
      </c>
      <c r="I53" s="22">
        <v>23</v>
      </c>
      <c r="J53" s="22">
        <v>27</v>
      </c>
      <c r="K53" s="190">
        <v>14</v>
      </c>
      <c r="L53" s="190">
        <v>3</v>
      </c>
      <c r="M53" s="190">
        <v>8</v>
      </c>
      <c r="N53" s="22">
        <v>32</v>
      </c>
      <c r="O53" s="234"/>
      <c r="P53" s="225"/>
      <c r="S53" s="223"/>
      <c r="AC53" s="58"/>
    </row>
    <row r="54" spans="2:29" s="17" customFormat="1" ht="6" customHeight="1">
      <c r="B54" s="187"/>
      <c r="C54" s="61"/>
      <c r="E54" s="192"/>
      <c r="F54" s="228"/>
      <c r="G54" s="228"/>
      <c r="H54" s="228"/>
      <c r="I54" s="228"/>
      <c r="J54" s="228"/>
      <c r="K54" s="228"/>
      <c r="L54" s="181"/>
      <c r="M54" s="228"/>
      <c r="N54" s="228"/>
      <c r="O54" s="235"/>
      <c r="P54" s="225"/>
      <c r="AB54" s="119"/>
      <c r="AC54" s="58"/>
    </row>
    <row r="55" spans="1:29" s="17" customFormat="1" ht="10.5" customHeight="1">
      <c r="A55" s="187" t="s">
        <v>51</v>
      </c>
      <c r="C55" s="61"/>
      <c r="E55" s="192"/>
      <c r="F55" s="227"/>
      <c r="G55" s="227"/>
      <c r="H55" s="227"/>
      <c r="I55" s="227"/>
      <c r="J55" s="227"/>
      <c r="K55" s="227"/>
      <c r="L55" s="227"/>
      <c r="M55" s="227"/>
      <c r="N55" s="227"/>
      <c r="O55" s="235"/>
      <c r="P55" s="225"/>
      <c r="AB55" s="119"/>
      <c r="AC55" s="58"/>
    </row>
    <row r="56" spans="2:29" s="17" customFormat="1" ht="6" customHeight="1">
      <c r="B56" s="187"/>
      <c r="C56" s="61"/>
      <c r="E56" s="192"/>
      <c r="F56" s="228"/>
      <c r="G56" s="228"/>
      <c r="H56" s="228"/>
      <c r="I56" s="228"/>
      <c r="J56" s="228"/>
      <c r="K56" s="228"/>
      <c r="L56" s="181"/>
      <c r="M56" s="228"/>
      <c r="N56" s="228"/>
      <c r="O56" s="235"/>
      <c r="P56" s="225"/>
      <c r="AB56" s="119"/>
      <c r="AC56" s="58"/>
    </row>
    <row r="57" spans="2:16" ht="12.75" customHeight="1">
      <c r="B57" s="997" t="s">
        <v>71</v>
      </c>
      <c r="C57" s="997"/>
      <c r="E57" s="102">
        <v>1</v>
      </c>
      <c r="F57" s="201" t="s">
        <v>439</v>
      </c>
      <c r="G57" s="201" t="s">
        <v>439</v>
      </c>
      <c r="H57" s="201" t="s">
        <v>439</v>
      </c>
      <c r="I57" s="181">
        <v>1</v>
      </c>
      <c r="J57" s="201" t="s">
        <v>439</v>
      </c>
      <c r="K57" s="201" t="s">
        <v>439</v>
      </c>
      <c r="L57" s="201" t="s">
        <v>439</v>
      </c>
      <c r="M57" s="201" t="s">
        <v>439</v>
      </c>
      <c r="N57" s="23">
        <v>1</v>
      </c>
      <c r="O57" s="188"/>
      <c r="P57" s="225"/>
    </row>
    <row r="58" spans="2:16" ht="12.75" customHeight="1">
      <c r="B58" s="997" t="s">
        <v>94</v>
      </c>
      <c r="C58" s="997"/>
      <c r="E58" s="334" t="s">
        <v>439</v>
      </c>
      <c r="F58" s="201" t="s">
        <v>439</v>
      </c>
      <c r="G58" s="23">
        <v>2</v>
      </c>
      <c r="H58" s="201" t="s">
        <v>439</v>
      </c>
      <c r="I58" s="23">
        <v>1</v>
      </c>
      <c r="J58" s="201" t="s">
        <v>439</v>
      </c>
      <c r="K58" s="181">
        <v>1</v>
      </c>
      <c r="L58" s="201" t="s">
        <v>439</v>
      </c>
      <c r="M58" s="201" t="s">
        <v>439</v>
      </c>
      <c r="N58" s="181">
        <v>1</v>
      </c>
      <c r="O58" s="188"/>
      <c r="P58" s="236"/>
    </row>
    <row r="59" spans="2:16" ht="12.75" customHeight="1">
      <c r="B59" s="997" t="s">
        <v>72</v>
      </c>
      <c r="C59" s="997"/>
      <c r="E59" s="102">
        <v>1</v>
      </c>
      <c r="F59" s="23">
        <v>2</v>
      </c>
      <c r="G59" s="23">
        <v>2</v>
      </c>
      <c r="H59" s="23">
        <v>3</v>
      </c>
      <c r="I59" s="23">
        <v>1</v>
      </c>
      <c r="J59" s="23">
        <v>4</v>
      </c>
      <c r="K59" s="201" t="s">
        <v>439</v>
      </c>
      <c r="L59" s="201" t="s">
        <v>439</v>
      </c>
      <c r="M59" s="181">
        <v>2</v>
      </c>
      <c r="N59" s="23">
        <v>1</v>
      </c>
      <c r="O59" s="188"/>
      <c r="P59" s="225"/>
    </row>
    <row r="60" spans="2:16" ht="12.75" customHeight="1">
      <c r="B60" s="997" t="s">
        <v>93</v>
      </c>
      <c r="C60" s="997"/>
      <c r="E60" s="102">
        <v>1</v>
      </c>
      <c r="F60" s="23">
        <v>1</v>
      </c>
      <c r="G60" s="23">
        <v>2</v>
      </c>
      <c r="H60" s="23">
        <v>4</v>
      </c>
      <c r="I60" s="23">
        <v>4</v>
      </c>
      <c r="J60" s="23">
        <v>11</v>
      </c>
      <c r="K60" s="181">
        <v>1</v>
      </c>
      <c r="L60" s="181">
        <v>1</v>
      </c>
      <c r="M60" s="201" t="s">
        <v>439</v>
      </c>
      <c r="N60" s="23">
        <v>10</v>
      </c>
      <c r="O60" s="188"/>
      <c r="P60" s="225"/>
    </row>
    <row r="61" spans="2:16" ht="12.75" customHeight="1">
      <c r="B61" s="997" t="s">
        <v>92</v>
      </c>
      <c r="C61" s="997"/>
      <c r="E61" s="334" t="s">
        <v>439</v>
      </c>
      <c r="F61" s="201" t="s">
        <v>439</v>
      </c>
      <c r="G61" s="23">
        <v>2</v>
      </c>
      <c r="H61" s="201" t="s">
        <v>439</v>
      </c>
      <c r="I61" s="23">
        <v>1</v>
      </c>
      <c r="J61" s="23">
        <v>1</v>
      </c>
      <c r="K61" s="201" t="s">
        <v>439</v>
      </c>
      <c r="L61" s="201" t="s">
        <v>439</v>
      </c>
      <c r="M61" s="201" t="s">
        <v>439</v>
      </c>
      <c r="N61" s="201" t="s">
        <v>439</v>
      </c>
      <c r="O61" s="188"/>
      <c r="P61" s="225"/>
    </row>
    <row r="62" spans="2:15" ht="11.25" customHeight="1">
      <c r="B62" s="175" t="s">
        <v>7</v>
      </c>
      <c r="E62" s="103"/>
      <c r="F62" s="107"/>
      <c r="G62" s="107"/>
      <c r="H62" s="107"/>
      <c r="I62" s="107"/>
      <c r="J62" s="107"/>
      <c r="K62" s="191"/>
      <c r="L62" s="107"/>
      <c r="M62" s="191"/>
      <c r="N62" s="107"/>
      <c r="O62" s="107"/>
    </row>
    <row r="63" spans="1:14" ht="33" customHeight="1">
      <c r="A63" s="998" t="s">
        <v>565</v>
      </c>
      <c r="B63" s="998"/>
      <c r="C63" s="998"/>
      <c r="D63" s="998"/>
      <c r="E63" s="998"/>
      <c r="F63" s="998"/>
      <c r="G63" s="998"/>
      <c r="H63" s="998"/>
      <c r="I63" s="998"/>
      <c r="J63" s="998"/>
      <c r="K63" s="998"/>
      <c r="L63" s="998"/>
      <c r="M63" s="998"/>
      <c r="N63" s="998"/>
    </row>
    <row r="64" spans="2:16" ht="12" customHeight="1"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P64" s="191"/>
    </row>
    <row r="65" spans="2:14" ht="12.75" customHeight="1">
      <c r="B65" s="189"/>
      <c r="C65" s="189"/>
      <c r="D65" s="203"/>
      <c r="E65" s="238"/>
      <c r="F65" s="191"/>
      <c r="G65" s="239"/>
      <c r="H65" s="191"/>
      <c r="I65" s="191"/>
      <c r="J65" s="239"/>
      <c r="K65" s="191"/>
      <c r="L65" s="191"/>
      <c r="M65" s="191"/>
      <c r="N65" s="191"/>
    </row>
    <row r="66" spans="2:14" ht="12.75" customHeight="1">
      <c r="B66" s="1001"/>
      <c r="C66" s="1001"/>
      <c r="E66" s="240"/>
      <c r="F66" s="195"/>
      <c r="G66" s="195"/>
      <c r="H66" s="191"/>
      <c r="I66" s="191"/>
      <c r="J66" s="195"/>
      <c r="K66" s="195"/>
      <c r="L66" s="191"/>
      <c r="M66" s="195"/>
      <c r="N66" s="195"/>
    </row>
    <row r="67" spans="2:14" ht="12.75" customHeight="1">
      <c r="B67" s="189"/>
      <c r="C67" s="189"/>
      <c r="E67" s="240"/>
      <c r="F67" s="195"/>
      <c r="G67" s="195"/>
      <c r="H67" s="191"/>
      <c r="I67" s="191"/>
      <c r="J67" s="195"/>
      <c r="K67" s="195"/>
      <c r="L67" s="191"/>
      <c r="M67" s="195"/>
      <c r="N67" s="195"/>
    </row>
    <row r="68" spans="2:14" ht="12.75" customHeight="1">
      <c r="B68" s="189"/>
      <c r="C68" s="189"/>
      <c r="E68" s="240"/>
      <c r="F68" s="191"/>
      <c r="G68" s="195"/>
      <c r="H68" s="191"/>
      <c r="I68" s="191"/>
      <c r="J68" s="195"/>
      <c r="K68" s="195"/>
      <c r="L68" s="191"/>
      <c r="M68" s="195"/>
      <c r="N68" s="191"/>
    </row>
    <row r="69" spans="2:14" ht="12.75" customHeight="1">
      <c r="B69" s="189"/>
      <c r="C69" s="189"/>
      <c r="E69" s="240"/>
      <c r="F69" s="191"/>
      <c r="G69" s="195"/>
      <c r="H69" s="195"/>
      <c r="I69" s="195"/>
      <c r="J69" s="191"/>
      <c r="K69" s="195"/>
      <c r="L69" s="191"/>
      <c r="M69" s="191"/>
      <c r="N69" s="191"/>
    </row>
  </sheetData>
  <mergeCells count="49">
    <mergeCell ref="B49:C49"/>
    <mergeCell ref="B50:C50"/>
    <mergeCell ref="B61:C61"/>
    <mergeCell ref="A63:N63"/>
    <mergeCell ref="B66:C66"/>
    <mergeCell ref="B51:C51"/>
    <mergeCell ref="A53:C53"/>
    <mergeCell ref="B57:C57"/>
    <mergeCell ref="B58:C58"/>
    <mergeCell ref="B59:C59"/>
    <mergeCell ref="B60:C60"/>
    <mergeCell ref="B44:C44"/>
    <mergeCell ref="B45:C45"/>
    <mergeCell ref="B46:C46"/>
    <mergeCell ref="B47:C47"/>
    <mergeCell ref="B48:C48"/>
    <mergeCell ref="B36:C36"/>
    <mergeCell ref="B37:C37"/>
    <mergeCell ref="B38:C38"/>
    <mergeCell ref="B39:C39"/>
    <mergeCell ref="B43:C43"/>
    <mergeCell ref="B27:C27"/>
    <mergeCell ref="B28:C28"/>
    <mergeCell ref="B29:C29"/>
    <mergeCell ref="B30:C30"/>
    <mergeCell ref="A32:C32"/>
    <mergeCell ref="B19:C19"/>
    <mergeCell ref="B20:C20"/>
    <mergeCell ref="B24:C24"/>
    <mergeCell ref="B25:C25"/>
    <mergeCell ref="B26:C26"/>
    <mergeCell ref="O7:O8"/>
    <mergeCell ref="P7:P8"/>
    <mergeCell ref="E12:N12"/>
    <mergeCell ref="A14:C14"/>
    <mergeCell ref="B18:C18"/>
    <mergeCell ref="A2:N2"/>
    <mergeCell ref="A3:N3"/>
    <mergeCell ref="A5:D12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67"/>
  <sheetViews>
    <sheetView zoomScaleSheetLayoutView="100" workbookViewId="0" topLeftCell="A1">
      <selection activeCell="O1" sqref="O1"/>
    </sheetView>
  </sheetViews>
  <sheetFormatPr defaultColWidth="11.421875" defaultRowHeight="12.75"/>
  <cols>
    <col min="1" max="1" width="1.7109375" style="58" customWidth="1"/>
    <col min="2" max="2" width="5.140625" style="175" customWidth="1"/>
    <col min="3" max="3" width="15.57421875" style="58" customWidth="1"/>
    <col min="4" max="4" width="0.85546875" style="58" customWidth="1"/>
    <col min="5" max="5" width="5.28125" style="58" customWidth="1"/>
    <col min="6" max="6" width="7.28125" style="58" customWidth="1"/>
    <col min="7" max="7" width="6.7109375" style="58" customWidth="1"/>
    <col min="8" max="9" width="7.140625" style="58" customWidth="1"/>
    <col min="10" max="10" width="6.8515625" style="58" customWidth="1"/>
    <col min="11" max="11" width="6.00390625" style="58" customWidth="1"/>
    <col min="12" max="12" width="8.7109375" style="58" customWidth="1"/>
    <col min="13" max="13" width="7.140625" style="58" customWidth="1"/>
    <col min="14" max="14" width="6.421875" style="58" customWidth="1"/>
    <col min="15" max="15" width="12.140625" style="58" customWidth="1"/>
    <col min="16" max="16" width="10.140625" style="58" customWidth="1"/>
    <col min="17" max="17" width="4.28125" style="58" bestFit="1" customWidth="1"/>
    <col min="18" max="19" width="4.421875" style="58" bestFit="1" customWidth="1"/>
    <col min="20" max="20" width="5.421875" style="58" bestFit="1" customWidth="1"/>
    <col min="21" max="21" width="4.421875" style="58" bestFit="1" customWidth="1"/>
    <col min="22" max="22" width="4.57421875" style="58" bestFit="1" customWidth="1"/>
    <col min="23" max="23" width="4.28125" style="58" bestFit="1" customWidth="1"/>
    <col min="24" max="26" width="4.140625" style="58" bestFit="1" customWidth="1"/>
    <col min="27" max="27" width="3.8515625" style="58" bestFit="1" customWidth="1"/>
    <col min="28" max="28" width="3.8515625" style="108" customWidth="1"/>
    <col min="29" max="29" width="11.421875" style="58" customWidth="1"/>
    <col min="30" max="30" width="6.00390625" style="58" customWidth="1"/>
    <col min="31" max="16384" width="11.421875" style="58" customWidth="1"/>
  </cols>
  <sheetData>
    <row r="1" ht="12.75">
      <c r="B1" s="382"/>
    </row>
    <row r="2" spans="1:14" s="57" customFormat="1" ht="12.75">
      <c r="A2" s="1002" t="s">
        <v>495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</row>
    <row r="3" spans="1:14" s="57" customFormat="1" ht="14.25" customHeight="1">
      <c r="A3" s="1007" t="s">
        <v>286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</row>
    <row r="4" spans="5:13" ht="11.25" customHeight="1">
      <c r="E4" s="219"/>
      <c r="M4" s="219"/>
    </row>
    <row r="5" spans="1:14" ht="14.45" customHeight="1">
      <c r="A5" s="961" t="s">
        <v>287</v>
      </c>
      <c r="B5" s="961"/>
      <c r="C5" s="961"/>
      <c r="D5" s="962"/>
      <c r="E5" s="1005" t="s">
        <v>492</v>
      </c>
      <c r="F5" s="1005" t="s">
        <v>493</v>
      </c>
      <c r="G5" s="1005" t="s">
        <v>305</v>
      </c>
      <c r="H5" s="1005" t="s">
        <v>289</v>
      </c>
      <c r="I5" s="1005" t="s">
        <v>309</v>
      </c>
      <c r="J5" s="1005" t="s">
        <v>291</v>
      </c>
      <c r="K5" s="1005" t="s">
        <v>292</v>
      </c>
      <c r="L5" s="1005" t="s">
        <v>306</v>
      </c>
      <c r="M5" s="985" t="s">
        <v>494</v>
      </c>
      <c r="N5" s="985" t="s">
        <v>294</v>
      </c>
    </row>
    <row r="6" spans="1:14" ht="12.6" customHeight="1">
      <c r="A6" s="963"/>
      <c r="B6" s="963"/>
      <c r="C6" s="963"/>
      <c r="D6" s="964"/>
      <c r="E6" s="1005"/>
      <c r="F6" s="1005"/>
      <c r="G6" s="1005"/>
      <c r="H6" s="1005"/>
      <c r="I6" s="1005"/>
      <c r="J6" s="1005"/>
      <c r="K6" s="1005"/>
      <c r="L6" s="1005"/>
      <c r="M6" s="985"/>
      <c r="N6" s="985"/>
    </row>
    <row r="7" spans="1:16" ht="12.75">
      <c r="A7" s="963"/>
      <c r="B7" s="963"/>
      <c r="C7" s="963"/>
      <c r="D7" s="964"/>
      <c r="E7" s="1005"/>
      <c r="F7" s="1005"/>
      <c r="G7" s="1005"/>
      <c r="H7" s="1005"/>
      <c r="I7" s="1005"/>
      <c r="J7" s="1005"/>
      <c r="K7" s="1005"/>
      <c r="L7" s="1005"/>
      <c r="M7" s="985"/>
      <c r="N7" s="985"/>
      <c r="O7" s="1008"/>
      <c r="P7" s="1008"/>
    </row>
    <row r="8" spans="1:16" ht="12.75">
      <c r="A8" s="963"/>
      <c r="B8" s="963"/>
      <c r="C8" s="963"/>
      <c r="D8" s="964"/>
      <c r="E8" s="1005"/>
      <c r="F8" s="1005"/>
      <c r="G8" s="1005"/>
      <c r="H8" s="1005"/>
      <c r="I8" s="1005"/>
      <c r="J8" s="1005"/>
      <c r="K8" s="1005"/>
      <c r="L8" s="1005"/>
      <c r="M8" s="985"/>
      <c r="N8" s="985"/>
      <c r="O8" s="1008"/>
      <c r="P8" s="1008"/>
    </row>
    <row r="9" spans="1:14" ht="12.75">
      <c r="A9" s="963"/>
      <c r="B9" s="963"/>
      <c r="C9" s="963"/>
      <c r="D9" s="964"/>
      <c r="E9" s="1005"/>
      <c r="F9" s="1005"/>
      <c r="G9" s="1005"/>
      <c r="H9" s="1005"/>
      <c r="I9" s="1005"/>
      <c r="J9" s="1005"/>
      <c r="K9" s="1005"/>
      <c r="L9" s="1005"/>
      <c r="M9" s="985"/>
      <c r="N9" s="985"/>
    </row>
    <row r="10" spans="1:14" ht="12.75">
      <c r="A10" s="963"/>
      <c r="B10" s="963"/>
      <c r="C10" s="963"/>
      <c r="D10" s="964"/>
      <c r="E10" s="1005"/>
      <c r="F10" s="1005"/>
      <c r="G10" s="1005"/>
      <c r="H10" s="1005"/>
      <c r="I10" s="1005"/>
      <c r="J10" s="1005"/>
      <c r="K10" s="1005"/>
      <c r="L10" s="1005"/>
      <c r="M10" s="985"/>
      <c r="N10" s="985"/>
    </row>
    <row r="11" spans="1:30" ht="12" customHeight="1">
      <c r="A11" s="963"/>
      <c r="B11" s="963"/>
      <c r="C11" s="963"/>
      <c r="D11" s="964"/>
      <c r="E11" s="1005"/>
      <c r="F11" s="1005"/>
      <c r="G11" s="1005"/>
      <c r="H11" s="1005"/>
      <c r="I11" s="1005"/>
      <c r="J11" s="1005"/>
      <c r="K11" s="1005"/>
      <c r="L11" s="1005"/>
      <c r="M11" s="985"/>
      <c r="N11" s="98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19"/>
      <c r="AC11" s="17"/>
      <c r="AD11" s="17"/>
    </row>
    <row r="12" spans="1:30" ht="11.25" customHeight="1">
      <c r="A12" s="965"/>
      <c r="B12" s="965"/>
      <c r="C12" s="965"/>
      <c r="D12" s="966"/>
      <c r="E12" s="956" t="s">
        <v>2</v>
      </c>
      <c r="F12" s="957"/>
      <c r="G12" s="957"/>
      <c r="H12" s="957"/>
      <c r="I12" s="957"/>
      <c r="J12" s="957"/>
      <c r="K12" s="957"/>
      <c r="L12" s="957"/>
      <c r="M12" s="957"/>
      <c r="N12" s="95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9"/>
      <c r="AC12" s="17"/>
      <c r="AD12" s="17"/>
    </row>
    <row r="13" spans="1:30" ht="12.75" customHeight="1">
      <c r="A13" s="183" t="s">
        <v>50</v>
      </c>
      <c r="C13" s="61"/>
      <c r="D13" s="166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119"/>
      <c r="AC13" s="17"/>
      <c r="AD13" s="17"/>
    </row>
    <row r="14" spans="2:30" ht="6" customHeight="1">
      <c r="B14" s="183"/>
      <c r="C14" s="61"/>
      <c r="D14" s="166"/>
      <c r="E14" s="240"/>
      <c r="F14" s="195"/>
      <c r="G14" s="195"/>
      <c r="H14" s="191"/>
      <c r="I14" s="191"/>
      <c r="J14" s="195"/>
      <c r="K14" s="191"/>
      <c r="L14" s="191"/>
      <c r="M14" s="191"/>
      <c r="N14" s="191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19"/>
      <c r="AC14" s="17"/>
      <c r="AD14" s="17"/>
    </row>
    <row r="15" spans="2:30" ht="12.75" customHeight="1">
      <c r="B15" s="997" t="s">
        <v>71</v>
      </c>
      <c r="C15" s="997"/>
      <c r="D15" s="166"/>
      <c r="E15" s="18">
        <v>36</v>
      </c>
      <c r="F15" s="181">
        <v>1</v>
      </c>
      <c r="G15" s="23">
        <v>11</v>
      </c>
      <c r="H15" s="23">
        <v>1</v>
      </c>
      <c r="I15" s="23">
        <v>5</v>
      </c>
      <c r="J15" s="181">
        <v>5</v>
      </c>
      <c r="K15" s="181">
        <v>7</v>
      </c>
      <c r="L15" s="201" t="s">
        <v>439</v>
      </c>
      <c r="M15" s="201" t="s">
        <v>439</v>
      </c>
      <c r="N15" s="23">
        <v>6</v>
      </c>
      <c r="O15" s="196"/>
      <c r="P15" s="234"/>
      <c r="Q15" s="228"/>
      <c r="R15" s="228"/>
      <c r="S15" s="228"/>
      <c r="T15" s="228"/>
      <c r="U15" s="228"/>
      <c r="V15" s="228"/>
      <c r="W15" s="228"/>
      <c r="X15" s="17"/>
      <c r="Y15" s="17"/>
      <c r="Z15" s="17"/>
      <c r="AA15" s="17"/>
      <c r="AB15" s="119"/>
      <c r="AC15" s="17"/>
      <c r="AD15" s="228"/>
    </row>
    <row r="16" spans="2:30" ht="12.75" customHeight="1">
      <c r="B16" s="997" t="s">
        <v>270</v>
      </c>
      <c r="C16" s="997"/>
      <c r="D16" s="166"/>
      <c r="E16" s="18">
        <v>1</v>
      </c>
      <c r="F16" s="201" t="s">
        <v>439</v>
      </c>
      <c r="G16" s="201" t="s">
        <v>439</v>
      </c>
      <c r="H16" s="201" t="s">
        <v>439</v>
      </c>
      <c r="I16" s="23">
        <v>1</v>
      </c>
      <c r="J16" s="201" t="s">
        <v>439</v>
      </c>
      <c r="K16" s="201" t="s">
        <v>439</v>
      </c>
      <c r="L16" s="201" t="s">
        <v>439</v>
      </c>
      <c r="M16" s="181">
        <v>2</v>
      </c>
      <c r="N16" s="201" t="s">
        <v>439</v>
      </c>
      <c r="O16" s="196"/>
      <c r="P16" s="241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9"/>
      <c r="AC16" s="17"/>
      <c r="AD16" s="228"/>
    </row>
    <row r="17" spans="2:30" ht="12.75" customHeight="1">
      <c r="B17" s="997" t="s">
        <v>72</v>
      </c>
      <c r="C17" s="997"/>
      <c r="D17" s="166"/>
      <c r="E17" s="18">
        <v>3</v>
      </c>
      <c r="F17" s="201" t="s">
        <v>439</v>
      </c>
      <c r="G17" s="23">
        <v>2</v>
      </c>
      <c r="H17" s="201" t="s">
        <v>439</v>
      </c>
      <c r="I17" s="201" t="s">
        <v>439</v>
      </c>
      <c r="J17" s="181">
        <v>3</v>
      </c>
      <c r="K17" s="201" t="s">
        <v>439</v>
      </c>
      <c r="L17" s="201" t="s">
        <v>439</v>
      </c>
      <c r="M17" s="201" t="s">
        <v>439</v>
      </c>
      <c r="N17" s="201" t="s">
        <v>439</v>
      </c>
      <c r="O17" s="196"/>
      <c r="P17" s="234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19"/>
      <c r="AC17" s="17"/>
      <c r="AD17" s="228"/>
    </row>
    <row r="18" spans="2:30" ht="12.75" customHeight="1">
      <c r="B18" s="997" t="s">
        <v>73</v>
      </c>
      <c r="C18" s="997"/>
      <c r="D18" s="166"/>
      <c r="E18" s="18">
        <v>16</v>
      </c>
      <c r="F18" s="201" t="s">
        <v>439</v>
      </c>
      <c r="G18" s="201" t="s">
        <v>439</v>
      </c>
      <c r="H18" s="23">
        <v>5</v>
      </c>
      <c r="I18" s="23">
        <v>3</v>
      </c>
      <c r="J18" s="201" t="s">
        <v>439</v>
      </c>
      <c r="K18" s="201" t="s">
        <v>439</v>
      </c>
      <c r="L18" s="201" t="s">
        <v>439</v>
      </c>
      <c r="M18" s="201" t="s">
        <v>439</v>
      </c>
      <c r="N18" s="201" t="s">
        <v>439</v>
      </c>
      <c r="O18" s="196"/>
      <c r="P18" s="241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19"/>
      <c r="AC18" s="17"/>
      <c r="AD18" s="228"/>
    </row>
    <row r="19" spans="2:30" ht="12.75" customHeight="1">
      <c r="B19" s="1001" t="s">
        <v>271</v>
      </c>
      <c r="C19" s="1001"/>
      <c r="D19" s="166"/>
      <c r="E19" s="128"/>
      <c r="F19" s="17"/>
      <c r="G19" s="17"/>
      <c r="H19" s="17"/>
      <c r="I19" s="17"/>
      <c r="J19" s="17"/>
      <c r="K19" s="17"/>
      <c r="L19" s="17"/>
      <c r="M19" s="17"/>
      <c r="N19" s="17"/>
      <c r="P19" s="234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19"/>
      <c r="AC19" s="17"/>
      <c r="AD19" s="228"/>
    </row>
    <row r="20" spans="2:30" ht="12.75" customHeight="1">
      <c r="B20" s="997" t="s">
        <v>310</v>
      </c>
      <c r="C20" s="997"/>
      <c r="D20" s="166"/>
      <c r="E20" s="113">
        <v>26</v>
      </c>
      <c r="F20" s="201" t="s">
        <v>439</v>
      </c>
      <c r="G20" s="181">
        <v>5</v>
      </c>
      <c r="H20" s="201" t="s">
        <v>439</v>
      </c>
      <c r="I20" s="181">
        <v>1</v>
      </c>
      <c r="J20" s="181">
        <v>1</v>
      </c>
      <c r="K20" s="181">
        <v>3</v>
      </c>
      <c r="L20" s="201" t="s">
        <v>439</v>
      </c>
      <c r="M20" s="181">
        <v>2</v>
      </c>
      <c r="N20" s="181">
        <v>11</v>
      </c>
      <c r="O20" s="196"/>
      <c r="P20" s="234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19"/>
      <c r="AC20" s="17"/>
      <c r="AD20" s="228"/>
    </row>
    <row r="21" spans="2:30" ht="12.75" customHeight="1">
      <c r="B21" s="997" t="s">
        <v>74</v>
      </c>
      <c r="C21" s="997"/>
      <c r="D21" s="166"/>
      <c r="E21" s="18">
        <v>10</v>
      </c>
      <c r="F21" s="201" t="s">
        <v>439</v>
      </c>
      <c r="G21" s="23">
        <v>2</v>
      </c>
      <c r="H21" s="23">
        <v>4</v>
      </c>
      <c r="I21" s="23">
        <v>2</v>
      </c>
      <c r="J21" s="181">
        <v>1</v>
      </c>
      <c r="K21" s="181">
        <v>1</v>
      </c>
      <c r="L21" s="181">
        <v>2</v>
      </c>
      <c r="M21" s="181">
        <v>2</v>
      </c>
      <c r="N21" s="201" t="s">
        <v>439</v>
      </c>
      <c r="O21" s="196"/>
      <c r="P21" s="234" t="s">
        <v>285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19"/>
      <c r="AC21" s="17"/>
      <c r="AD21" s="228"/>
    </row>
    <row r="22" spans="2:30" ht="12.75" customHeight="1">
      <c r="B22" s="997" t="s">
        <v>272</v>
      </c>
      <c r="C22" s="997"/>
      <c r="D22" s="166"/>
      <c r="E22" s="18">
        <v>20</v>
      </c>
      <c r="F22" s="201" t="s">
        <v>439</v>
      </c>
      <c r="G22" s="181">
        <v>2</v>
      </c>
      <c r="H22" s="23">
        <v>5</v>
      </c>
      <c r="I22" s="23">
        <v>3</v>
      </c>
      <c r="J22" s="181">
        <v>1</v>
      </c>
      <c r="K22" s="181">
        <v>1</v>
      </c>
      <c r="L22" s="201" t="s">
        <v>439</v>
      </c>
      <c r="M22" s="201" t="s">
        <v>439</v>
      </c>
      <c r="N22" s="23">
        <v>2</v>
      </c>
      <c r="O22" s="196"/>
      <c r="P22" s="234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19"/>
      <c r="AC22" s="17"/>
      <c r="AD22" s="228"/>
    </row>
    <row r="23" spans="2:30" ht="8.1" customHeight="1">
      <c r="B23" s="189"/>
      <c r="C23" s="189"/>
      <c r="D23" s="166"/>
      <c r="E23" s="18"/>
      <c r="F23" s="23"/>
      <c r="G23" s="23"/>
      <c r="H23" s="23"/>
      <c r="I23" s="23"/>
      <c r="J23" s="23"/>
      <c r="K23" s="181"/>
      <c r="L23" s="23"/>
      <c r="M23" s="181"/>
      <c r="N23" s="23"/>
      <c r="O23" s="242"/>
      <c r="P23" s="234"/>
      <c r="Q23" s="119"/>
      <c r="R23" s="119"/>
      <c r="S23" s="119"/>
      <c r="T23" s="119"/>
      <c r="U23" s="119"/>
      <c r="V23" s="119"/>
      <c r="W23" s="119"/>
      <c r="X23" s="119"/>
      <c r="Y23" s="119"/>
      <c r="Z23" s="17"/>
      <c r="AA23" s="17"/>
      <c r="AB23" s="119"/>
      <c r="AC23" s="17"/>
      <c r="AD23" s="228"/>
    </row>
    <row r="24" spans="1:30" s="119" customFormat="1" ht="12.75" customHeight="1">
      <c r="A24" s="999" t="s">
        <v>14</v>
      </c>
      <c r="B24" s="999"/>
      <c r="C24" s="999"/>
      <c r="D24" s="230"/>
      <c r="E24" s="16">
        <v>55</v>
      </c>
      <c r="F24" s="22">
        <v>6</v>
      </c>
      <c r="G24" s="22">
        <v>28</v>
      </c>
      <c r="H24" s="22">
        <v>13</v>
      </c>
      <c r="I24" s="22">
        <v>30</v>
      </c>
      <c r="J24" s="22">
        <v>25</v>
      </c>
      <c r="K24" s="190">
        <v>12</v>
      </c>
      <c r="L24" s="190">
        <v>5</v>
      </c>
      <c r="M24" s="190">
        <v>11</v>
      </c>
      <c r="N24" s="22">
        <v>26</v>
      </c>
      <c r="O24" s="243"/>
      <c r="P24" s="234"/>
      <c r="Q24" s="223"/>
      <c r="R24" s="223"/>
      <c r="S24" s="223"/>
      <c r="T24" s="223"/>
      <c r="U24" s="223"/>
      <c r="V24" s="223"/>
      <c r="AD24" s="228"/>
    </row>
    <row r="25" spans="2:30" s="17" customFormat="1" ht="6" customHeight="1">
      <c r="B25" s="187"/>
      <c r="C25" s="61"/>
      <c r="D25" s="110"/>
      <c r="E25" s="18"/>
      <c r="F25" s="23"/>
      <c r="G25" s="23"/>
      <c r="H25" s="23"/>
      <c r="I25" s="23"/>
      <c r="J25" s="23"/>
      <c r="K25" s="181"/>
      <c r="L25" s="23"/>
      <c r="M25" s="181"/>
      <c r="N25" s="23"/>
      <c r="O25" s="242"/>
      <c r="P25" s="234"/>
      <c r="AB25" s="119"/>
      <c r="AD25" s="228"/>
    </row>
    <row r="26" spans="1:30" s="17" customFormat="1" ht="12.75" customHeight="1">
      <c r="A26" s="187" t="s">
        <v>51</v>
      </c>
      <c r="C26" s="61"/>
      <c r="D26" s="110"/>
      <c r="E26" s="18"/>
      <c r="F26" s="23"/>
      <c r="G26" s="23"/>
      <c r="H26" s="23"/>
      <c r="I26" s="23"/>
      <c r="J26" s="23"/>
      <c r="K26" s="181"/>
      <c r="L26" s="23"/>
      <c r="M26" s="181"/>
      <c r="N26" s="23"/>
      <c r="O26" s="242"/>
      <c r="P26" s="234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119"/>
      <c r="AD26" s="228"/>
    </row>
    <row r="27" spans="2:30" s="17" customFormat="1" ht="6" customHeight="1">
      <c r="B27" s="187"/>
      <c r="C27" s="61"/>
      <c r="D27" s="110"/>
      <c r="E27" s="18"/>
      <c r="F27" s="23"/>
      <c r="G27" s="23"/>
      <c r="H27" s="23"/>
      <c r="I27" s="23"/>
      <c r="J27" s="23"/>
      <c r="K27" s="181"/>
      <c r="L27" s="23"/>
      <c r="M27" s="181"/>
      <c r="N27" s="23"/>
      <c r="O27" s="242"/>
      <c r="P27" s="234"/>
      <c r="AB27" s="119"/>
      <c r="AD27" s="228"/>
    </row>
    <row r="28" spans="2:30" ht="12.75" customHeight="1">
      <c r="B28" s="997" t="s">
        <v>75</v>
      </c>
      <c r="C28" s="997"/>
      <c r="D28" s="166"/>
      <c r="E28" s="201" t="s">
        <v>439</v>
      </c>
      <c r="F28" s="181">
        <v>1</v>
      </c>
      <c r="G28" s="23">
        <v>1</v>
      </c>
      <c r="H28" s="23">
        <v>3</v>
      </c>
      <c r="I28" s="23">
        <v>3</v>
      </c>
      <c r="J28" s="23">
        <v>4</v>
      </c>
      <c r="K28" s="181">
        <v>2</v>
      </c>
      <c r="L28" s="201" t="s">
        <v>439</v>
      </c>
      <c r="M28" s="181">
        <v>2</v>
      </c>
      <c r="N28" s="23">
        <v>4</v>
      </c>
      <c r="O28" s="196"/>
      <c r="P28" s="234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19"/>
      <c r="AC28" s="17"/>
      <c r="AD28" s="228"/>
    </row>
    <row r="29" spans="2:30" ht="12.75" customHeight="1">
      <c r="B29" s="997" t="s">
        <v>76</v>
      </c>
      <c r="C29" s="997"/>
      <c r="D29" s="166"/>
      <c r="E29" s="201" t="s">
        <v>439</v>
      </c>
      <c r="F29" s="23">
        <v>1</v>
      </c>
      <c r="G29" s="23">
        <v>1</v>
      </c>
      <c r="H29" s="23">
        <v>2</v>
      </c>
      <c r="I29" s="201" t="s">
        <v>439</v>
      </c>
      <c r="J29" s="181">
        <v>2</v>
      </c>
      <c r="K29" s="201" t="s">
        <v>439</v>
      </c>
      <c r="L29" s="201" t="s">
        <v>439</v>
      </c>
      <c r="M29" s="113">
        <v>3</v>
      </c>
      <c r="N29" s="201" t="s">
        <v>439</v>
      </c>
      <c r="O29" s="196"/>
      <c r="P29" s="241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19"/>
      <c r="AC29" s="17"/>
      <c r="AD29" s="228"/>
    </row>
    <row r="30" spans="2:30" ht="12.75" customHeight="1">
      <c r="B30" s="997" t="s">
        <v>77</v>
      </c>
      <c r="C30" s="997"/>
      <c r="D30" s="166"/>
      <c r="E30" s="201" t="s">
        <v>439</v>
      </c>
      <c r="F30" s="23">
        <v>1</v>
      </c>
      <c r="G30" s="23">
        <v>1</v>
      </c>
      <c r="H30" s="201" t="s">
        <v>439</v>
      </c>
      <c r="I30" s="23">
        <v>2</v>
      </c>
      <c r="J30" s="23">
        <v>4</v>
      </c>
      <c r="K30" s="201" t="s">
        <v>439</v>
      </c>
      <c r="L30" s="201" t="s">
        <v>439</v>
      </c>
      <c r="M30" s="181">
        <v>1</v>
      </c>
      <c r="N30" s="23">
        <v>2</v>
      </c>
      <c r="O30" s="196"/>
      <c r="P30" s="234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19"/>
      <c r="AC30" s="17"/>
      <c r="AD30" s="228"/>
    </row>
    <row r="31" spans="2:30" ht="6" customHeight="1">
      <c r="B31" s="183"/>
      <c r="C31" s="61"/>
      <c r="D31" s="166"/>
      <c r="E31" s="18"/>
      <c r="F31" s="23"/>
      <c r="G31" s="23"/>
      <c r="H31" s="23"/>
      <c r="I31" s="23"/>
      <c r="J31" s="23"/>
      <c r="K31" s="181"/>
      <c r="L31" s="23"/>
      <c r="M31" s="181"/>
      <c r="N31" s="23"/>
      <c r="O31" s="242"/>
      <c r="P31" s="234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19"/>
      <c r="AC31" s="17"/>
      <c r="AD31" s="228"/>
    </row>
    <row r="32" spans="1:30" ht="12.75" customHeight="1">
      <c r="A32" s="183" t="s">
        <v>50</v>
      </c>
      <c r="C32" s="61"/>
      <c r="D32" s="166"/>
      <c r="E32" s="18"/>
      <c r="F32" s="23"/>
      <c r="G32" s="23"/>
      <c r="H32" s="23"/>
      <c r="I32" s="23"/>
      <c r="J32" s="23"/>
      <c r="K32" s="181"/>
      <c r="L32" s="23"/>
      <c r="M32" s="181"/>
      <c r="N32" s="23"/>
      <c r="O32" s="242"/>
      <c r="P32" s="234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19"/>
      <c r="AC32" s="17"/>
      <c r="AD32" s="228"/>
    </row>
    <row r="33" spans="2:30" ht="6" customHeight="1">
      <c r="B33" s="183"/>
      <c r="C33" s="61"/>
      <c r="D33" s="166"/>
      <c r="E33" s="18"/>
      <c r="F33" s="23"/>
      <c r="G33" s="23"/>
      <c r="H33" s="23"/>
      <c r="I33" s="23"/>
      <c r="J33" s="23"/>
      <c r="K33" s="181"/>
      <c r="L33" s="23"/>
      <c r="M33" s="181"/>
      <c r="N33" s="23"/>
      <c r="O33" s="242"/>
      <c r="P33" s="234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19"/>
      <c r="AC33" s="17"/>
      <c r="AD33" s="228"/>
    </row>
    <row r="34" spans="2:30" ht="12.75" customHeight="1">
      <c r="B34" s="997" t="s">
        <v>75</v>
      </c>
      <c r="C34" s="997"/>
      <c r="D34" s="166"/>
      <c r="E34" s="18">
        <v>8</v>
      </c>
      <c r="F34" s="181">
        <v>2</v>
      </c>
      <c r="G34" s="23">
        <v>2</v>
      </c>
      <c r="H34" s="23">
        <v>1</v>
      </c>
      <c r="I34" s="181">
        <v>1</v>
      </c>
      <c r="J34" s="23">
        <v>4</v>
      </c>
      <c r="K34" s="181">
        <v>2</v>
      </c>
      <c r="L34" s="201" t="s">
        <v>439</v>
      </c>
      <c r="M34" s="181">
        <v>2</v>
      </c>
      <c r="N34" s="23">
        <v>3</v>
      </c>
      <c r="O34" s="196"/>
      <c r="P34" s="234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19"/>
      <c r="AC34" s="17"/>
      <c r="AD34" s="228"/>
    </row>
    <row r="35" spans="2:30" ht="12.75" customHeight="1">
      <c r="B35" s="997" t="s">
        <v>78</v>
      </c>
      <c r="C35" s="997"/>
      <c r="D35" s="166"/>
      <c r="E35" s="18">
        <v>3</v>
      </c>
      <c r="F35" s="201" t="s">
        <v>439</v>
      </c>
      <c r="G35" s="201" t="s">
        <v>439</v>
      </c>
      <c r="H35" s="201" t="s">
        <v>439</v>
      </c>
      <c r="I35" s="23">
        <v>2</v>
      </c>
      <c r="J35" s="23">
        <v>2</v>
      </c>
      <c r="K35" s="201" t="s">
        <v>439</v>
      </c>
      <c r="L35" s="181">
        <v>1</v>
      </c>
      <c r="M35" s="201" t="s">
        <v>439</v>
      </c>
      <c r="N35" s="23">
        <v>4</v>
      </c>
      <c r="O35" s="196"/>
      <c r="P35" s="234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19"/>
      <c r="AC35" s="17"/>
      <c r="AD35" s="228"/>
    </row>
    <row r="36" spans="2:30" ht="12.75" customHeight="1">
      <c r="B36" s="997" t="s">
        <v>273</v>
      </c>
      <c r="C36" s="997"/>
      <c r="D36" s="166"/>
      <c r="E36" s="18">
        <v>2</v>
      </c>
      <c r="F36" s="201" t="s">
        <v>439</v>
      </c>
      <c r="G36" s="23">
        <v>1</v>
      </c>
      <c r="H36" s="201" t="s">
        <v>439</v>
      </c>
      <c r="I36" s="23">
        <v>5</v>
      </c>
      <c r="J36" s="181">
        <v>1</v>
      </c>
      <c r="K36" s="181">
        <v>1</v>
      </c>
      <c r="L36" s="201" t="s">
        <v>439</v>
      </c>
      <c r="M36" s="201" t="s">
        <v>439</v>
      </c>
      <c r="N36" s="23">
        <v>1</v>
      </c>
      <c r="O36" s="196"/>
      <c r="P36" s="234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19"/>
      <c r="AC36" s="17"/>
      <c r="AD36" s="228"/>
    </row>
    <row r="37" spans="2:30" ht="12.75" customHeight="1">
      <c r="B37" s="997" t="s">
        <v>79</v>
      </c>
      <c r="C37" s="997"/>
      <c r="D37" s="166"/>
      <c r="E37" s="18">
        <v>4</v>
      </c>
      <c r="F37" s="201" t="s">
        <v>439</v>
      </c>
      <c r="G37" s="23">
        <v>5</v>
      </c>
      <c r="H37" s="23">
        <v>2</v>
      </c>
      <c r="I37" s="23">
        <v>3</v>
      </c>
      <c r="J37" s="23">
        <v>3</v>
      </c>
      <c r="K37" s="201" t="s">
        <v>439</v>
      </c>
      <c r="L37" s="201" t="s">
        <v>439</v>
      </c>
      <c r="M37" s="201" t="s">
        <v>439</v>
      </c>
      <c r="N37" s="23">
        <v>4</v>
      </c>
      <c r="O37" s="196"/>
      <c r="P37" s="234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19"/>
      <c r="AC37" s="17"/>
      <c r="AD37" s="228"/>
    </row>
    <row r="38" spans="2:30" ht="12.75" customHeight="1">
      <c r="B38" s="997" t="s">
        <v>80</v>
      </c>
      <c r="C38" s="997"/>
      <c r="D38" s="166"/>
      <c r="E38" s="18">
        <v>3</v>
      </c>
      <c r="F38" s="201" t="s">
        <v>439</v>
      </c>
      <c r="G38" s="181">
        <v>1</v>
      </c>
      <c r="H38" s="23">
        <v>1</v>
      </c>
      <c r="I38" s="23">
        <v>1</v>
      </c>
      <c r="J38" s="201" t="s">
        <v>439</v>
      </c>
      <c r="K38" s="181">
        <v>2</v>
      </c>
      <c r="L38" s="181">
        <v>1</v>
      </c>
      <c r="M38" s="201" t="s">
        <v>439</v>
      </c>
      <c r="N38" s="23">
        <v>1</v>
      </c>
      <c r="O38" s="196"/>
      <c r="P38" s="234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19"/>
      <c r="AC38" s="17"/>
      <c r="AD38" s="228"/>
    </row>
    <row r="39" spans="2:30" ht="12.75" customHeight="1">
      <c r="B39" s="997" t="s">
        <v>81</v>
      </c>
      <c r="C39" s="997"/>
      <c r="D39" s="166"/>
      <c r="E39" s="18">
        <v>3</v>
      </c>
      <c r="F39" s="181">
        <v>1</v>
      </c>
      <c r="G39" s="23">
        <v>3</v>
      </c>
      <c r="H39" s="23">
        <v>2</v>
      </c>
      <c r="I39" s="181">
        <v>5</v>
      </c>
      <c r="J39" s="201" t="s">
        <v>439</v>
      </c>
      <c r="K39" s="181">
        <v>1</v>
      </c>
      <c r="L39" s="201" t="s">
        <v>439</v>
      </c>
      <c r="M39" s="201" t="s">
        <v>439</v>
      </c>
      <c r="N39" s="201" t="s">
        <v>439</v>
      </c>
      <c r="O39" s="196"/>
      <c r="P39" s="234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19"/>
      <c r="AC39" s="17"/>
      <c r="AD39" s="228"/>
    </row>
    <row r="40" spans="2:30" ht="12.75" customHeight="1">
      <c r="B40" s="997" t="s">
        <v>274</v>
      </c>
      <c r="C40" s="997"/>
      <c r="D40" s="166"/>
      <c r="E40" s="18">
        <v>18</v>
      </c>
      <c r="F40" s="201" t="s">
        <v>439</v>
      </c>
      <c r="G40" s="23">
        <v>3</v>
      </c>
      <c r="H40" s="23">
        <v>1</v>
      </c>
      <c r="I40" s="181">
        <v>1</v>
      </c>
      <c r="J40" s="23">
        <v>1</v>
      </c>
      <c r="K40" s="181">
        <v>3</v>
      </c>
      <c r="L40" s="201" t="s">
        <v>439</v>
      </c>
      <c r="M40" s="201" t="s">
        <v>439</v>
      </c>
      <c r="N40" s="23">
        <v>2</v>
      </c>
      <c r="O40" s="196"/>
      <c r="P40" s="234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19"/>
      <c r="AC40" s="17"/>
      <c r="AD40" s="228"/>
    </row>
    <row r="41" spans="2:30" ht="12.75" customHeight="1">
      <c r="B41" s="997" t="s">
        <v>76</v>
      </c>
      <c r="C41" s="997"/>
      <c r="D41" s="166"/>
      <c r="E41" s="18">
        <v>3</v>
      </c>
      <c r="F41" s="201" t="s">
        <v>439</v>
      </c>
      <c r="G41" s="23">
        <v>8</v>
      </c>
      <c r="H41" s="201" t="s">
        <v>439</v>
      </c>
      <c r="I41" s="23">
        <v>5</v>
      </c>
      <c r="J41" s="181">
        <v>2</v>
      </c>
      <c r="K41" s="181">
        <v>1</v>
      </c>
      <c r="L41" s="181">
        <v>3</v>
      </c>
      <c r="M41" s="181">
        <v>3</v>
      </c>
      <c r="N41" s="23">
        <v>4</v>
      </c>
      <c r="O41" s="196"/>
      <c r="P41" s="234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19"/>
      <c r="AC41" s="17"/>
      <c r="AD41" s="228"/>
    </row>
    <row r="42" spans="2:30" ht="12.75" customHeight="1">
      <c r="B42" s="997" t="s">
        <v>77</v>
      </c>
      <c r="C42" s="997"/>
      <c r="D42" s="166"/>
      <c r="E42" s="18">
        <v>11</v>
      </c>
      <c r="F42" s="201" t="s">
        <v>439</v>
      </c>
      <c r="G42" s="23">
        <v>2</v>
      </c>
      <c r="H42" s="181">
        <v>1</v>
      </c>
      <c r="I42" s="23">
        <v>2</v>
      </c>
      <c r="J42" s="23">
        <v>2</v>
      </c>
      <c r="K42" s="201" t="s">
        <v>439</v>
      </c>
      <c r="L42" s="201" t="s">
        <v>439</v>
      </c>
      <c r="M42" s="201" t="s">
        <v>439</v>
      </c>
      <c r="N42" s="23">
        <v>1</v>
      </c>
      <c r="O42" s="196"/>
      <c r="P42" s="234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19"/>
      <c r="AC42" s="17"/>
      <c r="AD42" s="228"/>
    </row>
    <row r="43" spans="3:30" ht="8.1" customHeight="1">
      <c r="C43" s="61"/>
      <c r="D43" s="166"/>
      <c r="E43" s="18"/>
      <c r="F43" s="23"/>
      <c r="G43" s="23"/>
      <c r="H43" s="23"/>
      <c r="I43" s="23"/>
      <c r="J43" s="23"/>
      <c r="K43" s="181"/>
      <c r="L43" s="23"/>
      <c r="M43" s="181"/>
      <c r="N43" s="23"/>
      <c r="O43" s="242"/>
      <c r="P43" s="234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19"/>
      <c r="AC43" s="17"/>
      <c r="AD43" s="228"/>
    </row>
    <row r="44" spans="1:30" s="119" customFormat="1" ht="12.75" customHeight="1">
      <c r="A44" s="999" t="s">
        <v>15</v>
      </c>
      <c r="B44" s="999"/>
      <c r="C44" s="999"/>
      <c r="D44" s="230"/>
      <c r="E44" s="16">
        <v>36</v>
      </c>
      <c r="F44" s="22">
        <v>5</v>
      </c>
      <c r="G44" s="22">
        <v>42</v>
      </c>
      <c r="H44" s="22">
        <v>22</v>
      </c>
      <c r="I44" s="22">
        <v>37</v>
      </c>
      <c r="J44" s="22">
        <v>37</v>
      </c>
      <c r="K44" s="190">
        <v>17</v>
      </c>
      <c r="L44" s="22">
        <v>3</v>
      </c>
      <c r="M44" s="190">
        <v>17</v>
      </c>
      <c r="N44" s="22">
        <v>42</v>
      </c>
      <c r="O44" s="243"/>
      <c r="P44" s="234"/>
      <c r="Q44" s="228"/>
      <c r="R44" s="228"/>
      <c r="S44" s="228"/>
      <c r="T44" s="228"/>
      <c r="U44" s="228"/>
      <c r="V44" s="228"/>
      <c r="AD44" s="228"/>
    </row>
    <row r="45" spans="2:30" s="17" customFormat="1" ht="6" customHeight="1">
      <c r="B45" s="187"/>
      <c r="C45" s="61"/>
      <c r="D45" s="110"/>
      <c r="E45" s="18"/>
      <c r="F45" s="23"/>
      <c r="G45" s="23"/>
      <c r="H45" s="23"/>
      <c r="I45" s="23"/>
      <c r="J45" s="23"/>
      <c r="K45" s="181"/>
      <c r="L45" s="23"/>
      <c r="M45" s="181"/>
      <c r="N45" s="23"/>
      <c r="O45" s="242"/>
      <c r="P45" s="234"/>
      <c r="AB45" s="119"/>
      <c r="AD45" s="228"/>
    </row>
    <row r="46" spans="1:30" s="17" customFormat="1" ht="12.75" customHeight="1">
      <c r="A46" s="187" t="s">
        <v>51</v>
      </c>
      <c r="C46" s="61"/>
      <c r="D46" s="110"/>
      <c r="E46" s="18"/>
      <c r="F46" s="23"/>
      <c r="G46" s="23"/>
      <c r="H46" s="23"/>
      <c r="I46" s="23"/>
      <c r="J46" s="23"/>
      <c r="K46" s="181"/>
      <c r="L46" s="23"/>
      <c r="M46" s="181"/>
      <c r="N46" s="23"/>
      <c r="O46" s="242"/>
      <c r="P46" s="234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119"/>
      <c r="AD46" s="228"/>
    </row>
    <row r="47" spans="2:30" s="17" customFormat="1" ht="6" customHeight="1">
      <c r="B47" s="187"/>
      <c r="C47" s="61"/>
      <c r="D47" s="110"/>
      <c r="E47" s="18"/>
      <c r="F47" s="23"/>
      <c r="G47" s="23"/>
      <c r="H47" s="23"/>
      <c r="I47" s="23"/>
      <c r="J47" s="23"/>
      <c r="K47" s="181"/>
      <c r="L47" s="23"/>
      <c r="M47" s="181"/>
      <c r="N47" s="23"/>
      <c r="O47" s="242"/>
      <c r="P47" s="234"/>
      <c r="AB47" s="119"/>
      <c r="AD47" s="228"/>
    </row>
    <row r="48" spans="2:30" ht="12.75" customHeight="1">
      <c r="B48" s="997" t="s">
        <v>82</v>
      </c>
      <c r="C48" s="997"/>
      <c r="D48" s="166"/>
      <c r="E48" s="18">
        <v>1</v>
      </c>
      <c r="F48" s="23">
        <v>1</v>
      </c>
      <c r="G48" s="23">
        <v>2</v>
      </c>
      <c r="H48" s="23">
        <v>3</v>
      </c>
      <c r="I48" s="23">
        <v>4</v>
      </c>
      <c r="J48" s="181">
        <v>2</v>
      </c>
      <c r="K48" s="181">
        <v>2</v>
      </c>
      <c r="L48" s="201" t="s">
        <v>439</v>
      </c>
      <c r="M48" s="181">
        <v>1</v>
      </c>
      <c r="N48" s="23">
        <v>6</v>
      </c>
      <c r="O48" s="196"/>
      <c r="P48" s="234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19"/>
      <c r="AC48" s="17"/>
      <c r="AD48" s="228"/>
    </row>
    <row r="49" spans="2:30" ht="12.75" customHeight="1">
      <c r="B49" s="997" t="s">
        <v>83</v>
      </c>
      <c r="C49" s="997"/>
      <c r="D49" s="166"/>
      <c r="E49" s="201" t="s">
        <v>439</v>
      </c>
      <c r="F49" s="201" t="s">
        <v>439</v>
      </c>
      <c r="G49" s="201" t="s">
        <v>439</v>
      </c>
      <c r="H49" s="201" t="s">
        <v>439</v>
      </c>
      <c r="I49" s="23">
        <v>1</v>
      </c>
      <c r="J49" s="201" t="s">
        <v>439</v>
      </c>
      <c r="K49" s="201" t="s">
        <v>439</v>
      </c>
      <c r="L49" s="201" t="s">
        <v>439</v>
      </c>
      <c r="M49" s="201" t="s">
        <v>439</v>
      </c>
      <c r="N49" s="201" t="s">
        <v>439</v>
      </c>
      <c r="O49" s="196"/>
      <c r="P49" s="241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19"/>
      <c r="AC49" s="17"/>
      <c r="AD49" s="228"/>
    </row>
    <row r="50" spans="2:30" ht="12.75" customHeight="1">
      <c r="B50" s="997" t="s">
        <v>84</v>
      </c>
      <c r="C50" s="997"/>
      <c r="D50" s="166"/>
      <c r="E50" s="201" t="s">
        <v>439</v>
      </c>
      <c r="F50" s="23">
        <v>1</v>
      </c>
      <c r="G50" s="23">
        <v>1</v>
      </c>
      <c r="H50" s="201" t="s">
        <v>439</v>
      </c>
      <c r="I50" s="23">
        <v>1</v>
      </c>
      <c r="J50" s="201" t="s">
        <v>439</v>
      </c>
      <c r="K50" s="201" t="s">
        <v>439</v>
      </c>
      <c r="L50" s="201" t="s">
        <v>439</v>
      </c>
      <c r="M50" s="181">
        <v>1</v>
      </c>
      <c r="N50" s="201" t="s">
        <v>439</v>
      </c>
      <c r="O50" s="196"/>
      <c r="P50" s="234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19"/>
      <c r="AC50" s="17"/>
      <c r="AD50" s="228"/>
    </row>
    <row r="51" spans="2:30" ht="12.75" customHeight="1">
      <c r="B51" s="997" t="s">
        <v>85</v>
      </c>
      <c r="C51" s="997"/>
      <c r="D51" s="166"/>
      <c r="E51" s="201" t="s">
        <v>439</v>
      </c>
      <c r="F51" s="201" t="s">
        <v>439</v>
      </c>
      <c r="G51" s="201" t="s">
        <v>439</v>
      </c>
      <c r="H51" s="201" t="s">
        <v>439</v>
      </c>
      <c r="I51" s="23">
        <v>1</v>
      </c>
      <c r="J51" s="181">
        <v>1</v>
      </c>
      <c r="K51" s="201" t="s">
        <v>439</v>
      </c>
      <c r="L51" s="201" t="s">
        <v>439</v>
      </c>
      <c r="M51" s="181">
        <v>1</v>
      </c>
      <c r="N51" s="181">
        <v>1</v>
      </c>
      <c r="O51" s="196"/>
      <c r="P51" s="241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19"/>
      <c r="AC51" s="17"/>
      <c r="AD51" s="228"/>
    </row>
    <row r="52" spans="2:30" ht="6" customHeight="1">
      <c r="B52" s="183"/>
      <c r="C52" s="61"/>
      <c r="D52" s="166"/>
      <c r="E52" s="18"/>
      <c r="F52" s="23"/>
      <c r="G52" s="23"/>
      <c r="H52" s="23"/>
      <c r="I52" s="23"/>
      <c r="J52" s="23"/>
      <c r="K52" s="181"/>
      <c r="L52" s="23"/>
      <c r="M52" s="181"/>
      <c r="N52" s="23"/>
      <c r="O52" s="242"/>
      <c r="P52" s="234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19"/>
      <c r="AC52" s="17"/>
      <c r="AD52" s="228"/>
    </row>
    <row r="53" spans="1:30" ht="12.75" customHeight="1">
      <c r="A53" s="183" t="s">
        <v>50</v>
      </c>
      <c r="C53" s="61"/>
      <c r="D53" s="166"/>
      <c r="E53" s="18"/>
      <c r="F53" s="23"/>
      <c r="G53" s="23"/>
      <c r="H53" s="23"/>
      <c r="I53" s="23"/>
      <c r="J53" s="23"/>
      <c r="K53" s="181"/>
      <c r="L53" s="23"/>
      <c r="M53" s="181"/>
      <c r="N53" s="23"/>
      <c r="O53" s="242"/>
      <c r="P53" s="234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19"/>
      <c r="AC53" s="17"/>
      <c r="AD53" s="228"/>
    </row>
    <row r="54" spans="2:30" ht="6" customHeight="1">
      <c r="B54" s="183"/>
      <c r="C54" s="61"/>
      <c r="D54" s="166"/>
      <c r="E54" s="18"/>
      <c r="F54" s="23"/>
      <c r="G54" s="23"/>
      <c r="H54" s="23"/>
      <c r="I54" s="23"/>
      <c r="J54" s="23"/>
      <c r="K54" s="181"/>
      <c r="L54" s="23"/>
      <c r="M54" s="181"/>
      <c r="N54" s="23"/>
      <c r="O54" s="242"/>
      <c r="P54" s="234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19"/>
      <c r="AC54" s="17"/>
      <c r="AD54" s="228"/>
    </row>
    <row r="55" spans="2:30" ht="12.75" customHeight="1">
      <c r="B55" s="997" t="s">
        <v>275</v>
      </c>
      <c r="C55" s="997"/>
      <c r="D55" s="166"/>
      <c r="E55" s="18">
        <v>1</v>
      </c>
      <c r="F55" s="201" t="s">
        <v>439</v>
      </c>
      <c r="G55" s="23">
        <v>4</v>
      </c>
      <c r="H55" s="23">
        <v>2</v>
      </c>
      <c r="I55" s="23">
        <v>4</v>
      </c>
      <c r="J55" s="181">
        <v>1</v>
      </c>
      <c r="K55" s="181">
        <v>3</v>
      </c>
      <c r="L55" s="201" t="s">
        <v>439</v>
      </c>
      <c r="M55" s="201" t="s">
        <v>439</v>
      </c>
      <c r="N55" s="181">
        <v>1</v>
      </c>
      <c r="O55" s="196"/>
      <c r="P55" s="234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19"/>
      <c r="AC55" s="17"/>
      <c r="AD55" s="228"/>
    </row>
    <row r="56" spans="2:30" ht="12.75" customHeight="1">
      <c r="B56" s="997" t="s">
        <v>82</v>
      </c>
      <c r="C56" s="997"/>
      <c r="D56" s="166"/>
      <c r="E56" s="18">
        <v>6</v>
      </c>
      <c r="F56" s="201" t="s">
        <v>439</v>
      </c>
      <c r="G56" s="23">
        <v>2</v>
      </c>
      <c r="H56" s="23">
        <v>2</v>
      </c>
      <c r="I56" s="23">
        <v>4</v>
      </c>
      <c r="J56" s="23">
        <v>7</v>
      </c>
      <c r="K56" s="181">
        <v>2</v>
      </c>
      <c r="L56" s="201" t="s">
        <v>439</v>
      </c>
      <c r="M56" s="181">
        <v>3</v>
      </c>
      <c r="N56" s="23">
        <v>6</v>
      </c>
      <c r="O56" s="196"/>
      <c r="P56" s="234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19"/>
      <c r="AC56" s="17"/>
      <c r="AD56" s="228"/>
    </row>
    <row r="57" spans="2:30" ht="12.75" customHeight="1">
      <c r="B57" s="997" t="s">
        <v>86</v>
      </c>
      <c r="C57" s="997"/>
      <c r="D57" s="166"/>
      <c r="E57" s="18">
        <v>1</v>
      </c>
      <c r="F57" s="201" t="s">
        <v>439</v>
      </c>
      <c r="G57" s="23">
        <v>1</v>
      </c>
      <c r="H57" s="23">
        <v>3</v>
      </c>
      <c r="I57" s="201" t="s">
        <v>439</v>
      </c>
      <c r="J57" s="23">
        <v>4</v>
      </c>
      <c r="K57" s="201" t="s">
        <v>439</v>
      </c>
      <c r="L57" s="201" t="s">
        <v>439</v>
      </c>
      <c r="M57" s="181">
        <v>4</v>
      </c>
      <c r="N57" s="23">
        <v>1</v>
      </c>
      <c r="O57" s="196"/>
      <c r="P57" s="234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19"/>
      <c r="AC57" s="17"/>
      <c r="AD57" s="228"/>
    </row>
    <row r="58" spans="2:30" ht="12.75" customHeight="1">
      <c r="B58" s="997" t="s">
        <v>87</v>
      </c>
      <c r="C58" s="997"/>
      <c r="D58" s="166"/>
      <c r="E58" s="18">
        <v>4</v>
      </c>
      <c r="F58" s="23">
        <v>1</v>
      </c>
      <c r="G58" s="23">
        <v>9</v>
      </c>
      <c r="H58" s="23">
        <v>2</v>
      </c>
      <c r="I58" s="23">
        <v>6</v>
      </c>
      <c r="J58" s="23">
        <v>3</v>
      </c>
      <c r="K58" s="181">
        <v>2</v>
      </c>
      <c r="L58" s="201" t="s">
        <v>439</v>
      </c>
      <c r="M58" s="201" t="s">
        <v>439</v>
      </c>
      <c r="N58" s="23">
        <v>6</v>
      </c>
      <c r="O58" s="196"/>
      <c r="P58" s="234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19"/>
      <c r="AC58" s="17"/>
      <c r="AD58" s="228"/>
    </row>
    <row r="59" spans="2:30" ht="12.75" customHeight="1">
      <c r="B59" s="997" t="s">
        <v>276</v>
      </c>
      <c r="C59" s="997"/>
      <c r="D59" s="166"/>
      <c r="E59" s="181">
        <v>1</v>
      </c>
      <c r="F59" s="23">
        <v>2</v>
      </c>
      <c r="G59" s="23">
        <v>6</v>
      </c>
      <c r="H59" s="23">
        <v>5</v>
      </c>
      <c r="I59" s="23">
        <v>4</v>
      </c>
      <c r="J59" s="23">
        <v>5</v>
      </c>
      <c r="K59" s="181">
        <v>1</v>
      </c>
      <c r="L59" s="201" t="s">
        <v>439</v>
      </c>
      <c r="M59" s="181">
        <v>1</v>
      </c>
      <c r="N59" s="23">
        <v>8</v>
      </c>
      <c r="O59" s="196"/>
      <c r="P59" s="234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19"/>
      <c r="AC59" s="17"/>
      <c r="AD59" s="228"/>
    </row>
    <row r="60" spans="2:30" ht="12.75" customHeight="1">
      <c r="B60" s="997" t="s">
        <v>88</v>
      </c>
      <c r="C60" s="997"/>
      <c r="D60" s="166"/>
      <c r="E60" s="181">
        <v>2</v>
      </c>
      <c r="F60" s="201" t="s">
        <v>439</v>
      </c>
      <c r="G60" s="23">
        <v>1</v>
      </c>
      <c r="H60" s="23">
        <v>1</v>
      </c>
      <c r="I60" s="23">
        <v>1</v>
      </c>
      <c r="J60" s="201" t="s">
        <v>439</v>
      </c>
      <c r="K60" s="201" t="s">
        <v>439</v>
      </c>
      <c r="L60" s="201" t="s">
        <v>439</v>
      </c>
      <c r="M60" s="201" t="s">
        <v>439</v>
      </c>
      <c r="N60" s="201" t="s">
        <v>439</v>
      </c>
      <c r="O60" s="196"/>
      <c r="P60" s="234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19"/>
      <c r="AC60" s="17"/>
      <c r="AD60" s="228"/>
    </row>
    <row r="61" spans="2:30" ht="12.75" customHeight="1">
      <c r="B61" s="997" t="s">
        <v>89</v>
      </c>
      <c r="C61" s="997"/>
      <c r="D61" s="166"/>
      <c r="E61" s="18">
        <v>3</v>
      </c>
      <c r="F61" s="201" t="s">
        <v>439</v>
      </c>
      <c r="G61" s="23">
        <v>4</v>
      </c>
      <c r="H61" s="23">
        <v>1</v>
      </c>
      <c r="I61" s="23">
        <v>1</v>
      </c>
      <c r="J61" s="23">
        <v>3</v>
      </c>
      <c r="K61" s="201" t="s">
        <v>439</v>
      </c>
      <c r="L61" s="23">
        <v>2</v>
      </c>
      <c r="M61" s="201" t="s">
        <v>439</v>
      </c>
      <c r="N61" s="23">
        <v>3</v>
      </c>
      <c r="O61" s="196"/>
      <c r="P61" s="234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19"/>
      <c r="AC61" s="17"/>
      <c r="AD61" s="228"/>
    </row>
    <row r="62" spans="2:30" ht="12.75" customHeight="1">
      <c r="B62" s="997" t="s">
        <v>90</v>
      </c>
      <c r="C62" s="997"/>
      <c r="D62" s="166"/>
      <c r="E62" s="18">
        <v>2</v>
      </c>
      <c r="F62" s="201" t="s">
        <v>439</v>
      </c>
      <c r="G62" s="23">
        <v>9</v>
      </c>
      <c r="H62" s="23">
        <v>1</v>
      </c>
      <c r="I62" s="23">
        <v>5</v>
      </c>
      <c r="J62" s="23">
        <v>3</v>
      </c>
      <c r="K62" s="181">
        <v>3</v>
      </c>
      <c r="L62" s="201" t="s">
        <v>439</v>
      </c>
      <c r="M62" s="181">
        <v>4</v>
      </c>
      <c r="N62" s="23">
        <v>5</v>
      </c>
      <c r="O62" s="196"/>
      <c r="P62" s="234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19"/>
      <c r="AC62" s="17"/>
      <c r="AD62" s="228"/>
    </row>
    <row r="63" spans="2:30" ht="12.75" customHeight="1">
      <c r="B63" s="997" t="s">
        <v>277</v>
      </c>
      <c r="C63" s="997"/>
      <c r="D63" s="166"/>
      <c r="E63" s="18">
        <v>13</v>
      </c>
      <c r="F63" s="201" t="s">
        <v>439</v>
      </c>
      <c r="G63" s="23">
        <v>2</v>
      </c>
      <c r="H63" s="23">
        <v>2</v>
      </c>
      <c r="I63" s="23">
        <v>3</v>
      </c>
      <c r="J63" s="23">
        <v>3</v>
      </c>
      <c r="K63" s="181">
        <v>4</v>
      </c>
      <c r="L63" s="201" t="s">
        <v>439</v>
      </c>
      <c r="M63" s="181">
        <v>1</v>
      </c>
      <c r="N63" s="23">
        <v>4</v>
      </c>
      <c r="O63" s="196"/>
      <c r="P63" s="234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19"/>
      <c r="AC63" s="17"/>
      <c r="AD63" s="228"/>
    </row>
    <row r="64" spans="2:30" ht="12.75" customHeight="1">
      <c r="B64" s="997" t="s">
        <v>91</v>
      </c>
      <c r="C64" s="997"/>
      <c r="D64" s="166"/>
      <c r="E64" s="18">
        <v>2</v>
      </c>
      <c r="F64" s="201" t="s">
        <v>439</v>
      </c>
      <c r="G64" s="23">
        <v>1</v>
      </c>
      <c r="H64" s="201" t="s">
        <v>439</v>
      </c>
      <c r="I64" s="23">
        <v>2</v>
      </c>
      <c r="J64" s="23">
        <v>4</v>
      </c>
      <c r="K64" s="201" t="s">
        <v>439</v>
      </c>
      <c r="L64" s="23">
        <v>1</v>
      </c>
      <c r="M64" s="181">
        <v>1</v>
      </c>
      <c r="N64" s="23">
        <v>1</v>
      </c>
      <c r="O64" s="196"/>
      <c r="P64" s="234"/>
      <c r="Q64" s="228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19"/>
      <c r="AC64" s="17"/>
      <c r="AD64" s="228"/>
    </row>
    <row r="65" spans="1:15" ht="11.25" customHeight="1">
      <c r="A65" s="175" t="s">
        <v>7</v>
      </c>
      <c r="O65" s="146"/>
    </row>
    <row r="66" spans="1:15" ht="27" customHeight="1">
      <c r="A66" s="998" t="s">
        <v>564</v>
      </c>
      <c r="B66" s="998"/>
      <c r="C66" s="998"/>
      <c r="D66" s="998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237"/>
    </row>
    <row r="67" spans="2:14" ht="12" customHeight="1">
      <c r="B67" s="1009"/>
      <c r="C67" s="1009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</row>
  </sheetData>
  <mergeCells count="54">
    <mergeCell ref="B56:C56"/>
    <mergeCell ref="B57:C57"/>
    <mergeCell ref="B58:C58"/>
    <mergeCell ref="A66:N66"/>
    <mergeCell ref="B67:N67"/>
    <mergeCell ref="B59:C59"/>
    <mergeCell ref="B60:C60"/>
    <mergeCell ref="B61:C61"/>
    <mergeCell ref="B62:C62"/>
    <mergeCell ref="B63:C63"/>
    <mergeCell ref="B64:C64"/>
    <mergeCell ref="B48:C48"/>
    <mergeCell ref="B49:C49"/>
    <mergeCell ref="B50:C50"/>
    <mergeCell ref="B51:C51"/>
    <mergeCell ref="B55:C55"/>
    <mergeCell ref="B39:C39"/>
    <mergeCell ref="B40:C40"/>
    <mergeCell ref="B41:C41"/>
    <mergeCell ref="B42:C42"/>
    <mergeCell ref="A44:C44"/>
    <mergeCell ref="B34:C34"/>
    <mergeCell ref="B35:C35"/>
    <mergeCell ref="B36:C36"/>
    <mergeCell ref="B37:C37"/>
    <mergeCell ref="B38:C38"/>
    <mergeCell ref="B22:C22"/>
    <mergeCell ref="A24:C24"/>
    <mergeCell ref="B28:C28"/>
    <mergeCell ref="B29:C29"/>
    <mergeCell ref="B30:C30"/>
    <mergeCell ref="B17:C17"/>
    <mergeCell ref="B18:C18"/>
    <mergeCell ref="B19:C19"/>
    <mergeCell ref="B20:C20"/>
    <mergeCell ref="B21:C21"/>
    <mergeCell ref="O7:O8"/>
    <mergeCell ref="P7:P8"/>
    <mergeCell ref="E12:N12"/>
    <mergeCell ref="B15:C15"/>
    <mergeCell ref="B16:C16"/>
    <mergeCell ref="A2:N2"/>
    <mergeCell ref="A3:N3"/>
    <mergeCell ref="A5:D12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O98"/>
  <sheetViews>
    <sheetView zoomScaleSheetLayoutView="120" workbookViewId="0" topLeftCell="A1">
      <selection activeCell="L1" sqref="L1"/>
    </sheetView>
  </sheetViews>
  <sheetFormatPr defaultColWidth="11.421875" defaultRowHeight="12.75"/>
  <cols>
    <col min="1" max="1" width="7.140625" style="58" customWidth="1"/>
    <col min="2" max="2" width="0.9921875" style="58" customWidth="1"/>
    <col min="3" max="3" width="33.140625" style="58" customWidth="1"/>
    <col min="4" max="4" width="0.85546875" style="58" customWidth="1"/>
    <col min="5" max="5" width="6.28125" style="58" customWidth="1"/>
    <col min="6" max="6" width="10.00390625" style="58" customWidth="1"/>
    <col min="7" max="7" width="9.140625" style="58" customWidth="1"/>
    <col min="8" max="8" width="7.8515625" style="58" bestFit="1" customWidth="1"/>
    <col min="9" max="9" width="8.7109375" style="58" bestFit="1" customWidth="1"/>
    <col min="10" max="10" width="6.8515625" style="58" customWidth="1"/>
    <col min="11" max="11" width="7.28125" style="58" customWidth="1"/>
    <col min="12" max="16384" width="11.421875" style="58" customWidth="1"/>
  </cols>
  <sheetData>
    <row r="2" spans="1:12" s="147" customFormat="1" ht="12.75">
      <c r="A2" s="953" t="s">
        <v>567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244"/>
    </row>
    <row r="3" spans="1:12" s="147" customFormat="1" ht="12.75">
      <c r="A3" s="953" t="s">
        <v>566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244"/>
    </row>
    <row r="4" ht="11.25" customHeight="1">
      <c r="L4" s="30"/>
    </row>
    <row r="5" spans="1:12" ht="11.25" customHeight="1">
      <c r="A5" s="962" t="s">
        <v>476</v>
      </c>
      <c r="B5" s="970" t="s">
        <v>37</v>
      </c>
      <c r="C5" s="971"/>
      <c r="D5" s="972"/>
      <c r="E5" s="958" t="s">
        <v>469</v>
      </c>
      <c r="F5" s="958" t="s">
        <v>496</v>
      </c>
      <c r="G5" s="958" t="s">
        <v>497</v>
      </c>
      <c r="H5" s="994" t="s">
        <v>1</v>
      </c>
      <c r="I5" s="995"/>
      <c r="J5" s="995"/>
      <c r="K5" s="995"/>
      <c r="L5" s="30"/>
    </row>
    <row r="6" spans="1:12" ht="11.25" customHeight="1">
      <c r="A6" s="964"/>
      <c r="B6" s="973"/>
      <c r="C6" s="974"/>
      <c r="D6" s="975"/>
      <c r="E6" s="959"/>
      <c r="F6" s="959"/>
      <c r="G6" s="959"/>
      <c r="H6" s="967" t="s">
        <v>498</v>
      </c>
      <c r="I6" s="992" t="s">
        <v>175</v>
      </c>
      <c r="J6" s="993"/>
      <c r="K6" s="993"/>
      <c r="L6" s="30"/>
    </row>
    <row r="7" spans="1:12" ht="11.25" customHeight="1">
      <c r="A7" s="964"/>
      <c r="B7" s="973"/>
      <c r="C7" s="974"/>
      <c r="D7" s="975"/>
      <c r="E7" s="959"/>
      <c r="F7" s="959"/>
      <c r="G7" s="959"/>
      <c r="H7" s="968"/>
      <c r="I7" s="958" t="s">
        <v>16</v>
      </c>
      <c r="J7" s="958" t="s">
        <v>17</v>
      </c>
      <c r="K7" s="961" t="s">
        <v>18</v>
      </c>
      <c r="L7" s="30"/>
    </row>
    <row r="8" spans="1:12" ht="11.25" customHeight="1">
      <c r="A8" s="964"/>
      <c r="B8" s="973"/>
      <c r="C8" s="974"/>
      <c r="D8" s="975"/>
      <c r="E8" s="959"/>
      <c r="F8" s="959"/>
      <c r="G8" s="959"/>
      <c r="H8" s="968"/>
      <c r="I8" s="959"/>
      <c r="J8" s="959"/>
      <c r="K8" s="963"/>
      <c r="L8" s="30"/>
    </row>
    <row r="9" spans="1:12" ht="33.75" customHeight="1">
      <c r="A9" s="964"/>
      <c r="B9" s="973"/>
      <c r="C9" s="974"/>
      <c r="D9" s="975"/>
      <c r="E9" s="959"/>
      <c r="F9" s="959"/>
      <c r="G9" s="959"/>
      <c r="H9" s="968"/>
      <c r="I9" s="959"/>
      <c r="J9" s="959"/>
      <c r="K9" s="963"/>
      <c r="L9" s="30"/>
    </row>
    <row r="10" spans="1:12" ht="12.75">
      <c r="A10" s="964"/>
      <c r="B10" s="973"/>
      <c r="C10" s="974"/>
      <c r="D10" s="975"/>
      <c r="E10" s="959"/>
      <c r="F10" s="959"/>
      <c r="G10" s="959"/>
      <c r="H10" s="968"/>
      <c r="I10" s="959"/>
      <c r="J10" s="959"/>
      <c r="K10" s="963"/>
      <c r="L10" s="30"/>
    </row>
    <row r="11" spans="1:12" ht="12.75">
      <c r="A11" s="964"/>
      <c r="B11" s="973"/>
      <c r="C11" s="974"/>
      <c r="D11" s="975"/>
      <c r="E11" s="959"/>
      <c r="F11" s="959"/>
      <c r="G11" s="959"/>
      <c r="H11" s="968"/>
      <c r="I11" s="959"/>
      <c r="J11" s="959"/>
      <c r="K11" s="963"/>
      <c r="L11" s="30"/>
    </row>
    <row r="12" spans="1:12" ht="12.75">
      <c r="A12" s="966"/>
      <c r="B12" s="976"/>
      <c r="C12" s="977"/>
      <c r="D12" s="978"/>
      <c r="E12" s="169" t="s">
        <v>499</v>
      </c>
      <c r="F12" s="956" t="s">
        <v>3</v>
      </c>
      <c r="G12" s="957"/>
      <c r="H12" s="957"/>
      <c r="I12" s="957"/>
      <c r="J12" s="957"/>
      <c r="K12" s="957"/>
      <c r="L12" s="30"/>
    </row>
    <row r="13" spans="1:4" ht="9" customHeight="1">
      <c r="A13" s="245"/>
      <c r="B13" s="246"/>
      <c r="C13" s="247"/>
      <c r="D13" s="151"/>
    </row>
    <row r="14" spans="1:10" ht="11.1" customHeight="1">
      <c r="A14" s="248" t="s">
        <v>24</v>
      </c>
      <c r="B14" s="249" t="s">
        <v>312</v>
      </c>
      <c r="C14" s="30"/>
      <c r="D14" s="118"/>
      <c r="E14" s="233"/>
      <c r="F14" s="148"/>
      <c r="G14" s="148"/>
      <c r="H14" s="148"/>
      <c r="I14" s="148"/>
      <c r="J14" s="148"/>
    </row>
    <row r="15" spans="1:10" ht="11.1" customHeight="1">
      <c r="A15" s="248"/>
      <c r="B15" s="250"/>
      <c r="C15" s="126" t="s">
        <v>313</v>
      </c>
      <c r="D15" s="118"/>
      <c r="E15" s="233"/>
      <c r="F15" s="148"/>
      <c r="G15" s="148"/>
      <c r="H15" s="146"/>
      <c r="I15" s="148"/>
      <c r="J15" s="148"/>
    </row>
    <row r="16" spans="1:10" ht="11.1" customHeight="1">
      <c r="A16" s="248"/>
      <c r="B16" s="250"/>
      <c r="C16" s="126" t="s">
        <v>314</v>
      </c>
      <c r="D16" s="118"/>
      <c r="E16" s="233"/>
      <c r="F16" s="148"/>
      <c r="G16" s="148"/>
      <c r="H16" s="148"/>
      <c r="I16" s="148"/>
      <c r="J16" s="148"/>
    </row>
    <row r="17" spans="1:12" ht="11.1" customHeight="1">
      <c r="A17" s="248"/>
      <c r="B17" s="250"/>
      <c r="C17" s="251" t="s">
        <v>315</v>
      </c>
      <c r="D17" s="252"/>
      <c r="E17" s="23">
        <v>202</v>
      </c>
      <c r="F17" s="23">
        <v>709005</v>
      </c>
      <c r="G17" s="23">
        <v>767033</v>
      </c>
      <c r="H17" s="23">
        <v>242302</v>
      </c>
      <c r="I17" s="23">
        <v>514811</v>
      </c>
      <c r="J17" s="23">
        <v>6103</v>
      </c>
      <c r="K17" s="19">
        <v>3817</v>
      </c>
      <c r="L17" s="58" t="s">
        <v>400</v>
      </c>
    </row>
    <row r="18" spans="1:11" ht="4.9" customHeight="1">
      <c r="A18" s="245"/>
      <c r="B18" s="253"/>
      <c r="C18" s="131"/>
      <c r="D18" s="254"/>
      <c r="E18" s="164"/>
      <c r="F18" s="23"/>
      <c r="G18" s="23"/>
      <c r="H18" s="164"/>
      <c r="I18" s="164"/>
      <c r="J18" s="164"/>
      <c r="K18" s="17"/>
    </row>
    <row r="19" spans="1:11" ht="11.1" customHeight="1">
      <c r="A19" s="248" t="s">
        <v>55</v>
      </c>
      <c r="B19" s="218"/>
      <c r="C19" s="255" t="s">
        <v>316</v>
      </c>
      <c r="D19" s="252"/>
      <c r="E19" s="23"/>
      <c r="F19" s="23"/>
      <c r="G19" s="23"/>
      <c r="H19" s="19"/>
      <c r="I19" s="19"/>
      <c r="J19" s="19"/>
      <c r="K19" s="17"/>
    </row>
    <row r="20" spans="1:11" ht="11.1" customHeight="1">
      <c r="A20" s="248"/>
      <c r="B20" s="250"/>
      <c r="C20" s="255" t="s">
        <v>317</v>
      </c>
      <c r="D20" s="252"/>
      <c r="E20" s="17"/>
      <c r="F20" s="23"/>
      <c r="G20" s="23"/>
      <c r="H20" s="17"/>
      <c r="I20" s="17"/>
      <c r="J20" s="17"/>
      <c r="K20" s="17"/>
    </row>
    <row r="21" spans="1:13" ht="11.1" customHeight="1">
      <c r="A21" s="248"/>
      <c r="B21" s="250"/>
      <c r="C21" s="251" t="s">
        <v>318</v>
      </c>
      <c r="D21" s="252"/>
      <c r="E21" s="23">
        <v>108</v>
      </c>
      <c r="F21" s="23">
        <v>238291</v>
      </c>
      <c r="G21" s="23">
        <v>287118</v>
      </c>
      <c r="H21" s="23">
        <v>35978</v>
      </c>
      <c r="I21" s="23">
        <v>248938</v>
      </c>
      <c r="J21" s="23">
        <v>2202</v>
      </c>
      <c r="K21" s="201" t="s">
        <v>439</v>
      </c>
      <c r="M21" s="107"/>
    </row>
    <row r="22" spans="1:11" ht="4.9" customHeight="1">
      <c r="A22" s="248"/>
      <c r="B22" s="250"/>
      <c r="C22" s="251"/>
      <c r="D22" s="252"/>
      <c r="E22" s="23"/>
      <c r="F22" s="23"/>
      <c r="G22" s="23"/>
      <c r="H22" s="19"/>
      <c r="I22" s="19"/>
      <c r="J22" s="19"/>
      <c r="K22" s="17"/>
    </row>
    <row r="23" spans="1:11" ht="11.1" customHeight="1">
      <c r="A23" s="248" t="s">
        <v>319</v>
      </c>
      <c r="B23" s="256"/>
      <c r="C23" s="251" t="s">
        <v>320</v>
      </c>
      <c r="D23" s="257"/>
      <c r="E23" s="23">
        <v>88</v>
      </c>
      <c r="F23" s="23">
        <v>157149</v>
      </c>
      <c r="G23" s="23">
        <v>227437</v>
      </c>
      <c r="H23" s="19">
        <v>17528</v>
      </c>
      <c r="I23" s="19">
        <v>209909</v>
      </c>
      <c r="J23" s="201" t="s">
        <v>439</v>
      </c>
      <c r="K23" s="201" t="s">
        <v>439</v>
      </c>
    </row>
    <row r="24" spans="1:11" ht="4.9" customHeight="1">
      <c r="A24" s="248"/>
      <c r="B24" s="256"/>
      <c r="C24" s="251"/>
      <c r="D24" s="252"/>
      <c r="E24" s="23"/>
      <c r="F24" s="23"/>
      <c r="G24" s="23"/>
      <c r="H24" s="19"/>
      <c r="I24" s="19"/>
      <c r="J24" s="19"/>
      <c r="K24" s="17"/>
    </row>
    <row r="25" spans="1:11" ht="11.1" customHeight="1">
      <c r="A25" s="248" t="s">
        <v>321</v>
      </c>
      <c r="B25" s="256"/>
      <c r="C25" s="255" t="s">
        <v>322</v>
      </c>
      <c r="D25" s="252"/>
      <c r="E25" s="23"/>
      <c r="F25" s="23"/>
      <c r="G25" s="23"/>
      <c r="H25" s="19"/>
      <c r="I25" s="19"/>
      <c r="J25" s="19"/>
      <c r="K25" s="17"/>
    </row>
    <row r="26" spans="1:11" ht="11.1" customHeight="1">
      <c r="A26" s="248"/>
      <c r="B26" s="256"/>
      <c r="C26" s="255" t="s">
        <v>323</v>
      </c>
      <c r="D26" s="252"/>
      <c r="E26" s="23"/>
      <c r="F26" s="23"/>
      <c r="G26" s="23"/>
      <c r="H26" s="19"/>
      <c r="I26" s="19"/>
      <c r="J26" s="19"/>
      <c r="K26" s="17"/>
    </row>
    <row r="27" spans="1:11" ht="11.1" customHeight="1">
      <c r="A27" s="248"/>
      <c r="B27" s="256"/>
      <c r="C27" s="251" t="s">
        <v>324</v>
      </c>
      <c r="D27" s="252"/>
      <c r="E27" s="23">
        <v>39</v>
      </c>
      <c r="F27" s="23">
        <v>80765</v>
      </c>
      <c r="G27" s="23">
        <v>59019</v>
      </c>
      <c r="H27" s="19">
        <v>18450</v>
      </c>
      <c r="I27" s="19">
        <v>38367</v>
      </c>
      <c r="J27" s="19">
        <v>2202</v>
      </c>
      <c r="K27" s="201" t="s">
        <v>439</v>
      </c>
    </row>
    <row r="28" spans="1:11" ht="4.9" customHeight="1">
      <c r="A28" s="248"/>
      <c r="B28" s="256"/>
      <c r="C28" s="251"/>
      <c r="D28" s="252"/>
      <c r="E28" s="23"/>
      <c r="F28" s="23"/>
      <c r="G28" s="23"/>
      <c r="H28" s="19"/>
      <c r="I28" s="19"/>
      <c r="J28" s="19"/>
      <c r="K28" s="19"/>
    </row>
    <row r="29" spans="1:11" ht="11.1" customHeight="1">
      <c r="A29" s="248" t="s">
        <v>56</v>
      </c>
      <c r="B29" s="250"/>
      <c r="C29" s="255" t="s">
        <v>325</v>
      </c>
      <c r="D29" s="252"/>
      <c r="E29" s="23"/>
      <c r="F29" s="23"/>
      <c r="G29" s="23"/>
      <c r="H29" s="19"/>
      <c r="I29" s="19"/>
      <c r="J29" s="19"/>
      <c r="K29" s="19"/>
    </row>
    <row r="30" spans="1:11" ht="11.1" customHeight="1">
      <c r="A30" s="248"/>
      <c r="B30" s="250"/>
      <c r="C30" s="255" t="s">
        <v>326</v>
      </c>
      <c r="D30" s="252"/>
      <c r="E30" s="23"/>
      <c r="F30" s="23"/>
      <c r="G30" s="23"/>
      <c r="H30" s="19"/>
      <c r="I30" s="19"/>
      <c r="J30" s="19"/>
      <c r="K30" s="19"/>
    </row>
    <row r="31" spans="1:11" ht="11.1" customHeight="1">
      <c r="A31" s="248"/>
      <c r="B31" s="250"/>
      <c r="C31" s="251" t="s">
        <v>327</v>
      </c>
      <c r="D31" s="252"/>
      <c r="E31" s="23">
        <v>37</v>
      </c>
      <c r="F31" s="23">
        <v>196067</v>
      </c>
      <c r="G31" s="23">
        <v>207047</v>
      </c>
      <c r="H31" s="19">
        <v>3062</v>
      </c>
      <c r="I31" s="19">
        <v>199542</v>
      </c>
      <c r="J31" s="19">
        <v>3647</v>
      </c>
      <c r="K31" s="19">
        <v>797</v>
      </c>
    </row>
    <row r="32" spans="1:11" ht="4.9" customHeight="1">
      <c r="A32" s="248"/>
      <c r="B32" s="250"/>
      <c r="C32" s="251"/>
      <c r="D32" s="252"/>
      <c r="E32" s="23"/>
      <c r="F32" s="23"/>
      <c r="G32" s="23"/>
      <c r="H32" s="19"/>
      <c r="I32" s="19"/>
      <c r="J32" s="19"/>
      <c r="K32" s="19"/>
    </row>
    <row r="33" spans="1:11" ht="11.1" customHeight="1">
      <c r="A33" s="258" t="s">
        <v>328</v>
      </c>
      <c r="B33" s="250"/>
      <c r="C33" s="251" t="s">
        <v>329</v>
      </c>
      <c r="D33" s="252"/>
      <c r="E33" s="23">
        <v>5</v>
      </c>
      <c r="F33" s="23">
        <v>3383</v>
      </c>
      <c r="G33" s="23">
        <v>16737</v>
      </c>
      <c r="H33" s="201" t="s">
        <v>439</v>
      </c>
      <c r="I33" s="19">
        <v>16737</v>
      </c>
      <c r="J33" s="201" t="s">
        <v>439</v>
      </c>
      <c r="K33" s="201" t="s">
        <v>439</v>
      </c>
    </row>
    <row r="34" spans="1:11" ht="4.9" customHeight="1">
      <c r="A34" s="248"/>
      <c r="B34" s="250"/>
      <c r="C34" s="251"/>
      <c r="D34" s="252"/>
      <c r="E34" s="23"/>
      <c r="F34" s="23"/>
      <c r="G34" s="23"/>
      <c r="H34" s="19"/>
      <c r="I34" s="19"/>
      <c r="J34" s="146"/>
      <c r="K34" s="19"/>
    </row>
    <row r="35" spans="1:11" ht="11.1" customHeight="1">
      <c r="A35" s="248" t="s">
        <v>330</v>
      </c>
      <c r="B35" s="256"/>
      <c r="C35" s="251" t="s">
        <v>331</v>
      </c>
      <c r="D35" s="252"/>
      <c r="E35" s="17"/>
      <c r="F35" s="23"/>
      <c r="G35" s="23"/>
      <c r="H35" s="17"/>
      <c r="I35" s="17"/>
      <c r="K35" s="17"/>
    </row>
    <row r="36" spans="1:11" ht="11.1" customHeight="1">
      <c r="A36" s="248"/>
      <c r="B36" s="256"/>
      <c r="C36" s="251" t="s">
        <v>332</v>
      </c>
      <c r="D36" s="252"/>
      <c r="E36" s="23">
        <v>20</v>
      </c>
      <c r="F36" s="23">
        <v>70849</v>
      </c>
      <c r="G36" s="23">
        <v>67594</v>
      </c>
      <c r="H36" s="19">
        <v>2467</v>
      </c>
      <c r="I36" s="19">
        <v>61482</v>
      </c>
      <c r="J36" s="19">
        <v>3645</v>
      </c>
      <c r="K36" s="201" t="s">
        <v>439</v>
      </c>
    </row>
    <row r="37" spans="1:11" ht="4.9" customHeight="1">
      <c r="A37" s="248"/>
      <c r="B37" s="256"/>
      <c r="C37" s="251"/>
      <c r="D37" s="252"/>
      <c r="E37" s="23"/>
      <c r="F37" s="23"/>
      <c r="G37" s="23"/>
      <c r="H37" s="19"/>
      <c r="I37" s="19"/>
      <c r="J37" s="19"/>
      <c r="K37" s="19"/>
    </row>
    <row r="38" spans="1:11" ht="11.1" customHeight="1">
      <c r="A38" s="248" t="s">
        <v>333</v>
      </c>
      <c r="B38" s="256"/>
      <c r="C38" s="255" t="s">
        <v>334</v>
      </c>
      <c r="D38" s="252"/>
      <c r="E38" s="23"/>
      <c r="F38" s="23"/>
      <c r="G38" s="23"/>
      <c r="H38" s="19"/>
      <c r="I38" s="19"/>
      <c r="J38" s="19"/>
      <c r="K38" s="19"/>
    </row>
    <row r="39" spans="1:11" ht="11.1" customHeight="1">
      <c r="A39" s="245"/>
      <c r="B39" s="250"/>
      <c r="C39" s="251" t="s">
        <v>335</v>
      </c>
      <c r="D39" s="257"/>
      <c r="E39" s="23">
        <v>23</v>
      </c>
      <c r="F39" s="23">
        <v>107324</v>
      </c>
      <c r="G39" s="23">
        <v>106367</v>
      </c>
      <c r="H39" s="19">
        <v>595</v>
      </c>
      <c r="I39" s="19">
        <v>104974</v>
      </c>
      <c r="J39" s="19">
        <v>2</v>
      </c>
      <c r="K39" s="19">
        <v>797</v>
      </c>
    </row>
    <row r="40" spans="1:11" ht="4.9" customHeight="1">
      <c r="A40" s="245"/>
      <c r="B40" s="250"/>
      <c r="C40" s="251"/>
      <c r="D40" s="257"/>
      <c r="E40" s="23"/>
      <c r="F40" s="23"/>
      <c r="G40" s="23"/>
      <c r="H40" s="19"/>
      <c r="I40" s="19"/>
      <c r="J40" s="19"/>
      <c r="K40" s="146"/>
    </row>
    <row r="41" spans="1:11" ht="11.1" customHeight="1">
      <c r="A41" s="245" t="s">
        <v>135</v>
      </c>
      <c r="B41" s="253"/>
      <c r="C41" s="255" t="s">
        <v>325</v>
      </c>
      <c r="D41" s="252"/>
      <c r="E41" s="23"/>
      <c r="F41" s="23"/>
      <c r="G41" s="23"/>
      <c r="H41" s="19"/>
      <c r="I41" s="19"/>
      <c r="J41" s="19"/>
      <c r="K41" s="146"/>
    </row>
    <row r="42" spans="1:11" ht="11.1" customHeight="1">
      <c r="A42" s="245"/>
      <c r="B42" s="253"/>
      <c r="C42" s="255" t="s">
        <v>336</v>
      </c>
      <c r="D42" s="252"/>
      <c r="E42" s="23"/>
      <c r="F42" s="23"/>
      <c r="G42" s="23"/>
      <c r="H42" s="19"/>
      <c r="I42" s="19"/>
      <c r="J42" s="19"/>
      <c r="K42" s="146"/>
    </row>
    <row r="43" spans="1:11" ht="11.1" customHeight="1">
      <c r="A43" s="245"/>
      <c r="B43" s="253"/>
      <c r="C43" s="255" t="s">
        <v>337</v>
      </c>
      <c r="D43" s="252"/>
      <c r="E43" s="23"/>
      <c r="F43" s="23"/>
      <c r="G43" s="23"/>
      <c r="H43" s="19"/>
      <c r="I43" s="19"/>
      <c r="J43" s="19"/>
      <c r="K43" s="146"/>
    </row>
    <row r="44" spans="1:11" ht="11.1" customHeight="1">
      <c r="A44" s="245"/>
      <c r="B44" s="250"/>
      <c r="C44" s="251" t="s">
        <v>338</v>
      </c>
      <c r="D44" s="252"/>
      <c r="E44" s="23">
        <v>21</v>
      </c>
      <c r="F44" s="23">
        <v>234459</v>
      </c>
      <c r="G44" s="23">
        <v>219208</v>
      </c>
      <c r="H44" s="19">
        <v>201525</v>
      </c>
      <c r="I44" s="19">
        <v>17682</v>
      </c>
      <c r="J44" s="19">
        <v>1</v>
      </c>
      <c r="K44" s="201" t="s">
        <v>439</v>
      </c>
    </row>
    <row r="45" spans="1:11" ht="4.9" customHeight="1">
      <c r="A45" s="245"/>
      <c r="B45" s="250"/>
      <c r="C45" s="251"/>
      <c r="D45" s="252"/>
      <c r="E45" s="23"/>
      <c r="F45" s="23"/>
      <c r="G45" s="23"/>
      <c r="H45" s="19"/>
      <c r="I45" s="19"/>
      <c r="J45" s="19"/>
      <c r="K45" s="19"/>
    </row>
    <row r="46" spans="1:11" ht="11.1" customHeight="1">
      <c r="A46" s="245" t="s">
        <v>339</v>
      </c>
      <c r="B46" s="256"/>
      <c r="C46" s="255" t="s">
        <v>331</v>
      </c>
      <c r="D46" s="252"/>
      <c r="E46" s="23"/>
      <c r="F46" s="23"/>
      <c r="G46" s="23"/>
      <c r="H46" s="19"/>
      <c r="I46" s="19"/>
      <c r="J46" s="19"/>
      <c r="K46" s="19"/>
    </row>
    <row r="47" spans="1:13" ht="11.1" customHeight="1">
      <c r="A47" s="245"/>
      <c r="B47" s="256"/>
      <c r="C47" s="251" t="s">
        <v>340</v>
      </c>
      <c r="D47" s="252"/>
      <c r="E47" s="23">
        <v>18</v>
      </c>
      <c r="F47" s="23">
        <v>24289</v>
      </c>
      <c r="G47" s="23">
        <v>23304</v>
      </c>
      <c r="H47" s="19">
        <v>16995</v>
      </c>
      <c r="I47" s="19">
        <v>6308</v>
      </c>
      <c r="J47" s="19">
        <v>1</v>
      </c>
      <c r="K47" s="201" t="s">
        <v>439</v>
      </c>
      <c r="M47" s="107"/>
    </row>
    <row r="48" spans="1:11" ht="4.9" customHeight="1">
      <c r="A48" s="245"/>
      <c r="B48" s="250"/>
      <c r="C48" s="183"/>
      <c r="D48" s="252"/>
      <c r="E48" s="23"/>
      <c r="F48" s="23"/>
      <c r="G48" s="23"/>
      <c r="H48" s="19"/>
      <c r="I48" s="19"/>
      <c r="J48" s="19"/>
      <c r="K48" s="19"/>
    </row>
    <row r="49" spans="1:11" ht="11.1" customHeight="1">
      <c r="A49" s="248" t="s">
        <v>46</v>
      </c>
      <c r="B49" s="259" t="s">
        <v>341</v>
      </c>
      <c r="D49" s="252"/>
      <c r="E49" s="23"/>
      <c r="F49" s="23"/>
      <c r="G49" s="23"/>
      <c r="H49" s="19"/>
      <c r="I49" s="19"/>
      <c r="J49" s="19"/>
      <c r="K49" s="19"/>
    </row>
    <row r="50" spans="1:11" ht="11.1" customHeight="1">
      <c r="A50" s="245"/>
      <c r="B50" s="250"/>
      <c r="C50" s="255" t="s">
        <v>342</v>
      </c>
      <c r="D50" s="252"/>
      <c r="E50" s="23"/>
      <c r="F50" s="23"/>
      <c r="G50" s="23"/>
      <c r="H50" s="19"/>
      <c r="I50" s="19"/>
      <c r="J50" s="19"/>
      <c r="K50" s="19"/>
    </row>
    <row r="51" spans="1:11" ht="11.1" customHeight="1">
      <c r="A51" s="245"/>
      <c r="B51" s="250"/>
      <c r="C51" s="255" t="s">
        <v>343</v>
      </c>
      <c r="D51" s="252"/>
      <c r="E51" s="23"/>
      <c r="F51" s="23"/>
      <c r="G51" s="23"/>
      <c r="H51" s="19"/>
      <c r="I51" s="19"/>
      <c r="J51" s="19"/>
      <c r="K51" s="19"/>
    </row>
    <row r="52" spans="1:11" ht="11.1" customHeight="1">
      <c r="A52" s="245"/>
      <c r="B52" s="250"/>
      <c r="C52" s="251" t="s">
        <v>344</v>
      </c>
      <c r="D52" s="252"/>
      <c r="E52" s="23">
        <v>47</v>
      </c>
      <c r="F52" s="23">
        <v>66164</v>
      </c>
      <c r="G52" s="23">
        <v>74335</v>
      </c>
      <c r="H52" s="19">
        <v>2190</v>
      </c>
      <c r="I52" s="19">
        <v>69734</v>
      </c>
      <c r="J52" s="19">
        <v>2411</v>
      </c>
      <c r="K52" s="201" t="s">
        <v>439</v>
      </c>
    </row>
    <row r="53" spans="1:11" ht="4.9" customHeight="1">
      <c r="A53" s="245"/>
      <c r="B53" s="250"/>
      <c r="C53" s="251"/>
      <c r="D53" s="252"/>
      <c r="E53" s="23"/>
      <c r="F53" s="23"/>
      <c r="G53" s="23"/>
      <c r="H53" s="19"/>
      <c r="I53" s="146"/>
      <c r="J53" s="19"/>
      <c r="K53" s="146"/>
    </row>
    <row r="54" spans="1:11" ht="11.1" customHeight="1">
      <c r="A54" s="248" t="s">
        <v>49</v>
      </c>
      <c r="B54" s="249" t="s">
        <v>345</v>
      </c>
      <c r="D54" s="118"/>
      <c r="E54" s="102"/>
      <c r="F54" s="23"/>
      <c r="G54" s="23"/>
      <c r="H54" s="19"/>
      <c r="I54" s="146"/>
      <c r="J54" s="19"/>
      <c r="K54" s="146"/>
    </row>
    <row r="55" spans="1:11" ht="11.1" customHeight="1">
      <c r="A55" s="248"/>
      <c r="B55" s="250"/>
      <c r="C55" s="118" t="s">
        <v>346</v>
      </c>
      <c r="D55" s="118"/>
      <c r="E55" s="102"/>
      <c r="F55" s="23"/>
      <c r="G55" s="23"/>
      <c r="H55" s="19"/>
      <c r="I55" s="146"/>
      <c r="J55" s="19"/>
      <c r="K55" s="146"/>
    </row>
    <row r="56" spans="1:11" ht="11.1" customHeight="1">
      <c r="A56" s="248"/>
      <c r="B56" s="250"/>
      <c r="C56" s="118" t="s">
        <v>347</v>
      </c>
      <c r="D56" s="118"/>
      <c r="E56" s="102"/>
      <c r="F56" s="23"/>
      <c r="G56" s="23"/>
      <c r="H56" s="19"/>
      <c r="I56" s="146"/>
      <c r="J56" s="19"/>
      <c r="K56" s="146"/>
    </row>
    <row r="57" spans="1:12" ht="11.1" customHeight="1">
      <c r="A57" s="116"/>
      <c r="B57" s="260"/>
      <c r="C57" s="989" t="s">
        <v>348</v>
      </c>
      <c r="D57" s="989"/>
      <c r="E57" s="102">
        <v>248</v>
      </c>
      <c r="F57" s="23">
        <v>1808304</v>
      </c>
      <c r="G57" s="23">
        <v>1825026</v>
      </c>
      <c r="H57" s="19">
        <v>44141</v>
      </c>
      <c r="I57" s="19">
        <v>1748353</v>
      </c>
      <c r="J57" s="19">
        <v>26905</v>
      </c>
      <c r="K57" s="19">
        <v>5626</v>
      </c>
      <c r="L57" s="261"/>
    </row>
    <row r="58" spans="1:11" ht="4.9" customHeight="1">
      <c r="A58" s="116"/>
      <c r="B58" s="260"/>
      <c r="C58" s="128"/>
      <c r="D58" s="262"/>
      <c r="E58" s="23"/>
      <c r="F58" s="23"/>
      <c r="G58" s="23"/>
      <c r="H58" s="19"/>
      <c r="I58" s="19"/>
      <c r="J58" s="19"/>
      <c r="K58" s="19"/>
    </row>
    <row r="59" spans="1:13" ht="11.1" customHeight="1">
      <c r="A59" s="248" t="s">
        <v>67</v>
      </c>
      <c r="B59" s="250"/>
      <c r="C59" s="251" t="s">
        <v>349</v>
      </c>
      <c r="D59" s="252"/>
      <c r="E59" s="23">
        <v>27</v>
      </c>
      <c r="F59" s="23">
        <v>98402</v>
      </c>
      <c r="G59" s="23">
        <v>96301</v>
      </c>
      <c r="H59" s="263">
        <v>4038</v>
      </c>
      <c r="I59" s="19">
        <v>86988</v>
      </c>
      <c r="J59" s="201" t="s">
        <v>439</v>
      </c>
      <c r="K59" s="19">
        <v>5275</v>
      </c>
      <c r="M59" s="107"/>
    </row>
    <row r="60" spans="1:11" ht="4.9" customHeight="1">
      <c r="A60" s="116"/>
      <c r="B60" s="260"/>
      <c r="C60" s="264"/>
      <c r="D60" s="262"/>
      <c r="E60" s="23"/>
      <c r="F60" s="23"/>
      <c r="G60" s="23"/>
      <c r="H60" s="19"/>
      <c r="I60" s="19"/>
      <c r="J60" s="19"/>
      <c r="K60" s="19"/>
    </row>
    <row r="61" spans="1:11" ht="11.1" customHeight="1">
      <c r="A61" s="248" t="s">
        <v>350</v>
      </c>
      <c r="B61" s="256"/>
      <c r="C61" s="255" t="s">
        <v>351</v>
      </c>
      <c r="D61" s="252"/>
      <c r="E61" s="23"/>
      <c r="F61" s="23"/>
      <c r="G61" s="23"/>
      <c r="H61" s="19"/>
      <c r="I61" s="19"/>
      <c r="J61" s="19"/>
      <c r="K61" s="19"/>
    </row>
    <row r="62" spans="1:11" ht="11.1" customHeight="1">
      <c r="A62" s="248"/>
      <c r="B62" s="250"/>
      <c r="C62" s="251" t="s">
        <v>352</v>
      </c>
      <c r="D62" s="252"/>
      <c r="E62" s="23">
        <v>27</v>
      </c>
      <c r="F62" s="23">
        <v>97553</v>
      </c>
      <c r="G62" s="23">
        <v>95621</v>
      </c>
      <c r="H62" s="19">
        <v>4038</v>
      </c>
      <c r="I62" s="19">
        <v>86308</v>
      </c>
      <c r="J62" s="201" t="s">
        <v>439</v>
      </c>
      <c r="K62" s="19">
        <v>5275</v>
      </c>
    </row>
    <row r="63" spans="1:11" ht="4.9" customHeight="1">
      <c r="A63" s="248"/>
      <c r="B63" s="250"/>
      <c r="C63" s="251"/>
      <c r="D63" s="252"/>
      <c r="E63" s="23"/>
      <c r="F63" s="23"/>
      <c r="G63" s="23"/>
      <c r="H63" s="19"/>
      <c r="I63" s="19"/>
      <c r="J63" s="19"/>
      <c r="K63" s="19"/>
    </row>
    <row r="64" spans="1:11" ht="11.1" customHeight="1">
      <c r="A64" s="248" t="s">
        <v>353</v>
      </c>
      <c r="B64" s="250"/>
      <c r="C64" s="251" t="s">
        <v>354</v>
      </c>
      <c r="D64" s="252"/>
      <c r="E64" s="23">
        <v>65</v>
      </c>
      <c r="F64" s="23">
        <v>594622</v>
      </c>
      <c r="G64" s="23">
        <v>661815</v>
      </c>
      <c r="H64" s="19">
        <v>10111</v>
      </c>
      <c r="I64" s="19">
        <v>625246</v>
      </c>
      <c r="J64" s="19">
        <v>26458</v>
      </c>
      <c r="K64" s="201" t="s">
        <v>439</v>
      </c>
    </row>
    <row r="65" spans="1:11" ht="4.9" customHeight="1">
      <c r="A65" s="248"/>
      <c r="B65" s="250"/>
      <c r="C65" s="251"/>
      <c r="D65" s="252"/>
      <c r="E65" s="23"/>
      <c r="F65" s="23"/>
      <c r="G65" s="23"/>
      <c r="H65" s="19"/>
      <c r="I65" s="19"/>
      <c r="J65" s="19"/>
      <c r="K65" s="19"/>
    </row>
    <row r="66" spans="1:12" ht="11.1" customHeight="1">
      <c r="A66" s="248" t="s">
        <v>68</v>
      </c>
      <c r="B66" s="250"/>
      <c r="C66" s="255" t="s">
        <v>355</v>
      </c>
      <c r="D66" s="252"/>
      <c r="E66" s="23"/>
      <c r="F66" s="23"/>
      <c r="G66" s="23"/>
      <c r="H66" s="19"/>
      <c r="I66" s="19"/>
      <c r="J66" s="19"/>
      <c r="K66" s="19"/>
      <c r="L66" s="107"/>
    </row>
    <row r="67" spans="1:11" ht="11.1" customHeight="1">
      <c r="A67" s="248"/>
      <c r="B67" s="250"/>
      <c r="C67" s="251" t="s">
        <v>356</v>
      </c>
      <c r="D67" s="252"/>
      <c r="E67" s="23">
        <v>205</v>
      </c>
      <c r="F67" s="23">
        <v>1054632</v>
      </c>
      <c r="G67" s="23">
        <v>1012327</v>
      </c>
      <c r="H67" s="19">
        <v>29993</v>
      </c>
      <c r="I67" s="19">
        <v>981536</v>
      </c>
      <c r="J67" s="19">
        <v>447</v>
      </c>
      <c r="K67" s="19">
        <v>352</v>
      </c>
    </row>
    <row r="68" spans="1:11" ht="4.9" customHeight="1">
      <c r="A68" s="248"/>
      <c r="B68" s="250"/>
      <c r="C68" s="251"/>
      <c r="D68" s="252"/>
      <c r="E68" s="23"/>
      <c r="F68" s="23"/>
      <c r="G68" s="23"/>
      <c r="H68" s="19"/>
      <c r="I68" s="19"/>
      <c r="J68" s="19"/>
      <c r="K68" s="19"/>
    </row>
    <row r="69" spans="1:11" ht="11.1" customHeight="1">
      <c r="A69" s="248" t="s">
        <v>70</v>
      </c>
      <c r="B69" s="250"/>
      <c r="C69" s="251" t="s">
        <v>357</v>
      </c>
      <c r="D69" s="252"/>
      <c r="E69" s="23">
        <v>77</v>
      </c>
      <c r="F69" s="23">
        <v>655270</v>
      </c>
      <c r="G69" s="23">
        <v>716399</v>
      </c>
      <c r="H69" s="19">
        <v>10111</v>
      </c>
      <c r="I69" s="19">
        <v>679831</v>
      </c>
      <c r="J69" s="19">
        <v>26458</v>
      </c>
      <c r="K69" s="201" t="s">
        <v>439</v>
      </c>
    </row>
    <row r="70" spans="1:11" ht="9" customHeight="1">
      <c r="A70" s="203"/>
      <c r="B70" s="203"/>
      <c r="C70" s="207"/>
      <c r="D70" s="166"/>
      <c r="E70" s="23"/>
      <c r="F70" s="23"/>
      <c r="G70" s="23"/>
      <c r="H70" s="23"/>
      <c r="I70" s="23"/>
      <c r="J70" s="23"/>
      <c r="K70" s="17"/>
    </row>
    <row r="71" spans="1:15" ht="13.5" customHeight="1">
      <c r="A71" s="203"/>
      <c r="B71" s="203"/>
      <c r="C71" s="265" t="s">
        <v>465</v>
      </c>
      <c r="D71" s="266"/>
      <c r="E71" s="22">
        <v>333</v>
      </c>
      <c r="F71" s="22">
        <v>2684566</v>
      </c>
      <c r="G71" s="22">
        <v>2756814</v>
      </c>
      <c r="H71" s="22">
        <v>376801</v>
      </c>
      <c r="I71" s="22">
        <v>2335152</v>
      </c>
      <c r="J71" s="22">
        <v>35418</v>
      </c>
      <c r="K71" s="22">
        <v>9443</v>
      </c>
      <c r="L71" s="107"/>
      <c r="M71" s="107"/>
      <c r="N71" s="107"/>
      <c r="O71" s="107"/>
    </row>
    <row r="72" spans="1:12" ht="11.25" customHeight="1">
      <c r="A72" s="58" t="s">
        <v>7</v>
      </c>
      <c r="L72" s="146"/>
    </row>
    <row r="73" spans="1:11" ht="14.25" customHeight="1">
      <c r="A73" s="987" t="s">
        <v>500</v>
      </c>
      <c r="B73" s="1010"/>
      <c r="C73" s="1010"/>
      <c r="D73" s="1010"/>
      <c r="E73" s="1010"/>
      <c r="F73" s="1010"/>
      <c r="G73" s="1010"/>
      <c r="H73" s="1010"/>
      <c r="I73" s="1010"/>
      <c r="J73" s="1010"/>
      <c r="K73" s="1010"/>
    </row>
    <row r="74" spans="1:11" ht="11.1" customHeight="1">
      <c r="A74" s="1010"/>
      <c r="B74" s="1010"/>
      <c r="C74" s="1010"/>
      <c r="D74" s="1010"/>
      <c r="E74" s="1010"/>
      <c r="F74" s="1010"/>
      <c r="G74" s="1010"/>
      <c r="H74" s="1010"/>
      <c r="I74" s="1010"/>
      <c r="J74" s="1010"/>
      <c r="K74" s="1010"/>
    </row>
    <row r="75" spans="1:11" ht="11.1" customHeight="1">
      <c r="A75" s="1010"/>
      <c r="B75" s="1010"/>
      <c r="C75" s="1010"/>
      <c r="D75" s="1010"/>
      <c r="E75" s="1010"/>
      <c r="F75" s="1010"/>
      <c r="G75" s="1010"/>
      <c r="H75" s="1010"/>
      <c r="I75" s="1010"/>
      <c r="J75" s="1010"/>
      <c r="K75" s="1010"/>
    </row>
    <row r="76" spans="1:11" ht="11.1" customHeight="1">
      <c r="A76" s="1010"/>
      <c r="B76" s="1010"/>
      <c r="C76" s="1010"/>
      <c r="D76" s="1010"/>
      <c r="E76" s="1010"/>
      <c r="F76" s="1010"/>
      <c r="G76" s="1010"/>
      <c r="H76" s="1010"/>
      <c r="I76" s="1010"/>
      <c r="J76" s="1010"/>
      <c r="K76" s="1010"/>
    </row>
    <row r="77" spans="1:11" ht="11.1" customHeight="1">
      <c r="A77" s="203"/>
      <c r="B77" s="203"/>
      <c r="C77" s="203"/>
      <c r="I77" s="107"/>
      <c r="J77" s="107"/>
      <c r="K77" s="107"/>
    </row>
    <row r="78" spans="1:4" ht="11.1" customHeight="1">
      <c r="A78" s="203"/>
      <c r="B78" s="203"/>
      <c r="C78" s="267"/>
      <c r="D78" s="268"/>
    </row>
    <row r="79" ht="11.1" customHeight="1"/>
    <row r="80" spans="5:6" ht="11.1" customHeight="1">
      <c r="E80" s="17"/>
      <c r="F80" s="108"/>
    </row>
    <row r="81" spans="1:3" ht="12.75">
      <c r="A81" s="203"/>
      <c r="B81" s="203"/>
      <c r="C81" s="203"/>
    </row>
    <row r="82" spans="1:3" ht="12.75">
      <c r="A82" s="203"/>
      <c r="B82" s="203"/>
      <c r="C82" s="203"/>
    </row>
    <row r="83" spans="1:3" ht="12.75">
      <c r="A83" s="203"/>
      <c r="B83" s="203"/>
      <c r="C83" s="203"/>
    </row>
    <row r="84" spans="1:3" ht="12.75">
      <c r="A84" s="203"/>
      <c r="B84" s="203"/>
      <c r="C84" s="203"/>
    </row>
    <row r="85" spans="1:3" ht="12.75">
      <c r="A85" s="203"/>
      <c r="B85" s="203"/>
      <c r="C85" s="203"/>
    </row>
    <row r="86" spans="1:3" ht="12.75">
      <c r="A86" s="203"/>
      <c r="B86" s="203"/>
      <c r="C86" s="203"/>
    </row>
    <row r="87" spans="1:3" ht="12.75">
      <c r="A87" s="203"/>
      <c r="B87" s="203"/>
      <c r="C87" s="203"/>
    </row>
    <row r="88" spans="1:3" ht="12.75">
      <c r="A88" s="203"/>
      <c r="B88" s="203"/>
      <c r="C88" s="203"/>
    </row>
    <row r="89" spans="1:3" ht="12.75">
      <c r="A89" s="203"/>
      <c r="B89" s="203"/>
      <c r="C89" s="203"/>
    </row>
    <row r="90" spans="1:3" ht="12.75">
      <c r="A90" s="203"/>
      <c r="B90" s="203"/>
      <c r="C90" s="203"/>
    </row>
    <row r="91" spans="1:3" ht="12.75">
      <c r="A91" s="203"/>
      <c r="B91" s="203"/>
      <c r="C91" s="203"/>
    </row>
    <row r="92" spans="1:3" ht="12.75">
      <c r="A92" s="203"/>
      <c r="B92" s="203"/>
      <c r="C92" s="203"/>
    </row>
    <row r="93" spans="1:3" ht="12.75">
      <c r="A93" s="203"/>
      <c r="B93" s="203"/>
      <c r="C93" s="203"/>
    </row>
    <row r="94" spans="1:3" ht="12.75">
      <c r="A94" s="203"/>
      <c r="B94" s="203"/>
      <c r="C94" s="203"/>
    </row>
    <row r="95" spans="1:3" ht="12.75">
      <c r="A95" s="203"/>
      <c r="B95" s="203"/>
      <c r="C95" s="203"/>
    </row>
    <row r="96" spans="1:3" ht="12.75">
      <c r="A96" s="203"/>
      <c r="B96" s="203"/>
      <c r="C96" s="203"/>
    </row>
    <row r="97" spans="1:3" ht="12.75">
      <c r="A97" s="203"/>
      <c r="B97" s="203"/>
      <c r="C97" s="203"/>
    </row>
    <row r="98" spans="1:3" ht="12.75">
      <c r="A98" s="203"/>
      <c r="B98" s="203"/>
      <c r="C98" s="203"/>
    </row>
  </sheetData>
  <mergeCells count="16">
    <mergeCell ref="A73:K76"/>
    <mergeCell ref="C57:D57"/>
    <mergeCell ref="A2:K2"/>
    <mergeCell ref="A3:K3"/>
    <mergeCell ref="A5:A12"/>
    <mergeCell ref="B5:D12"/>
    <mergeCell ref="E5:E11"/>
    <mergeCell ref="F5:F11"/>
    <mergeCell ref="G5:G11"/>
    <mergeCell ref="H5:K5"/>
    <mergeCell ref="H6:H11"/>
    <mergeCell ref="I6:K6"/>
    <mergeCell ref="I7:I11"/>
    <mergeCell ref="J7:J11"/>
    <mergeCell ref="K7:K11"/>
    <mergeCell ref="F12:K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37</oddFooter>
  </headerFooter>
  <colBreaks count="1" manualBreakCount="1">
    <brk id="11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37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26.421875" style="1195" customWidth="1"/>
    <col min="2" max="2" width="1.1484375" style="1195" customWidth="1"/>
    <col min="3" max="7" width="10.7109375" style="1195" customWidth="1"/>
    <col min="8" max="8" width="15.57421875" style="1195" customWidth="1"/>
    <col min="9" max="9" width="11.28125" style="1195" customWidth="1"/>
    <col min="10" max="10" width="0.9921875" style="1195" customWidth="1"/>
    <col min="11" max="11" width="9.57421875" style="1195" customWidth="1"/>
    <col min="12" max="12" width="11.421875" style="1195" customWidth="1"/>
    <col min="13" max="13" width="11.7109375" style="1195" customWidth="1"/>
    <col min="14" max="14" width="11.28125" style="1195" customWidth="1"/>
    <col min="15" max="15" width="23.28125" style="1195" customWidth="1"/>
    <col min="16" max="16" width="11.421875" style="1195" customWidth="1"/>
    <col min="17" max="17" width="12.140625" style="1195" bestFit="1" customWidth="1"/>
    <col min="18" max="16384" width="11.421875" style="1195" customWidth="1"/>
  </cols>
  <sheetData>
    <row r="1" spans="9:16" ht="12.75">
      <c r="I1" s="1196"/>
      <c r="J1" s="1196"/>
      <c r="K1" s="1196"/>
      <c r="L1" s="1196"/>
      <c r="M1" s="1196"/>
      <c r="N1" s="1196"/>
      <c r="O1" s="1196"/>
      <c r="P1" s="1196"/>
    </row>
    <row r="2" spans="1:16" s="1197" customFormat="1" ht="12.75">
      <c r="A2" s="1017" t="s">
        <v>501</v>
      </c>
      <c r="B2" s="1017"/>
      <c r="C2" s="1017"/>
      <c r="D2" s="1017"/>
      <c r="E2" s="1017"/>
      <c r="F2" s="1017"/>
      <c r="G2" s="1017"/>
      <c r="I2" s="1198"/>
      <c r="J2" s="1198"/>
      <c r="K2" s="1198"/>
      <c r="L2" s="1198"/>
      <c r="M2" s="1198"/>
      <c r="N2" s="1198"/>
      <c r="O2" s="1198"/>
      <c r="P2" s="1199"/>
    </row>
    <row r="3" spans="1:16" s="1197" customFormat="1" ht="12.75">
      <c r="A3" s="1017" t="s">
        <v>358</v>
      </c>
      <c r="B3" s="1017"/>
      <c r="C3" s="1017"/>
      <c r="D3" s="1017"/>
      <c r="E3" s="1017"/>
      <c r="F3" s="1017"/>
      <c r="G3" s="1017"/>
      <c r="I3" s="1198"/>
      <c r="J3" s="1198"/>
      <c r="K3" s="1198"/>
      <c r="L3" s="1198"/>
      <c r="M3" s="1198"/>
      <c r="N3" s="1198"/>
      <c r="O3" s="1198"/>
      <c r="P3" s="1199"/>
    </row>
    <row r="4" spans="1:16" ht="12.75">
      <c r="A4" s="17"/>
      <c r="B4" s="17"/>
      <c r="C4" s="17"/>
      <c r="D4" s="17"/>
      <c r="E4" s="17"/>
      <c r="F4" s="17"/>
      <c r="G4" s="17"/>
      <c r="I4" s="128"/>
      <c r="J4" s="128"/>
      <c r="K4" s="128"/>
      <c r="L4" s="128"/>
      <c r="M4" s="128"/>
      <c r="N4" s="128"/>
      <c r="O4" s="128"/>
      <c r="P4" s="1196"/>
    </row>
    <row r="5" spans="1:17" ht="11.25" customHeight="1">
      <c r="A5" s="1042" t="s">
        <v>359</v>
      </c>
      <c r="B5" s="1019"/>
      <c r="C5" s="1036" t="s">
        <v>360</v>
      </c>
      <c r="D5" s="1036" t="s">
        <v>361</v>
      </c>
      <c r="E5" s="1200" t="s">
        <v>1</v>
      </c>
      <c r="F5" s="1200"/>
      <c r="G5" s="1201"/>
      <c r="I5" s="1043"/>
      <c r="J5" s="1043"/>
      <c r="K5" s="1043"/>
      <c r="L5" s="1043"/>
      <c r="M5" s="1202"/>
      <c r="N5" s="1202"/>
      <c r="O5" s="1202"/>
      <c r="P5" s="1199"/>
      <c r="Q5" s="1197"/>
    </row>
    <row r="6" spans="1:17" ht="11.25" customHeight="1">
      <c r="A6" s="1043"/>
      <c r="B6" s="1021"/>
      <c r="C6" s="1203"/>
      <c r="D6" s="1203"/>
      <c r="E6" s="1036" t="s">
        <v>354</v>
      </c>
      <c r="F6" s="1036" t="s">
        <v>502</v>
      </c>
      <c r="G6" s="1037" t="s">
        <v>503</v>
      </c>
      <c r="I6" s="1043"/>
      <c r="J6" s="1043"/>
      <c r="K6" s="1204"/>
      <c r="L6" s="1204"/>
      <c r="M6" s="1043"/>
      <c r="N6" s="1043"/>
      <c r="O6" s="1043"/>
      <c r="P6" s="1199"/>
      <c r="Q6" s="1197"/>
    </row>
    <row r="7" spans="1:17" ht="12.75">
      <c r="A7" s="1043"/>
      <c r="B7" s="1021"/>
      <c r="C7" s="1203"/>
      <c r="D7" s="1203"/>
      <c r="E7" s="1203"/>
      <c r="F7" s="1203"/>
      <c r="G7" s="1205"/>
      <c r="I7" s="1043"/>
      <c r="J7" s="1043"/>
      <c r="K7" s="1204"/>
      <c r="L7" s="1204"/>
      <c r="M7" s="1204"/>
      <c r="N7" s="1204"/>
      <c r="O7" s="1204"/>
      <c r="P7" s="1199"/>
      <c r="Q7" s="1197"/>
    </row>
    <row r="8" spans="1:17" ht="12.75">
      <c r="A8" s="1043"/>
      <c r="B8" s="1021"/>
      <c r="C8" s="1203"/>
      <c r="D8" s="1203"/>
      <c r="E8" s="1203"/>
      <c r="F8" s="1203"/>
      <c r="G8" s="1205"/>
      <c r="I8" s="1043"/>
      <c r="J8" s="1043"/>
      <c r="K8" s="1204"/>
      <c r="L8" s="1204"/>
      <c r="M8" s="1204"/>
      <c r="N8" s="1204"/>
      <c r="O8" s="1204"/>
      <c r="P8" s="1199"/>
      <c r="Q8" s="1197"/>
    </row>
    <row r="9" spans="1:17" ht="12.75">
      <c r="A9" s="1044"/>
      <c r="B9" s="1023"/>
      <c r="C9" s="1206" t="s">
        <v>2</v>
      </c>
      <c r="D9" s="1200" t="s">
        <v>3</v>
      </c>
      <c r="E9" s="1200"/>
      <c r="F9" s="1200"/>
      <c r="G9" s="1201"/>
      <c r="I9" s="1043"/>
      <c r="J9" s="1043"/>
      <c r="K9" s="164"/>
      <c r="L9" s="1202"/>
      <c r="M9" s="1202"/>
      <c r="N9" s="1202"/>
      <c r="O9" s="1202"/>
      <c r="P9" s="1199"/>
      <c r="Q9" s="1197"/>
    </row>
    <row r="10" spans="1:17" ht="12.75">
      <c r="A10" s="1207"/>
      <c r="B10" s="105"/>
      <c r="C10" s="17"/>
      <c r="D10" s="17"/>
      <c r="E10" s="17"/>
      <c r="F10" s="17"/>
      <c r="G10" s="17"/>
      <c r="I10" s="128"/>
      <c r="J10" s="128"/>
      <c r="K10" s="128"/>
      <c r="L10" s="128"/>
      <c r="M10" s="128"/>
      <c r="N10" s="128"/>
      <c r="O10" s="128"/>
      <c r="P10" s="1199"/>
      <c r="Q10" s="1197"/>
    </row>
    <row r="11" spans="1:16" ht="16.5" customHeight="1">
      <c r="A11" s="1208" t="s">
        <v>9</v>
      </c>
      <c r="B11" s="110"/>
      <c r="C11" s="23">
        <v>88</v>
      </c>
      <c r="D11" s="19">
        <v>741508</v>
      </c>
      <c r="E11" s="23">
        <v>128555</v>
      </c>
      <c r="F11" s="23">
        <v>374213</v>
      </c>
      <c r="G11" s="23">
        <v>238740</v>
      </c>
      <c r="I11" s="1208"/>
      <c r="J11" s="128"/>
      <c r="K11" s="18"/>
      <c r="L11" s="930"/>
      <c r="M11" s="18"/>
      <c r="N11" s="18"/>
      <c r="O11" s="18"/>
      <c r="P11" s="1193"/>
    </row>
    <row r="12" spans="1:16" ht="16.5" customHeight="1">
      <c r="A12" s="1208" t="s">
        <v>10</v>
      </c>
      <c r="B12" s="110"/>
      <c r="C12" s="23">
        <v>58</v>
      </c>
      <c r="D12" s="19">
        <v>329263</v>
      </c>
      <c r="E12" s="23">
        <v>83389</v>
      </c>
      <c r="F12" s="23">
        <v>104756</v>
      </c>
      <c r="G12" s="23">
        <v>141118</v>
      </c>
      <c r="I12" s="1208"/>
      <c r="J12" s="128"/>
      <c r="K12" s="18"/>
      <c r="L12" s="930"/>
      <c r="M12" s="18"/>
      <c r="N12" s="18"/>
      <c r="O12" s="18"/>
      <c r="P12" s="1193"/>
    </row>
    <row r="13" spans="1:16" ht="16.5" customHeight="1">
      <c r="A13" s="1208" t="s">
        <v>11</v>
      </c>
      <c r="B13" s="110"/>
      <c r="C13" s="23">
        <v>25</v>
      </c>
      <c r="D13" s="19">
        <v>393721</v>
      </c>
      <c r="E13" s="23">
        <v>8689</v>
      </c>
      <c r="F13" s="23">
        <v>89021</v>
      </c>
      <c r="G13" s="23">
        <v>296011</v>
      </c>
      <c r="I13" s="1208"/>
      <c r="J13" s="128"/>
      <c r="K13" s="18"/>
      <c r="L13" s="930"/>
      <c r="M13" s="18"/>
      <c r="N13" s="18"/>
      <c r="O13" s="18"/>
      <c r="P13" s="1193"/>
    </row>
    <row r="14" spans="1:16" ht="16.5" customHeight="1">
      <c r="A14" s="1208" t="s">
        <v>12</v>
      </c>
      <c r="B14" s="110"/>
      <c r="C14" s="23">
        <v>64</v>
      </c>
      <c r="D14" s="19">
        <v>332687</v>
      </c>
      <c r="E14" s="23">
        <v>65053</v>
      </c>
      <c r="F14" s="23">
        <v>123563</v>
      </c>
      <c r="G14" s="23">
        <v>144071</v>
      </c>
      <c r="I14" s="1208"/>
      <c r="J14" s="128"/>
      <c r="K14" s="18"/>
      <c r="L14" s="930"/>
      <c r="M14" s="18"/>
      <c r="N14" s="18"/>
      <c r="O14" s="18"/>
      <c r="P14" s="1193"/>
    </row>
    <row r="15" spans="1:16" ht="16.5" customHeight="1">
      <c r="A15" s="1208" t="s">
        <v>13</v>
      </c>
      <c r="B15" s="110"/>
      <c r="C15" s="23">
        <v>28</v>
      </c>
      <c r="D15" s="19">
        <v>334363</v>
      </c>
      <c r="E15" s="23">
        <v>108264</v>
      </c>
      <c r="F15" s="23">
        <v>122308</v>
      </c>
      <c r="G15" s="23">
        <v>103791</v>
      </c>
      <c r="I15" s="1208"/>
      <c r="J15" s="128"/>
      <c r="K15" s="18"/>
      <c r="L15" s="930"/>
      <c r="M15" s="18"/>
      <c r="N15" s="18"/>
      <c r="O15" s="18"/>
      <c r="P15" s="1193"/>
    </row>
    <row r="16" spans="1:16" ht="16.5" customHeight="1">
      <c r="A16" s="1208" t="s">
        <v>14</v>
      </c>
      <c r="B16" s="110"/>
      <c r="C16" s="23">
        <v>28</v>
      </c>
      <c r="D16" s="19">
        <v>260029</v>
      </c>
      <c r="E16" s="23">
        <v>137500</v>
      </c>
      <c r="F16" s="23">
        <v>91200</v>
      </c>
      <c r="G16" s="23">
        <v>31329</v>
      </c>
      <c r="I16" s="1208"/>
      <c r="J16" s="128"/>
      <c r="K16" s="18"/>
      <c r="L16" s="930"/>
      <c r="M16" s="18"/>
      <c r="N16" s="18"/>
      <c r="O16" s="18"/>
      <c r="P16" s="1193"/>
    </row>
    <row r="17" spans="1:16" ht="16.5" customHeight="1">
      <c r="A17" s="1208" t="s">
        <v>15</v>
      </c>
      <c r="B17" s="110"/>
      <c r="C17" s="23">
        <v>42</v>
      </c>
      <c r="D17" s="19">
        <v>365244</v>
      </c>
      <c r="E17" s="23">
        <v>130365</v>
      </c>
      <c r="F17" s="23">
        <v>107266</v>
      </c>
      <c r="G17" s="23">
        <v>127613</v>
      </c>
      <c r="I17" s="1208"/>
      <c r="J17" s="128"/>
      <c r="K17" s="18"/>
      <c r="L17" s="930"/>
      <c r="M17" s="18"/>
      <c r="N17" s="18"/>
      <c r="O17" s="18"/>
      <c r="P17" s="1193"/>
    </row>
    <row r="18" spans="1:18" ht="12.75">
      <c r="A18" s="1208"/>
      <c r="B18" s="110"/>
      <c r="C18" s="23"/>
      <c r="D18" s="23"/>
      <c r="E18" s="23"/>
      <c r="F18" s="23"/>
      <c r="G18" s="23"/>
      <c r="I18" s="1208"/>
      <c r="J18" s="128"/>
      <c r="K18" s="18"/>
      <c r="L18" s="18"/>
      <c r="M18" s="18"/>
      <c r="N18" s="18"/>
      <c r="O18" s="18"/>
      <c r="P18" s="1193"/>
      <c r="Q18" s="6"/>
      <c r="R18" s="5"/>
    </row>
    <row r="19" spans="1:18" s="1210" customFormat="1" ht="12.75">
      <c r="A19" s="1209" t="s">
        <v>16</v>
      </c>
      <c r="B19" s="230"/>
      <c r="C19" s="22">
        <v>333</v>
      </c>
      <c r="D19" s="22">
        <v>2756814</v>
      </c>
      <c r="E19" s="22">
        <v>661815</v>
      </c>
      <c r="F19" s="22">
        <v>1012327</v>
      </c>
      <c r="G19" s="22">
        <v>1082672</v>
      </c>
      <c r="I19" s="1209"/>
      <c r="J19" s="140"/>
      <c r="K19" s="16"/>
      <c r="L19" s="16"/>
      <c r="M19" s="16"/>
      <c r="N19" s="16"/>
      <c r="O19" s="16"/>
      <c r="P19" s="1194"/>
      <c r="Q19" s="6"/>
      <c r="R19" s="5"/>
    </row>
    <row r="20" spans="1:16" ht="11.25" customHeight="1">
      <c r="A20" s="1196" t="s">
        <v>7</v>
      </c>
      <c r="B20" s="1196"/>
      <c r="P20" s="1211"/>
    </row>
    <row r="21" spans="1:8" ht="12" customHeight="1">
      <c r="A21" s="1212" t="s">
        <v>362</v>
      </c>
      <c r="B21" s="1212"/>
      <c r="C21" s="1212"/>
      <c r="D21" s="1212"/>
      <c r="E21" s="1212"/>
      <c r="F21" s="1212"/>
      <c r="G21" s="1212"/>
      <c r="H21" s="1212"/>
    </row>
    <row r="22" spans="1:15" ht="12.75">
      <c r="A22" s="1212"/>
      <c r="B22" s="1212"/>
      <c r="C22" s="1212"/>
      <c r="D22" s="1212"/>
      <c r="E22" s="1212"/>
      <c r="F22" s="1212"/>
      <c r="G22" s="1212"/>
      <c r="H22" s="1212"/>
      <c r="K22" s="5"/>
      <c r="L22" s="5"/>
      <c r="M22" s="5"/>
      <c r="N22" s="5"/>
      <c r="O22" s="5"/>
    </row>
    <row r="23" spans="12:14" ht="12.75">
      <c r="L23" s="5"/>
      <c r="N23" s="5"/>
    </row>
    <row r="24" spans="12:14" ht="12.75">
      <c r="L24" s="5"/>
      <c r="M24" s="1197"/>
      <c r="N24" s="1213"/>
    </row>
    <row r="25" spans="11:14" ht="12.75">
      <c r="K25" s="5"/>
      <c r="L25" s="1213"/>
      <c r="M25" s="5"/>
      <c r="N25" s="1214"/>
    </row>
    <row r="26" spans="2:14" ht="12.75">
      <c r="B26" s="1213"/>
      <c r="C26" s="5"/>
      <c r="D26" s="1214"/>
      <c r="L26" s="1213"/>
      <c r="M26" s="5"/>
      <c r="N26" s="1214"/>
    </row>
    <row r="27" spans="4:14" ht="12.75">
      <c r="D27" s="5"/>
      <c r="N27" s="1215"/>
    </row>
    <row r="28" spans="4:5" ht="12.75">
      <c r="D28" s="5"/>
      <c r="E28" s="5"/>
    </row>
    <row r="29" spans="4:12" ht="12.75">
      <c r="D29" s="5"/>
      <c r="E29" s="5"/>
      <c r="L29" s="5"/>
    </row>
    <row r="30" spans="4:5" ht="12.75">
      <c r="D30" s="5"/>
      <c r="E30" s="5"/>
    </row>
    <row r="31" spans="4:5" ht="12.75">
      <c r="D31" s="5"/>
      <c r="E31" s="5"/>
    </row>
    <row r="32" spans="4:5" ht="12.75">
      <c r="D32" s="5"/>
      <c r="E32" s="5"/>
    </row>
    <row r="33" spans="4:5" ht="12.75">
      <c r="D33" s="5"/>
      <c r="E33" s="5"/>
    </row>
    <row r="34" spans="4:5" ht="12.75">
      <c r="D34" s="5"/>
      <c r="E34" s="5"/>
    </row>
    <row r="35" spans="4:5" ht="12.75">
      <c r="D35" s="5"/>
      <c r="E35" s="5"/>
    </row>
    <row r="36" spans="4:5" ht="12.75">
      <c r="D36" s="5"/>
      <c r="E36" s="5"/>
    </row>
    <row r="37" ht="12.75">
      <c r="D37" s="5"/>
    </row>
  </sheetData>
  <mergeCells count="21">
    <mergeCell ref="A2:G2"/>
    <mergeCell ref="A3:G3"/>
    <mergeCell ref="A5:B9"/>
    <mergeCell ref="C5:C8"/>
    <mergeCell ref="D5:D8"/>
    <mergeCell ref="E5:G5"/>
    <mergeCell ref="E6:E8"/>
    <mergeCell ref="F6:F8"/>
    <mergeCell ref="G6:G8"/>
    <mergeCell ref="D9:G9"/>
    <mergeCell ref="A21:H22"/>
    <mergeCell ref="I2:O2"/>
    <mergeCell ref="I3:O3"/>
    <mergeCell ref="I5:J9"/>
    <mergeCell ref="K5:K8"/>
    <mergeCell ref="L5:L8"/>
    <mergeCell ref="M5:O5"/>
    <mergeCell ref="M6:M8"/>
    <mergeCell ref="N6:N8"/>
    <mergeCell ref="O6:O8"/>
    <mergeCell ref="L9:O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2A98-76C8-42AC-A3CA-3E52DB46F839}">
  <dimension ref="A1:H16"/>
  <sheetViews>
    <sheetView workbookViewId="0" topLeftCell="A1">
      <selection activeCell="I1" sqref="I1"/>
    </sheetView>
  </sheetViews>
  <sheetFormatPr defaultColWidth="11.421875" defaultRowHeight="12.75"/>
  <sheetData>
    <row r="1" spans="1:8" ht="12.75">
      <c r="A1" s="953" t="s">
        <v>504</v>
      </c>
      <c r="B1" s="953"/>
      <c r="C1" s="953"/>
      <c r="D1" s="953"/>
      <c r="E1" s="953"/>
      <c r="F1" s="953"/>
      <c r="G1" s="953"/>
      <c r="H1" s="953"/>
    </row>
    <row r="2" spans="1:8" ht="12.75">
      <c r="A2" s="953" t="s">
        <v>363</v>
      </c>
      <c r="B2" s="953"/>
      <c r="C2" s="953"/>
      <c r="D2" s="953"/>
      <c r="E2" s="953"/>
      <c r="F2" s="953"/>
      <c r="G2" s="953"/>
      <c r="H2" s="953"/>
    </row>
    <row r="3" spans="1:8" ht="12.75">
      <c r="A3" s="58"/>
      <c r="B3" s="58"/>
      <c r="C3" s="58"/>
      <c r="D3" s="58"/>
      <c r="E3" s="58"/>
      <c r="F3" s="58"/>
      <c r="G3" s="58"/>
      <c r="H3" s="58"/>
    </row>
    <row r="4" spans="1:8" ht="12.75">
      <c r="A4" s="961" t="s">
        <v>359</v>
      </c>
      <c r="B4" s="962"/>
      <c r="C4" s="958" t="s">
        <v>364</v>
      </c>
      <c r="D4" s="958" t="s">
        <v>505</v>
      </c>
      <c r="E4" s="958" t="s">
        <v>365</v>
      </c>
      <c r="F4" s="956" t="s">
        <v>366</v>
      </c>
      <c r="G4" s="957"/>
      <c r="H4" s="957"/>
    </row>
    <row r="5" spans="1:8" ht="12.75">
      <c r="A5" s="963"/>
      <c r="B5" s="964"/>
      <c r="C5" s="959"/>
      <c r="D5" s="959"/>
      <c r="E5" s="959"/>
      <c r="F5" s="967" t="s">
        <v>506</v>
      </c>
      <c r="G5" s="958" t="s">
        <v>507</v>
      </c>
      <c r="H5" s="961" t="s">
        <v>367</v>
      </c>
    </row>
    <row r="6" spans="1:8" ht="12.75">
      <c r="A6" s="963"/>
      <c r="B6" s="964"/>
      <c r="C6" s="959"/>
      <c r="D6" s="959"/>
      <c r="E6" s="959"/>
      <c r="F6" s="968"/>
      <c r="G6" s="959"/>
      <c r="H6" s="963"/>
    </row>
    <row r="7" spans="1:8" ht="12.75">
      <c r="A7" s="963"/>
      <c r="B7" s="964"/>
      <c r="C7" s="959"/>
      <c r="D7" s="959"/>
      <c r="E7" s="959"/>
      <c r="F7" s="968"/>
      <c r="G7" s="959"/>
      <c r="H7" s="963"/>
    </row>
    <row r="8" spans="1:8" ht="12.75">
      <c r="A8" s="963"/>
      <c r="B8" s="964"/>
      <c r="C8" s="959"/>
      <c r="D8" s="959"/>
      <c r="E8" s="959"/>
      <c r="F8" s="968"/>
      <c r="G8" s="959"/>
      <c r="H8" s="963"/>
    </row>
    <row r="9" spans="1:8" ht="12.75">
      <c r="A9" s="963"/>
      <c r="B9" s="964"/>
      <c r="C9" s="960"/>
      <c r="D9" s="960"/>
      <c r="E9" s="960"/>
      <c r="F9" s="969"/>
      <c r="G9" s="960"/>
      <c r="H9" s="965"/>
    </row>
    <row r="10" spans="1:8" ht="12.75">
      <c r="A10" s="965"/>
      <c r="B10" s="966"/>
      <c r="C10" s="929" t="s">
        <v>2</v>
      </c>
      <c r="D10" s="956" t="s">
        <v>3</v>
      </c>
      <c r="E10" s="957"/>
      <c r="F10" s="957"/>
      <c r="G10" s="957"/>
      <c r="H10" s="957"/>
    </row>
    <row r="11" spans="1:8" ht="12.75">
      <c r="A11" s="61"/>
      <c r="B11" s="166"/>
      <c r="C11" s="23"/>
      <c r="D11" s="23"/>
      <c r="E11" s="107"/>
      <c r="F11" s="107"/>
      <c r="G11" s="23"/>
      <c r="H11" s="107"/>
    </row>
    <row r="12" spans="1:8" ht="12.75">
      <c r="A12" s="270" t="s">
        <v>16</v>
      </c>
      <c r="B12" s="221"/>
      <c r="C12" s="22">
        <v>249</v>
      </c>
      <c r="D12" s="271">
        <v>1855538</v>
      </c>
      <c r="E12" s="22">
        <v>612708</v>
      </c>
      <c r="F12" s="22">
        <v>320222</v>
      </c>
      <c r="G12" s="22">
        <v>224670</v>
      </c>
      <c r="H12" s="22">
        <v>67816</v>
      </c>
    </row>
    <row r="13" spans="1:8" ht="12.75">
      <c r="A13" s="12"/>
      <c r="B13" s="13"/>
      <c r="C13" s="14"/>
      <c r="D13" s="14"/>
      <c r="E13" s="15"/>
      <c r="F13" s="4"/>
      <c r="G13" s="4"/>
      <c r="H13" s="11"/>
    </row>
    <row r="14" spans="1:8" ht="12.75">
      <c r="A14" s="1"/>
      <c r="B14" s="1"/>
      <c r="C14" s="2"/>
      <c r="D14" s="2"/>
      <c r="E14" s="2"/>
      <c r="F14" s="7"/>
      <c r="G14" s="2"/>
      <c r="H14" s="2"/>
    </row>
    <row r="15" spans="1:8" ht="12.75">
      <c r="A15" s="3" t="s">
        <v>7</v>
      </c>
      <c r="B15" s="3"/>
      <c r="C15" s="1"/>
      <c r="D15" s="1"/>
      <c r="E15" s="1"/>
      <c r="F15" s="1"/>
      <c r="G15" s="1"/>
      <c r="H15" s="1"/>
    </row>
    <row r="16" spans="1:8" ht="12.75">
      <c r="A16" s="3" t="s">
        <v>368</v>
      </c>
      <c r="B16" s="3"/>
      <c r="C16" s="1"/>
      <c r="D16" s="1"/>
      <c r="E16" s="1"/>
      <c r="F16" s="1"/>
      <c r="G16" s="1"/>
      <c r="H16" s="1"/>
    </row>
  </sheetData>
  <mergeCells count="11">
    <mergeCell ref="D10:H10"/>
    <mergeCell ref="A1:H1"/>
    <mergeCell ref="A2:H2"/>
    <mergeCell ref="A4:B10"/>
    <mergeCell ref="C4:C9"/>
    <mergeCell ref="D4:D9"/>
    <mergeCell ref="E4:E9"/>
    <mergeCell ref="F4:H4"/>
    <mergeCell ref="F5:F9"/>
    <mergeCell ref="G5:G9"/>
    <mergeCell ref="H5:H9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O70"/>
  <sheetViews>
    <sheetView zoomScaleSheetLayoutView="110" workbookViewId="0" topLeftCell="A1">
      <selection activeCell="K1" sqref="K1"/>
    </sheetView>
  </sheetViews>
  <sheetFormatPr defaultColWidth="11.421875" defaultRowHeight="12.75"/>
  <cols>
    <col min="1" max="1" width="4.8515625" style="58" customWidth="1"/>
    <col min="2" max="2" width="39.28125" style="58" customWidth="1"/>
    <col min="3" max="3" width="0.71875" style="58" customWidth="1"/>
    <col min="4" max="4" width="6.28125" style="58" customWidth="1"/>
    <col min="5" max="5" width="8.28125" style="58" customWidth="1"/>
    <col min="6" max="6" width="9.28125" style="58" customWidth="1"/>
    <col min="7" max="7" width="7.28125" style="58" customWidth="1"/>
    <col min="8" max="8" width="8.00390625" style="58" customWidth="1"/>
    <col min="9" max="9" width="7.140625" style="58" customWidth="1"/>
    <col min="10" max="10" width="6.7109375" style="58" customWidth="1"/>
    <col min="11" max="16384" width="11.421875" style="58" customWidth="1"/>
  </cols>
  <sheetData>
    <row r="2" spans="1:10" s="147" customFormat="1" ht="12.75">
      <c r="A2" s="953" t="s">
        <v>508</v>
      </c>
      <c r="B2" s="953"/>
      <c r="C2" s="953"/>
      <c r="D2" s="953"/>
      <c r="E2" s="953"/>
      <c r="F2" s="953"/>
      <c r="G2" s="953"/>
      <c r="H2" s="953"/>
      <c r="I2" s="953"/>
      <c r="J2" s="953"/>
    </row>
    <row r="3" spans="1:10" s="147" customFormat="1" ht="12.75">
      <c r="A3" s="1011" t="s">
        <v>369</v>
      </c>
      <c r="B3" s="1011"/>
      <c r="C3" s="1011"/>
      <c r="D3" s="1011"/>
      <c r="E3" s="1011"/>
      <c r="F3" s="1011"/>
      <c r="G3" s="1011"/>
      <c r="H3" s="1011"/>
      <c r="I3" s="1011"/>
      <c r="J3" s="1011"/>
    </row>
    <row r="4" spans="1:10" s="147" customFormat="1" ht="11.2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</row>
    <row r="5" spans="1:11" ht="11.25" customHeight="1">
      <c r="A5" s="961" t="s">
        <v>476</v>
      </c>
      <c r="B5" s="970" t="s">
        <v>37</v>
      </c>
      <c r="C5" s="971"/>
      <c r="D5" s="958" t="s">
        <v>469</v>
      </c>
      <c r="E5" s="958" t="s">
        <v>446</v>
      </c>
      <c r="F5" s="958" t="s">
        <v>497</v>
      </c>
      <c r="G5" s="994" t="s">
        <v>1</v>
      </c>
      <c r="H5" s="995"/>
      <c r="I5" s="995"/>
      <c r="J5" s="995"/>
      <c r="K5" s="30"/>
    </row>
    <row r="6" spans="1:11" ht="11.25" customHeight="1">
      <c r="A6" s="963"/>
      <c r="B6" s="973"/>
      <c r="C6" s="974"/>
      <c r="D6" s="959"/>
      <c r="E6" s="959"/>
      <c r="F6" s="959"/>
      <c r="G6" s="967" t="s">
        <v>509</v>
      </c>
      <c r="H6" s="992" t="s">
        <v>175</v>
      </c>
      <c r="I6" s="993"/>
      <c r="J6" s="993"/>
      <c r="K6" s="30"/>
    </row>
    <row r="7" spans="1:11" ht="11.25" customHeight="1">
      <c r="A7" s="963"/>
      <c r="B7" s="973"/>
      <c r="C7" s="974"/>
      <c r="D7" s="959"/>
      <c r="E7" s="959"/>
      <c r="F7" s="959"/>
      <c r="G7" s="968"/>
      <c r="H7" s="958" t="s">
        <v>16</v>
      </c>
      <c r="I7" s="958" t="s">
        <v>17</v>
      </c>
      <c r="J7" s="961" t="s">
        <v>18</v>
      </c>
      <c r="K7" s="30"/>
    </row>
    <row r="8" spans="1:11" ht="11.25" customHeight="1">
      <c r="A8" s="963"/>
      <c r="B8" s="973"/>
      <c r="C8" s="974"/>
      <c r="D8" s="959"/>
      <c r="E8" s="959"/>
      <c r="F8" s="959"/>
      <c r="G8" s="968"/>
      <c r="H8" s="959"/>
      <c r="I8" s="959"/>
      <c r="J8" s="963"/>
      <c r="K8" s="30"/>
    </row>
    <row r="9" spans="1:11" ht="11.25" customHeight="1">
      <c r="A9" s="963"/>
      <c r="B9" s="973"/>
      <c r="C9" s="974"/>
      <c r="D9" s="959"/>
      <c r="E9" s="959"/>
      <c r="F9" s="959"/>
      <c r="G9" s="968"/>
      <c r="H9" s="959"/>
      <c r="I9" s="959"/>
      <c r="J9" s="963"/>
      <c r="K9" s="30"/>
    </row>
    <row r="10" spans="1:11" ht="12.75">
      <c r="A10" s="963"/>
      <c r="B10" s="973"/>
      <c r="C10" s="974"/>
      <c r="D10" s="959"/>
      <c r="E10" s="959"/>
      <c r="F10" s="959"/>
      <c r="G10" s="968"/>
      <c r="H10" s="959"/>
      <c r="I10" s="959"/>
      <c r="J10" s="963"/>
      <c r="K10" s="30"/>
    </row>
    <row r="11" spans="1:11" ht="14.25" customHeight="1">
      <c r="A11" s="963"/>
      <c r="B11" s="973"/>
      <c r="C11" s="974"/>
      <c r="D11" s="959"/>
      <c r="E11" s="959"/>
      <c r="F11" s="959"/>
      <c r="G11" s="968"/>
      <c r="H11" s="959"/>
      <c r="I11" s="959"/>
      <c r="J11" s="963"/>
      <c r="K11" s="30"/>
    </row>
    <row r="12" spans="1:11" ht="12" customHeight="1">
      <c r="A12" s="965"/>
      <c r="B12" s="976"/>
      <c r="C12" s="977"/>
      <c r="D12" s="149" t="s">
        <v>499</v>
      </c>
      <c r="E12" s="956" t="s">
        <v>3</v>
      </c>
      <c r="F12" s="957"/>
      <c r="G12" s="957"/>
      <c r="H12" s="957"/>
      <c r="I12" s="957"/>
      <c r="J12" s="957"/>
      <c r="K12" s="30"/>
    </row>
    <row r="13" spans="1:10" ht="12" customHeight="1">
      <c r="A13" s="129"/>
      <c r="B13" s="131"/>
      <c r="C13" s="131"/>
      <c r="D13" s="152"/>
      <c r="E13" s="148"/>
      <c r="F13" s="148"/>
      <c r="G13" s="148"/>
      <c r="H13" s="148"/>
      <c r="I13" s="148"/>
      <c r="J13" s="148"/>
    </row>
    <row r="14" spans="1:10" ht="11.25" customHeight="1">
      <c r="A14" s="1012" t="s">
        <v>370</v>
      </c>
      <c r="B14" s="1012"/>
      <c r="C14" s="1012"/>
      <c r="D14" s="1012"/>
      <c r="E14" s="1012"/>
      <c r="F14" s="1012"/>
      <c r="G14" s="1012"/>
      <c r="H14" s="1012"/>
      <c r="I14" s="1012"/>
      <c r="J14" s="1012"/>
    </row>
    <row r="15" spans="1:9" ht="7.5" customHeight="1">
      <c r="A15" s="273"/>
      <c r="B15" s="148"/>
      <c r="C15" s="148"/>
      <c r="D15" s="202"/>
      <c r="E15" s="202"/>
      <c r="F15" s="202"/>
      <c r="G15" s="202"/>
      <c r="H15" s="202"/>
      <c r="I15" s="202"/>
    </row>
    <row r="16" spans="1:10" ht="11.1" customHeight="1">
      <c r="A16" s="274" t="s">
        <v>24</v>
      </c>
      <c r="B16" s="118" t="s">
        <v>140</v>
      </c>
      <c r="C16" s="118"/>
      <c r="D16" s="275"/>
      <c r="E16" s="276"/>
      <c r="F16" s="276"/>
      <c r="G16" s="276"/>
      <c r="H16" s="276"/>
      <c r="I16" s="276"/>
      <c r="J16" s="276"/>
    </row>
    <row r="17" spans="1:10" ht="11.1" customHeight="1">
      <c r="A17" s="274"/>
      <c r="B17" s="118" t="s">
        <v>371</v>
      </c>
      <c r="C17" s="118"/>
      <c r="D17" s="275"/>
      <c r="E17" s="21"/>
      <c r="F17" s="21"/>
      <c r="G17" s="21"/>
      <c r="H17" s="21"/>
      <c r="I17" s="21"/>
      <c r="J17" s="21"/>
    </row>
    <row r="18" spans="1:10" ht="11.1" customHeight="1">
      <c r="A18" s="274"/>
      <c r="B18" s="251" t="s">
        <v>372</v>
      </c>
      <c r="C18" s="251"/>
      <c r="D18" s="277">
        <v>2</v>
      </c>
      <c r="E18" s="24">
        <v>2451</v>
      </c>
      <c r="F18" s="56" t="s">
        <v>8</v>
      </c>
      <c r="G18" s="201" t="s">
        <v>439</v>
      </c>
      <c r="H18" s="56" t="s">
        <v>8</v>
      </c>
      <c r="I18" s="56" t="s">
        <v>8</v>
      </c>
      <c r="J18" s="201" t="s">
        <v>439</v>
      </c>
    </row>
    <row r="19" spans="1:10" ht="7.5" customHeight="1">
      <c r="A19" s="274"/>
      <c r="B19" s="251"/>
      <c r="C19" s="171"/>
      <c r="D19" s="277"/>
      <c r="E19" s="24"/>
      <c r="F19" s="24"/>
      <c r="G19" s="24"/>
      <c r="H19" s="24"/>
      <c r="I19" s="24"/>
      <c r="J19" s="24"/>
    </row>
    <row r="20" spans="1:10" ht="11.1" customHeight="1">
      <c r="A20" s="274" t="s">
        <v>25</v>
      </c>
      <c r="B20" s="118" t="s">
        <v>141</v>
      </c>
      <c r="C20" s="118"/>
      <c r="D20" s="277"/>
      <c r="E20" s="24"/>
      <c r="F20" s="24"/>
      <c r="G20" s="24"/>
      <c r="H20" s="24"/>
      <c r="I20" s="24"/>
      <c r="J20" s="24"/>
    </row>
    <row r="21" spans="1:10" ht="11.1" customHeight="1">
      <c r="A21" s="274"/>
      <c r="B21" s="251" t="s">
        <v>373</v>
      </c>
      <c r="C21" s="251"/>
      <c r="D21" s="334" t="s">
        <v>439</v>
      </c>
      <c r="E21" s="201" t="s">
        <v>439</v>
      </c>
      <c r="F21" s="201" t="s">
        <v>439</v>
      </c>
      <c r="G21" s="201" t="s">
        <v>439</v>
      </c>
      <c r="H21" s="201" t="s">
        <v>439</v>
      </c>
      <c r="I21" s="201" t="s">
        <v>439</v>
      </c>
      <c r="J21" s="201" t="s">
        <v>439</v>
      </c>
    </row>
    <row r="22" spans="1:10" ht="7.5" customHeight="1">
      <c r="A22" s="274"/>
      <c r="B22" s="251"/>
      <c r="C22" s="171"/>
      <c r="D22" s="277"/>
      <c r="E22" s="24"/>
      <c r="F22" s="24"/>
      <c r="G22" s="24"/>
      <c r="H22" s="24"/>
      <c r="I22" s="24"/>
      <c r="J22" s="24"/>
    </row>
    <row r="23" spans="1:15" ht="11.1" customHeight="1">
      <c r="A23" s="274" t="s">
        <v>28</v>
      </c>
      <c r="B23" s="183" t="s">
        <v>374</v>
      </c>
      <c r="C23" s="171"/>
      <c r="D23" s="277"/>
      <c r="E23" s="24"/>
      <c r="F23" s="24"/>
      <c r="G23" s="24"/>
      <c r="H23" s="24"/>
      <c r="I23" s="24"/>
      <c r="J23" s="24"/>
      <c r="K23" s="131"/>
      <c r="L23" s="131"/>
      <c r="M23" s="131"/>
      <c r="N23" s="30"/>
      <c r="O23" s="30"/>
    </row>
    <row r="24" spans="1:15" ht="11.1" customHeight="1">
      <c r="A24" s="274"/>
      <c r="B24" s="251" t="s">
        <v>375</v>
      </c>
      <c r="C24" s="171"/>
      <c r="D24" s="277">
        <v>9</v>
      </c>
      <c r="E24" s="24">
        <v>37235</v>
      </c>
      <c r="F24" s="24">
        <v>7852</v>
      </c>
      <c r="G24" s="24">
        <v>6728</v>
      </c>
      <c r="H24" s="24">
        <v>1099</v>
      </c>
      <c r="I24" s="26">
        <v>24</v>
      </c>
      <c r="J24" s="201" t="s">
        <v>439</v>
      </c>
      <c r="K24" s="131"/>
      <c r="L24" s="131"/>
      <c r="M24" s="131"/>
      <c r="N24" s="30"/>
      <c r="O24" s="30"/>
    </row>
    <row r="25" spans="1:15" ht="8.25" customHeight="1">
      <c r="A25" s="274"/>
      <c r="B25" s="251"/>
      <c r="C25" s="171"/>
      <c r="D25" s="277"/>
      <c r="E25" s="24"/>
      <c r="F25" s="24"/>
      <c r="G25" s="24"/>
      <c r="H25" s="24"/>
      <c r="I25" s="24"/>
      <c r="J25" s="24"/>
      <c r="K25" s="131"/>
      <c r="L25" s="131"/>
      <c r="M25" s="131"/>
      <c r="N25" s="30"/>
      <c r="O25" s="30"/>
    </row>
    <row r="26" spans="1:15" ht="10.5" customHeight="1">
      <c r="A26" s="274" t="s">
        <v>30</v>
      </c>
      <c r="B26" s="251" t="s">
        <v>31</v>
      </c>
      <c r="C26" s="171"/>
      <c r="D26" s="277">
        <v>17</v>
      </c>
      <c r="E26" s="24">
        <v>166068</v>
      </c>
      <c r="F26" s="24">
        <v>80082</v>
      </c>
      <c r="G26" s="24">
        <v>53040</v>
      </c>
      <c r="H26" s="24">
        <v>13970</v>
      </c>
      <c r="I26" s="24">
        <v>10082</v>
      </c>
      <c r="J26" s="24">
        <v>2990</v>
      </c>
      <c r="K26" s="131"/>
      <c r="L26" s="131"/>
      <c r="M26" s="131"/>
      <c r="N26" s="30"/>
      <c r="O26" s="30"/>
    </row>
    <row r="27" spans="1:15" ht="8.25" customHeight="1">
      <c r="A27" s="274"/>
      <c r="B27" s="251"/>
      <c r="C27" s="171"/>
      <c r="D27" s="277"/>
      <c r="E27" s="24"/>
      <c r="F27" s="24"/>
      <c r="G27" s="24"/>
      <c r="H27" s="24"/>
      <c r="I27" s="24"/>
      <c r="J27" s="24"/>
      <c r="K27" s="131"/>
      <c r="L27" s="131"/>
      <c r="M27" s="131"/>
      <c r="N27" s="30"/>
      <c r="O27" s="30"/>
    </row>
    <row r="28" spans="1:15" ht="11.1" customHeight="1">
      <c r="A28" s="274" t="s">
        <v>34</v>
      </c>
      <c r="B28" s="251" t="s">
        <v>145</v>
      </c>
      <c r="C28" s="251"/>
      <c r="D28" s="277">
        <v>5</v>
      </c>
      <c r="E28" s="24">
        <v>14902</v>
      </c>
      <c r="F28" s="56" t="s">
        <v>8</v>
      </c>
      <c r="G28" s="56" t="s">
        <v>8</v>
      </c>
      <c r="H28" s="56" t="s">
        <v>8</v>
      </c>
      <c r="I28" s="56" t="s">
        <v>8</v>
      </c>
      <c r="J28" s="201" t="s">
        <v>439</v>
      </c>
      <c r="K28" s="131"/>
      <c r="L28" s="131"/>
      <c r="M28" s="131"/>
      <c r="N28" s="30"/>
      <c r="O28" s="30"/>
    </row>
    <row r="29" spans="1:15" ht="7.5" customHeight="1">
      <c r="A29" s="274"/>
      <c r="B29" s="251"/>
      <c r="C29" s="171"/>
      <c r="D29" s="277"/>
      <c r="E29" s="24"/>
      <c r="F29" s="24"/>
      <c r="G29" s="24"/>
      <c r="H29" s="24"/>
      <c r="I29" s="24"/>
      <c r="J29" s="24"/>
      <c r="K29" s="131"/>
      <c r="L29" s="131"/>
      <c r="M29" s="131"/>
      <c r="N29" s="30"/>
      <c r="O29" s="30"/>
    </row>
    <row r="30" spans="1:15" ht="11.1" customHeight="1">
      <c r="A30" s="274" t="s">
        <v>35</v>
      </c>
      <c r="B30" s="118" t="s">
        <v>146</v>
      </c>
      <c r="C30" s="118"/>
      <c r="D30" s="277"/>
      <c r="E30" s="24"/>
      <c r="F30" s="24"/>
      <c r="G30" s="24"/>
      <c r="H30" s="24"/>
      <c r="I30" s="24"/>
      <c r="J30" s="24"/>
      <c r="K30" s="131"/>
      <c r="L30" s="131"/>
      <c r="M30" s="131"/>
      <c r="N30" s="30"/>
      <c r="O30" s="30"/>
    </row>
    <row r="31" spans="1:15" ht="11.1" customHeight="1">
      <c r="A31" s="274"/>
      <c r="B31" s="118" t="s">
        <v>376</v>
      </c>
      <c r="C31" s="121"/>
      <c r="D31" s="277"/>
      <c r="E31" s="24"/>
      <c r="F31" s="24"/>
      <c r="G31" s="24"/>
      <c r="H31" s="24"/>
      <c r="I31" s="24"/>
      <c r="J31" s="24"/>
      <c r="K31" s="276"/>
      <c r="L31" s="131"/>
      <c r="M31" s="131" t="s">
        <v>377</v>
      </c>
      <c r="N31" s="30"/>
      <c r="O31" s="30"/>
    </row>
    <row r="32" spans="1:15" ht="11.1" customHeight="1">
      <c r="A32" s="274"/>
      <c r="B32" s="251" t="s">
        <v>378</v>
      </c>
      <c r="C32" s="251"/>
      <c r="D32" s="277">
        <v>33</v>
      </c>
      <c r="E32" s="24">
        <v>840920</v>
      </c>
      <c r="F32" s="24">
        <v>590722</v>
      </c>
      <c r="G32" s="24">
        <v>587368</v>
      </c>
      <c r="H32" s="24">
        <v>3175</v>
      </c>
      <c r="I32" s="24">
        <v>129</v>
      </c>
      <c r="J32" s="24">
        <v>50</v>
      </c>
      <c r="K32" s="276"/>
      <c r="L32" s="131"/>
      <c r="M32" s="131"/>
      <c r="N32" s="30"/>
      <c r="O32" s="30"/>
    </row>
    <row r="33" spans="1:15" ht="7.5" customHeight="1">
      <c r="A33" s="274"/>
      <c r="B33" s="251"/>
      <c r="C33" s="251"/>
      <c r="D33" s="277"/>
      <c r="E33" s="24"/>
      <c r="F33" s="24"/>
      <c r="G33" s="24"/>
      <c r="H33" s="24"/>
      <c r="I33" s="24"/>
      <c r="J33" s="24"/>
      <c r="K33" s="276"/>
      <c r="L33" s="131"/>
      <c r="M33" s="131"/>
      <c r="N33" s="30"/>
      <c r="O33" s="30"/>
    </row>
    <row r="34" spans="1:15" ht="11.25" customHeight="1">
      <c r="A34" s="274">
        <v>13</v>
      </c>
      <c r="B34" s="251" t="s">
        <v>164</v>
      </c>
      <c r="C34" s="251"/>
      <c r="D34" s="277">
        <v>11</v>
      </c>
      <c r="E34" s="24">
        <v>121853</v>
      </c>
      <c r="F34" s="24">
        <v>5134</v>
      </c>
      <c r="G34" s="24">
        <v>38966</v>
      </c>
      <c r="H34" s="24">
        <v>53238</v>
      </c>
      <c r="I34" s="24">
        <v>12930</v>
      </c>
      <c r="J34" s="201" t="s">
        <v>439</v>
      </c>
      <c r="K34" s="276"/>
      <c r="L34" s="131"/>
      <c r="M34" s="131"/>
      <c r="N34" s="30"/>
      <c r="O34" s="30"/>
    </row>
    <row r="35" spans="1:15" ht="7.5" customHeight="1">
      <c r="A35" s="162"/>
      <c r="B35" s="115"/>
      <c r="C35" s="115"/>
      <c r="D35" s="275"/>
      <c r="E35" s="21"/>
      <c r="F35" s="21"/>
      <c r="G35" s="21"/>
      <c r="H35" s="21"/>
      <c r="I35" s="21"/>
      <c r="J35" s="21"/>
      <c r="K35" s="276"/>
      <c r="L35" s="131"/>
      <c r="M35" s="131"/>
      <c r="N35" s="30"/>
      <c r="O35" s="30"/>
    </row>
    <row r="36" spans="1:15" ht="11.1" customHeight="1">
      <c r="A36" s="274" t="s">
        <v>44</v>
      </c>
      <c r="B36" s="118" t="s">
        <v>45</v>
      </c>
      <c r="C36" s="118"/>
      <c r="D36" s="275"/>
      <c r="E36" s="21"/>
      <c r="F36" s="21"/>
      <c r="G36" s="21"/>
      <c r="H36" s="21"/>
      <c r="I36" s="21"/>
      <c r="J36" s="21"/>
      <c r="K36" s="276"/>
      <c r="L36" s="131"/>
      <c r="M36" s="131"/>
      <c r="N36" s="30"/>
      <c r="O36" s="30"/>
    </row>
    <row r="37" spans="1:15" ht="11.1" customHeight="1">
      <c r="A37" s="274"/>
      <c r="B37" s="118" t="s">
        <v>379</v>
      </c>
      <c r="C37" s="120"/>
      <c r="D37" s="275"/>
      <c r="E37" s="21"/>
      <c r="F37" s="21"/>
      <c r="G37" s="21"/>
      <c r="H37" s="21"/>
      <c r="I37" s="21"/>
      <c r="J37" s="21"/>
      <c r="K37" s="276"/>
      <c r="L37" s="131"/>
      <c r="M37" s="131"/>
      <c r="N37" s="30"/>
      <c r="O37" s="30"/>
    </row>
    <row r="38" spans="1:15" ht="11.1" customHeight="1">
      <c r="A38" s="274"/>
      <c r="B38" s="118" t="s">
        <v>380</v>
      </c>
      <c r="C38" s="120"/>
      <c r="D38" s="275"/>
      <c r="E38" s="21"/>
      <c r="F38" s="21"/>
      <c r="G38" s="21"/>
      <c r="H38" s="21"/>
      <c r="I38" s="21"/>
      <c r="J38" s="21"/>
      <c r="L38" s="30"/>
      <c r="M38" s="30"/>
      <c r="N38" s="30"/>
      <c r="O38" s="30"/>
    </row>
    <row r="39" spans="1:10" ht="11.1" customHeight="1">
      <c r="A39" s="274"/>
      <c r="B39" s="251" t="s">
        <v>381</v>
      </c>
      <c r="C39" s="251"/>
      <c r="D39" s="277">
        <v>1</v>
      </c>
      <c r="E39" s="24">
        <v>42</v>
      </c>
      <c r="F39" s="56" t="s">
        <v>8</v>
      </c>
      <c r="G39" s="56" t="s">
        <v>8</v>
      </c>
      <c r="H39" s="201" t="s">
        <v>439</v>
      </c>
      <c r="I39" s="201" t="s">
        <v>439</v>
      </c>
      <c r="J39" s="201" t="s">
        <v>439</v>
      </c>
    </row>
    <row r="40" spans="1:10" ht="7.5" customHeight="1">
      <c r="A40" s="274"/>
      <c r="B40" s="183"/>
      <c r="C40" s="170"/>
      <c r="D40" s="218"/>
      <c r="E40" s="21"/>
      <c r="F40" s="21"/>
      <c r="G40" s="21"/>
      <c r="H40" s="21"/>
      <c r="I40" s="21"/>
      <c r="J40" s="21"/>
    </row>
    <row r="41" spans="1:10" ht="11.1" customHeight="1">
      <c r="A41" s="274">
        <v>19</v>
      </c>
      <c r="B41" s="118" t="s">
        <v>47</v>
      </c>
      <c r="C41" s="118"/>
      <c r="D41" s="218"/>
      <c r="E41" s="21"/>
      <c r="F41" s="21"/>
      <c r="G41" s="21"/>
      <c r="H41" s="21"/>
      <c r="I41" s="21"/>
      <c r="J41" s="21"/>
    </row>
    <row r="42" spans="1:10" ht="11.1" customHeight="1">
      <c r="A42" s="274"/>
      <c r="B42" s="118" t="s">
        <v>382</v>
      </c>
      <c r="C42" s="118"/>
      <c r="D42" s="218"/>
      <c r="E42" s="21"/>
      <c r="F42" s="21"/>
      <c r="G42" s="21"/>
      <c r="H42" s="21"/>
      <c r="I42" s="21"/>
      <c r="J42" s="21"/>
    </row>
    <row r="43" spans="1:10" ht="11.1" customHeight="1">
      <c r="A43" s="274"/>
      <c r="B43" s="118" t="s">
        <v>383</v>
      </c>
      <c r="C43" s="118"/>
      <c r="D43" s="218"/>
      <c r="E43" s="21"/>
      <c r="F43" s="21"/>
      <c r="G43" s="21"/>
      <c r="H43" s="21"/>
      <c r="I43" s="21"/>
      <c r="J43" s="21"/>
    </row>
    <row r="44" spans="1:10" ht="11.1" customHeight="1">
      <c r="A44" s="274"/>
      <c r="B44" s="251" t="s">
        <v>384</v>
      </c>
      <c r="C44" s="251"/>
      <c r="D44" s="277">
        <v>20</v>
      </c>
      <c r="E44" s="24">
        <v>160833</v>
      </c>
      <c r="F44" s="24">
        <v>184327</v>
      </c>
      <c r="G44" s="24">
        <v>144101</v>
      </c>
      <c r="H44" s="24">
        <v>39548</v>
      </c>
      <c r="I44" s="24">
        <v>678</v>
      </c>
      <c r="J44" s="201" t="s">
        <v>439</v>
      </c>
    </row>
    <row r="45" spans="1:10" ht="11.1" customHeight="1">
      <c r="A45" s="183"/>
      <c r="B45" s="264"/>
      <c r="C45" s="171"/>
      <c r="D45" s="199"/>
      <c r="E45" s="24"/>
      <c r="F45" s="24"/>
      <c r="G45" s="24"/>
      <c r="H45" s="24"/>
      <c r="I45" s="24"/>
      <c r="J45" s="24"/>
    </row>
    <row r="46" spans="1:14" s="108" customFormat="1" ht="11.1" customHeight="1">
      <c r="A46" s="278"/>
      <c r="B46" s="279" t="s">
        <v>19</v>
      </c>
      <c r="C46" s="280"/>
      <c r="D46" s="281">
        <v>98</v>
      </c>
      <c r="E46" s="25">
        <v>1537454</v>
      </c>
      <c r="F46" s="25">
        <v>1172131</v>
      </c>
      <c r="G46" s="25">
        <v>887339</v>
      </c>
      <c r="H46" s="25">
        <v>196008</v>
      </c>
      <c r="I46" s="25">
        <v>67873</v>
      </c>
      <c r="J46" s="25">
        <v>20911</v>
      </c>
      <c r="K46" s="58"/>
      <c r="L46" s="282"/>
      <c r="M46" s="282"/>
      <c r="N46" s="282"/>
    </row>
    <row r="47" spans="1:9" ht="15.75" customHeight="1">
      <c r="A47" s="207"/>
      <c r="B47" s="207"/>
      <c r="C47" s="30"/>
      <c r="D47" s="107"/>
      <c r="E47" s="107"/>
      <c r="F47" s="107"/>
      <c r="G47" s="107"/>
      <c r="H47" s="107"/>
      <c r="I47" s="107"/>
    </row>
    <row r="48" spans="1:10" ht="17.25" customHeight="1">
      <c r="A48" s="1013" t="s">
        <v>385</v>
      </c>
      <c r="B48" s="1013"/>
      <c r="C48" s="1013"/>
      <c r="D48" s="1013"/>
      <c r="E48" s="1013"/>
      <c r="F48" s="1013"/>
      <c r="G48" s="1013"/>
      <c r="H48" s="1013"/>
      <c r="I48" s="1013"/>
      <c r="J48" s="1013"/>
    </row>
    <row r="49" spans="1:9" s="168" customFormat="1" ht="7.5" customHeight="1">
      <c r="A49" s="183"/>
      <c r="B49" s="183"/>
      <c r="C49" s="60"/>
      <c r="D49" s="60"/>
      <c r="E49" s="216"/>
      <c r="F49" s="216"/>
      <c r="G49" s="276"/>
      <c r="H49" s="276"/>
      <c r="I49" s="276"/>
    </row>
    <row r="50" spans="1:12" s="168" customFormat="1" ht="11.25" customHeight="1">
      <c r="A50" s="283">
        <v>16</v>
      </c>
      <c r="B50" s="251" t="s">
        <v>152</v>
      </c>
      <c r="C50" s="251"/>
      <c r="D50" s="277">
        <v>43</v>
      </c>
      <c r="E50" s="24">
        <v>462538</v>
      </c>
      <c r="F50" s="24">
        <v>364578</v>
      </c>
      <c r="G50" s="24">
        <v>6862</v>
      </c>
      <c r="H50" s="24">
        <v>305167</v>
      </c>
      <c r="I50" s="24">
        <v>31200</v>
      </c>
      <c r="J50" s="24">
        <v>21349</v>
      </c>
      <c r="L50" s="168" t="s">
        <v>441</v>
      </c>
    </row>
    <row r="51" spans="1:10" s="168" customFormat="1" ht="7.5" customHeight="1">
      <c r="A51" s="283"/>
      <c r="B51" s="183"/>
      <c r="C51" s="60"/>
      <c r="D51" s="284"/>
      <c r="E51" s="24"/>
      <c r="F51" s="24"/>
      <c r="G51" s="26"/>
      <c r="H51" s="26"/>
      <c r="I51" s="26"/>
      <c r="J51" s="167"/>
    </row>
    <row r="52" spans="1:10" s="168" customFormat="1" ht="11.25" customHeight="1">
      <c r="A52" s="283">
        <v>17</v>
      </c>
      <c r="B52" s="118" t="s">
        <v>150</v>
      </c>
      <c r="C52" s="118"/>
      <c r="D52" s="284"/>
      <c r="E52" s="24"/>
      <c r="F52" s="24"/>
      <c r="G52" s="24"/>
      <c r="H52" s="24"/>
      <c r="I52" s="181"/>
      <c r="J52" s="167"/>
    </row>
    <row r="53" spans="1:10" s="168" customFormat="1" ht="11.25" customHeight="1">
      <c r="A53" s="283"/>
      <c r="B53" s="251" t="s">
        <v>386</v>
      </c>
      <c r="C53" s="251"/>
      <c r="D53" s="277">
        <v>107</v>
      </c>
      <c r="E53" s="24">
        <v>1528886</v>
      </c>
      <c r="F53" s="24">
        <v>1596331</v>
      </c>
      <c r="G53" s="24">
        <v>10891</v>
      </c>
      <c r="H53" s="24">
        <v>1458569</v>
      </c>
      <c r="I53" s="24">
        <v>115728</v>
      </c>
      <c r="J53" s="24">
        <v>11142</v>
      </c>
    </row>
    <row r="54" spans="1:10" s="168" customFormat="1" ht="7.5" customHeight="1">
      <c r="A54" s="283"/>
      <c r="B54" s="251"/>
      <c r="C54" s="251"/>
      <c r="D54" s="284"/>
      <c r="E54" s="24"/>
      <c r="F54" s="24"/>
      <c r="G54" s="26"/>
      <c r="H54" s="26"/>
      <c r="I54" s="26"/>
      <c r="J54" s="167"/>
    </row>
    <row r="55" spans="1:10" s="168" customFormat="1" ht="11.25" customHeight="1">
      <c r="A55" s="274">
        <v>19</v>
      </c>
      <c r="B55" s="118" t="s">
        <v>47</v>
      </c>
      <c r="C55" s="251"/>
      <c r="D55" s="284"/>
      <c r="E55" s="24"/>
      <c r="F55" s="24"/>
      <c r="G55" s="26"/>
      <c r="H55" s="26"/>
      <c r="I55" s="26"/>
      <c r="J55" s="167"/>
    </row>
    <row r="56" spans="1:10" s="168" customFormat="1" ht="11.25" customHeight="1">
      <c r="A56" s="274"/>
      <c r="B56" s="118" t="s">
        <v>382</v>
      </c>
      <c r="C56" s="251"/>
      <c r="D56" s="284"/>
      <c r="E56" s="24"/>
      <c r="F56" s="24"/>
      <c r="G56" s="26"/>
      <c r="H56" s="26"/>
      <c r="I56" s="26"/>
      <c r="J56" s="167"/>
    </row>
    <row r="57" spans="1:10" s="168" customFormat="1" ht="11.25" customHeight="1">
      <c r="A57" s="274"/>
      <c r="B57" s="118" t="s">
        <v>383</v>
      </c>
      <c r="C57" s="251"/>
      <c r="D57" s="284"/>
      <c r="E57" s="24"/>
      <c r="F57" s="24"/>
      <c r="G57" s="26"/>
      <c r="H57" s="26"/>
      <c r="I57" s="26"/>
      <c r="J57" s="167"/>
    </row>
    <row r="58" spans="1:10" s="168" customFormat="1" ht="11.25" customHeight="1">
      <c r="A58" s="274"/>
      <c r="B58" s="251" t="s">
        <v>384</v>
      </c>
      <c r="C58" s="251"/>
      <c r="D58" s="277">
        <v>30</v>
      </c>
      <c r="E58" s="24">
        <v>131427</v>
      </c>
      <c r="F58" s="24">
        <v>185475</v>
      </c>
      <c r="G58" s="285">
        <v>7834</v>
      </c>
      <c r="H58" s="285">
        <v>150696</v>
      </c>
      <c r="I58" s="285">
        <v>16070</v>
      </c>
      <c r="J58" s="286">
        <v>10875</v>
      </c>
    </row>
    <row r="59" spans="1:10" s="168" customFormat="1" ht="7.5" customHeight="1">
      <c r="A59" s="283"/>
      <c r="B59" s="118"/>
      <c r="C59" s="118"/>
      <c r="D59" s="284"/>
      <c r="E59" s="24"/>
      <c r="F59" s="24"/>
      <c r="G59" s="26"/>
      <c r="H59" s="26"/>
      <c r="I59" s="26"/>
      <c r="J59" s="167"/>
    </row>
    <row r="60" spans="1:10" s="168" customFormat="1" ht="11.25" customHeight="1">
      <c r="A60" s="283">
        <v>20</v>
      </c>
      <c r="B60" s="118" t="s">
        <v>151</v>
      </c>
      <c r="C60" s="118"/>
      <c r="D60" s="284"/>
      <c r="E60" s="24"/>
      <c r="F60" s="24"/>
      <c r="G60" s="26"/>
      <c r="H60" s="26"/>
      <c r="I60" s="26"/>
      <c r="J60" s="167"/>
    </row>
    <row r="61" spans="1:10" s="168" customFormat="1" ht="11.25" customHeight="1">
      <c r="A61" s="283"/>
      <c r="B61" s="118" t="s">
        <v>387</v>
      </c>
      <c r="C61" s="118"/>
      <c r="D61" s="284"/>
      <c r="E61" s="24"/>
      <c r="F61" s="24"/>
      <c r="G61" s="26"/>
      <c r="H61" s="26"/>
      <c r="I61" s="26"/>
      <c r="J61" s="167"/>
    </row>
    <row r="62" spans="1:10" s="168" customFormat="1" ht="11.25" customHeight="1">
      <c r="A62" s="283"/>
      <c r="B62" s="118" t="s">
        <v>388</v>
      </c>
      <c r="C62" s="118"/>
      <c r="D62" s="284"/>
      <c r="E62" s="24"/>
      <c r="F62" s="24"/>
      <c r="G62" s="24"/>
      <c r="H62" s="24"/>
      <c r="I62" s="181"/>
      <c r="J62" s="167"/>
    </row>
    <row r="63" spans="1:10" s="168" customFormat="1" ht="11.25" customHeight="1">
      <c r="A63" s="283"/>
      <c r="B63" s="251" t="s">
        <v>389</v>
      </c>
      <c r="C63" s="251"/>
      <c r="D63" s="277">
        <v>58</v>
      </c>
      <c r="E63" s="24">
        <v>572447</v>
      </c>
      <c r="F63" s="24">
        <v>473021</v>
      </c>
      <c r="G63" s="285">
        <v>22291</v>
      </c>
      <c r="H63" s="285">
        <v>436756</v>
      </c>
      <c r="I63" s="285">
        <v>13607</v>
      </c>
      <c r="J63" s="285">
        <v>368</v>
      </c>
    </row>
    <row r="64" spans="1:10" s="168" customFormat="1" ht="7.5" customHeight="1">
      <c r="A64" s="183"/>
      <c r="B64" s="251"/>
      <c r="C64" s="251"/>
      <c r="D64" s="284"/>
      <c r="E64" s="24"/>
      <c r="F64" s="24"/>
      <c r="G64" s="26"/>
      <c r="H64" s="26"/>
      <c r="I64" s="181"/>
      <c r="J64" s="167"/>
    </row>
    <row r="65" spans="1:11" s="287" customFormat="1" ht="11.25" customHeight="1">
      <c r="A65" s="210"/>
      <c r="B65" s="279" t="s">
        <v>19</v>
      </c>
      <c r="C65" s="265"/>
      <c r="D65" s="281">
        <v>190</v>
      </c>
      <c r="E65" s="25">
        <v>3653762</v>
      </c>
      <c r="F65" s="25">
        <v>3701398</v>
      </c>
      <c r="G65" s="27">
        <v>143806</v>
      </c>
      <c r="H65" s="27">
        <v>2754727</v>
      </c>
      <c r="I65" s="27">
        <v>753669</v>
      </c>
      <c r="J65" s="27">
        <v>49196</v>
      </c>
      <c r="K65" s="58"/>
    </row>
    <row r="66" spans="1:3" ht="11.25" customHeight="1">
      <c r="A66" s="203" t="s">
        <v>7</v>
      </c>
      <c r="B66" s="207"/>
      <c r="C66" s="207"/>
    </row>
    <row r="67" spans="1:11" ht="14.25" customHeight="1">
      <c r="A67" s="991" t="s">
        <v>510</v>
      </c>
      <c r="B67" s="991"/>
      <c r="C67" s="991"/>
      <c r="D67" s="991"/>
      <c r="E67" s="991"/>
      <c r="F67" s="991"/>
      <c r="G67" s="991"/>
      <c r="H67" s="991"/>
      <c r="I67" s="991"/>
      <c r="J67" s="991"/>
      <c r="K67" s="146"/>
    </row>
    <row r="68" spans="1:11" ht="12" customHeight="1">
      <c r="A68" s="991"/>
      <c r="B68" s="991"/>
      <c r="C68" s="991"/>
      <c r="D68" s="991"/>
      <c r="E68" s="991"/>
      <c r="F68" s="991"/>
      <c r="G68" s="991"/>
      <c r="H68" s="991"/>
      <c r="I68" s="991"/>
      <c r="J68" s="991"/>
      <c r="K68" s="288"/>
    </row>
    <row r="69" spans="1:10" ht="12.75">
      <c r="A69" s="991"/>
      <c r="B69" s="991"/>
      <c r="C69" s="991"/>
      <c r="D69" s="991"/>
      <c r="E69" s="991"/>
      <c r="F69" s="991"/>
      <c r="G69" s="991"/>
      <c r="H69" s="991"/>
      <c r="I69" s="991"/>
      <c r="J69" s="991"/>
    </row>
    <row r="70" ht="12.75">
      <c r="F70" s="108"/>
    </row>
  </sheetData>
  <mergeCells count="17">
    <mergeCell ref="A67:J69"/>
    <mergeCell ref="H7:H11"/>
    <mergeCell ref="I7:I11"/>
    <mergeCell ref="J7:J11"/>
    <mergeCell ref="E12:J12"/>
    <mergeCell ref="A14:J14"/>
    <mergeCell ref="A48:J48"/>
    <mergeCell ref="A2:J2"/>
    <mergeCell ref="A3:J3"/>
    <mergeCell ref="A5:A12"/>
    <mergeCell ref="B5:C12"/>
    <mergeCell ref="D5:D11"/>
    <mergeCell ref="E5:E11"/>
    <mergeCell ref="F5:F11"/>
    <mergeCell ref="G5:J5"/>
    <mergeCell ref="G6:G11"/>
    <mergeCell ref="H6:J6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61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58" customWidth="1"/>
    <col min="2" max="2" width="38.57421875" style="58" customWidth="1"/>
    <col min="3" max="3" width="0.71875" style="58" customWidth="1"/>
    <col min="4" max="4" width="6.7109375" style="58" customWidth="1"/>
    <col min="5" max="5" width="8.421875" style="58" customWidth="1"/>
    <col min="6" max="6" width="8.28125" style="58" customWidth="1"/>
    <col min="7" max="7" width="7.57421875" style="58" customWidth="1"/>
    <col min="8" max="8" width="7.28125" style="58" customWidth="1"/>
    <col min="9" max="9" width="7.00390625" style="58" customWidth="1"/>
    <col min="10" max="10" width="6.8515625" style="58" customWidth="1"/>
    <col min="11" max="16384" width="11.421875" style="58" customWidth="1"/>
  </cols>
  <sheetData>
    <row r="2" spans="1:10" s="147" customFormat="1" ht="12.75">
      <c r="A2" s="1002" t="s">
        <v>511</v>
      </c>
      <c r="B2" s="1002"/>
      <c r="C2" s="1002"/>
      <c r="D2" s="1002"/>
      <c r="E2" s="1002"/>
      <c r="F2" s="1002"/>
      <c r="G2" s="1002"/>
      <c r="H2" s="1002"/>
      <c r="I2" s="1002"/>
      <c r="J2" s="1002"/>
    </row>
    <row r="3" spans="1:10" s="147" customFormat="1" ht="12.75">
      <c r="A3" s="1014" t="s">
        <v>369</v>
      </c>
      <c r="B3" s="1014"/>
      <c r="C3" s="1014"/>
      <c r="D3" s="1014"/>
      <c r="E3" s="1014"/>
      <c r="F3" s="1014"/>
      <c r="G3" s="1014"/>
      <c r="H3" s="1014"/>
      <c r="I3" s="1014"/>
      <c r="J3" s="1014"/>
    </row>
    <row r="4" spans="1:10" s="147" customFormat="1" ht="11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1.25" customHeight="1">
      <c r="A5" s="963" t="s">
        <v>476</v>
      </c>
      <c r="B5" s="970" t="s">
        <v>37</v>
      </c>
      <c r="C5" s="971"/>
      <c r="D5" s="959" t="s">
        <v>512</v>
      </c>
      <c r="E5" s="959" t="s">
        <v>446</v>
      </c>
      <c r="F5" s="959" t="s">
        <v>497</v>
      </c>
      <c r="G5" s="1015" t="s">
        <v>1</v>
      </c>
      <c r="H5" s="982"/>
      <c r="I5" s="982"/>
      <c r="J5" s="982"/>
    </row>
    <row r="6" spans="1:11" ht="11.25" customHeight="1">
      <c r="A6" s="963"/>
      <c r="B6" s="973"/>
      <c r="C6" s="974"/>
      <c r="D6" s="959"/>
      <c r="E6" s="959"/>
      <c r="F6" s="959"/>
      <c r="G6" s="967" t="s">
        <v>509</v>
      </c>
      <c r="H6" s="992" t="s">
        <v>175</v>
      </c>
      <c r="I6" s="993"/>
      <c r="J6" s="993"/>
      <c r="K6" s="30"/>
    </row>
    <row r="7" spans="1:11" ht="11.25" customHeight="1">
      <c r="A7" s="963"/>
      <c r="B7" s="973"/>
      <c r="C7" s="974"/>
      <c r="D7" s="959"/>
      <c r="E7" s="959"/>
      <c r="F7" s="959"/>
      <c r="G7" s="968"/>
      <c r="H7" s="958" t="s">
        <v>16</v>
      </c>
      <c r="I7" s="958" t="s">
        <v>17</v>
      </c>
      <c r="J7" s="961" t="s">
        <v>18</v>
      </c>
      <c r="K7" s="148"/>
    </row>
    <row r="8" spans="1:11" ht="12" customHeight="1">
      <c r="A8" s="963"/>
      <c r="B8" s="973"/>
      <c r="C8" s="974"/>
      <c r="D8" s="959"/>
      <c r="E8" s="959"/>
      <c r="F8" s="959"/>
      <c r="G8" s="968"/>
      <c r="H8" s="959"/>
      <c r="I8" s="959"/>
      <c r="J8" s="963"/>
      <c r="K8" s="148"/>
    </row>
    <row r="9" spans="1:11" ht="12.75">
      <c r="A9" s="963"/>
      <c r="B9" s="973"/>
      <c r="C9" s="974"/>
      <c r="D9" s="959"/>
      <c r="E9" s="959"/>
      <c r="F9" s="959"/>
      <c r="G9" s="968"/>
      <c r="H9" s="959"/>
      <c r="I9" s="959"/>
      <c r="J9" s="963"/>
      <c r="K9" s="148"/>
    </row>
    <row r="10" spans="1:11" ht="12.75">
      <c r="A10" s="963"/>
      <c r="B10" s="973"/>
      <c r="C10" s="974"/>
      <c r="D10" s="959"/>
      <c r="E10" s="959"/>
      <c r="F10" s="959"/>
      <c r="G10" s="968"/>
      <c r="H10" s="959"/>
      <c r="I10" s="959"/>
      <c r="J10" s="963"/>
      <c r="K10" s="30"/>
    </row>
    <row r="11" spans="1:11" ht="12" customHeight="1">
      <c r="A11" s="963"/>
      <c r="B11" s="973"/>
      <c r="C11" s="974"/>
      <c r="D11" s="959"/>
      <c r="E11" s="959"/>
      <c r="F11" s="959"/>
      <c r="G11" s="968"/>
      <c r="H11" s="959"/>
      <c r="I11" s="959"/>
      <c r="J11" s="963"/>
      <c r="K11" s="30"/>
    </row>
    <row r="12" spans="1:11" ht="16.5" customHeight="1">
      <c r="A12" s="965"/>
      <c r="B12" s="976"/>
      <c r="C12" s="977"/>
      <c r="D12" s="169" t="s">
        <v>499</v>
      </c>
      <c r="E12" s="983" t="s">
        <v>3</v>
      </c>
      <c r="F12" s="984"/>
      <c r="G12" s="984"/>
      <c r="H12" s="984"/>
      <c r="I12" s="984"/>
      <c r="J12" s="984"/>
      <c r="K12" s="30"/>
    </row>
    <row r="13" spans="1:11" ht="12.75" customHeight="1">
      <c r="A13" s="129"/>
      <c r="B13" s="131"/>
      <c r="C13" s="131"/>
      <c r="D13" s="152"/>
      <c r="E13" s="148"/>
      <c r="F13" s="148"/>
      <c r="G13" s="148"/>
      <c r="H13" s="148"/>
      <c r="I13" s="148"/>
      <c r="J13" s="148"/>
      <c r="K13" s="30"/>
    </row>
    <row r="14" spans="1:10" ht="11.25" customHeight="1">
      <c r="A14" s="1012" t="s">
        <v>390</v>
      </c>
      <c r="B14" s="1012"/>
      <c r="C14" s="1012"/>
      <c r="D14" s="1012"/>
      <c r="E14" s="1012"/>
      <c r="F14" s="1012"/>
      <c r="G14" s="1012"/>
      <c r="H14" s="1012"/>
      <c r="I14" s="1012"/>
      <c r="J14" s="1012"/>
    </row>
    <row r="15" spans="1:10" ht="11.25" customHeight="1">
      <c r="A15" s="273"/>
      <c r="B15" s="290"/>
      <c r="C15" s="291"/>
      <c r="D15" s="292"/>
      <c r="E15" s="292"/>
      <c r="F15" s="292"/>
      <c r="G15" s="292"/>
      <c r="H15" s="292"/>
      <c r="I15" s="292"/>
      <c r="J15" s="292"/>
    </row>
    <row r="16" spans="1:10" ht="11.25" customHeight="1">
      <c r="A16" s="274" t="s">
        <v>40</v>
      </c>
      <c r="B16" s="183" t="s">
        <v>391</v>
      </c>
      <c r="C16" s="118"/>
      <c r="D16" s="293"/>
      <c r="E16" s="21"/>
      <c r="F16" s="21"/>
      <c r="H16" s="146"/>
      <c r="I16" s="146"/>
      <c r="J16" s="146"/>
    </row>
    <row r="17" spans="1:10" ht="11.25" customHeight="1">
      <c r="A17" s="274"/>
      <c r="B17" s="251" t="s">
        <v>392</v>
      </c>
      <c r="C17" s="120"/>
      <c r="D17" s="277">
        <v>20</v>
      </c>
      <c r="E17" s="26">
        <v>768845</v>
      </c>
      <c r="F17" s="26">
        <v>833730</v>
      </c>
      <c r="G17" s="201" t="s">
        <v>439</v>
      </c>
      <c r="H17" s="26">
        <v>813376</v>
      </c>
      <c r="I17" s="26">
        <v>20354</v>
      </c>
      <c r="J17" s="201" t="s">
        <v>439</v>
      </c>
    </row>
    <row r="18" spans="1:10" ht="11.25" customHeight="1">
      <c r="A18" s="274"/>
      <c r="B18" s="251"/>
      <c r="C18" s="120"/>
      <c r="D18" s="294"/>
      <c r="E18" s="26"/>
      <c r="F18" s="26"/>
      <c r="G18" s="24"/>
      <c r="H18" s="24"/>
      <c r="I18" s="26"/>
      <c r="J18" s="26"/>
    </row>
    <row r="19" spans="1:10" ht="9.75" customHeight="1">
      <c r="A19" s="274" t="s">
        <v>46</v>
      </c>
      <c r="B19" s="118" t="s">
        <v>47</v>
      </c>
      <c r="C19" s="118"/>
      <c r="D19" s="294"/>
      <c r="E19" s="26"/>
      <c r="F19" s="26"/>
      <c r="G19" s="24"/>
      <c r="H19" s="24"/>
      <c r="I19" s="26"/>
      <c r="J19" s="26"/>
    </row>
    <row r="20" spans="1:10" ht="11.25" customHeight="1">
      <c r="A20" s="202"/>
      <c r="B20" s="249" t="s">
        <v>382</v>
      </c>
      <c r="C20" s="118"/>
      <c r="D20" s="294"/>
      <c r="E20" s="26"/>
      <c r="F20" s="26"/>
      <c r="G20" s="24"/>
      <c r="H20" s="24"/>
      <c r="I20" s="26"/>
      <c r="J20" s="26"/>
    </row>
    <row r="21" spans="1:10" ht="11.25" customHeight="1">
      <c r="A21" s="274"/>
      <c r="B21" s="118" t="s">
        <v>383</v>
      </c>
      <c r="C21" s="118"/>
      <c r="D21" s="294"/>
      <c r="E21" s="26"/>
      <c r="F21" s="26"/>
      <c r="G21" s="24"/>
      <c r="H21" s="24"/>
      <c r="I21" s="26"/>
      <c r="J21" s="26"/>
    </row>
    <row r="22" spans="1:10" ht="11.25" customHeight="1">
      <c r="A22" s="274"/>
      <c r="B22" s="251" t="s">
        <v>384</v>
      </c>
      <c r="C22" s="251"/>
      <c r="D22" s="277">
        <v>9</v>
      </c>
      <c r="E22" s="26">
        <v>28579</v>
      </c>
      <c r="F22" s="26">
        <v>17871</v>
      </c>
      <c r="G22" s="201" t="s">
        <v>439</v>
      </c>
      <c r="H22" s="24">
        <v>17871</v>
      </c>
      <c r="I22" s="201" t="s">
        <v>439</v>
      </c>
      <c r="J22" s="201" t="s">
        <v>439</v>
      </c>
    </row>
    <row r="23" spans="1:10" ht="11.25" customHeight="1">
      <c r="A23" s="274"/>
      <c r="B23" s="251"/>
      <c r="C23" s="171"/>
      <c r="D23" s="294"/>
      <c r="E23" s="26"/>
      <c r="F23" s="26"/>
      <c r="G23" s="24"/>
      <c r="H23" s="24"/>
      <c r="I23" s="26"/>
      <c r="J23" s="26"/>
    </row>
    <row r="24" spans="1:10" ht="11.25" customHeight="1">
      <c r="A24" s="274" t="s">
        <v>49</v>
      </c>
      <c r="B24" s="118" t="s">
        <v>151</v>
      </c>
      <c r="C24" s="118"/>
      <c r="D24" s="294"/>
      <c r="E24" s="26"/>
      <c r="F24" s="26"/>
      <c r="G24" s="24"/>
      <c r="H24" s="24"/>
      <c r="I24" s="26"/>
      <c r="J24" s="26"/>
    </row>
    <row r="25" spans="1:10" ht="11.25" customHeight="1">
      <c r="A25" s="295"/>
      <c r="B25" s="118" t="s">
        <v>387</v>
      </c>
      <c r="C25" s="118"/>
      <c r="D25" s="294"/>
      <c r="E25" s="26"/>
      <c r="F25" s="26"/>
      <c r="G25" s="24"/>
      <c r="H25" s="24"/>
      <c r="I25" s="26"/>
      <c r="J25" s="26"/>
    </row>
    <row r="26" spans="1:10" ht="11.25" customHeight="1">
      <c r="A26" s="295"/>
      <c r="B26" s="118" t="s">
        <v>388</v>
      </c>
      <c r="C26" s="118"/>
      <c r="D26" s="294"/>
      <c r="E26" s="26"/>
      <c r="F26" s="26"/>
      <c r="G26" s="24"/>
      <c r="H26" s="24"/>
      <c r="I26" s="26"/>
      <c r="J26" s="26"/>
    </row>
    <row r="27" spans="1:10" ht="11.25" customHeight="1">
      <c r="A27" s="295"/>
      <c r="B27" s="251" t="s">
        <v>389</v>
      </c>
      <c r="C27" s="251"/>
      <c r="D27" s="277">
        <v>8</v>
      </c>
      <c r="E27" s="26">
        <v>87220</v>
      </c>
      <c r="F27" s="26">
        <v>61630</v>
      </c>
      <c r="G27" s="201" t="s">
        <v>439</v>
      </c>
      <c r="H27" s="24">
        <v>60697</v>
      </c>
      <c r="I27" s="26">
        <v>933</v>
      </c>
      <c r="J27" s="201" t="s">
        <v>439</v>
      </c>
    </row>
    <row r="28" spans="1:13" ht="11.25" customHeight="1">
      <c r="A28" s="273"/>
      <c r="B28" s="120"/>
      <c r="C28" s="120"/>
      <c r="D28" s="294"/>
      <c r="E28" s="26"/>
      <c r="F28" s="26"/>
      <c r="G28" s="24"/>
      <c r="H28" s="24"/>
      <c r="I28" s="26"/>
      <c r="J28" s="26"/>
      <c r="M28" s="21"/>
    </row>
    <row r="29" spans="1:11" s="108" customFormat="1" ht="11.25" customHeight="1">
      <c r="A29" s="278"/>
      <c r="B29" s="265" t="s">
        <v>19</v>
      </c>
      <c r="C29" s="265"/>
      <c r="D29" s="296">
        <v>28</v>
      </c>
      <c r="E29" s="27">
        <v>893113</v>
      </c>
      <c r="F29" s="27">
        <v>923131</v>
      </c>
      <c r="G29" s="201" t="s">
        <v>439</v>
      </c>
      <c r="H29" s="27">
        <v>901503</v>
      </c>
      <c r="I29" s="27">
        <v>21595</v>
      </c>
      <c r="J29" s="27">
        <v>33</v>
      </c>
      <c r="K29" s="58"/>
    </row>
    <row r="30" spans="1:10" ht="30" customHeight="1">
      <c r="A30" s="273"/>
      <c r="B30" s="60"/>
      <c r="C30" s="60"/>
      <c r="D30" s="8"/>
      <c r="E30" s="8"/>
      <c r="F30" s="8"/>
      <c r="G30" s="8"/>
      <c r="H30" s="8"/>
      <c r="I30" s="8"/>
      <c r="J30" s="8"/>
    </row>
    <row r="31" spans="1:10" ht="12.75" customHeight="1">
      <c r="A31" s="1012" t="s">
        <v>393</v>
      </c>
      <c r="B31" s="1012"/>
      <c r="C31" s="1012"/>
      <c r="D31" s="1012"/>
      <c r="E31" s="1012"/>
      <c r="F31" s="1012"/>
      <c r="G31" s="1012"/>
      <c r="H31" s="1012"/>
      <c r="I31" s="1012"/>
      <c r="J31" s="1012"/>
    </row>
    <row r="32" spans="1:10" ht="11.25" customHeight="1">
      <c r="A32" s="273"/>
      <c r="B32" s="207"/>
      <c r="C32" s="30"/>
      <c r="D32" s="103"/>
      <c r="E32" s="103"/>
      <c r="F32" s="103"/>
      <c r="G32" s="103"/>
      <c r="H32" s="21"/>
      <c r="I32" s="276"/>
      <c r="J32" s="103"/>
    </row>
    <row r="33" spans="1:10" ht="11.25" customHeight="1">
      <c r="A33" s="297" t="s">
        <v>394</v>
      </c>
      <c r="B33" s="251" t="s">
        <v>395</v>
      </c>
      <c r="C33" s="30"/>
      <c r="D33" s="277">
        <v>165</v>
      </c>
      <c r="E33" s="24">
        <v>102391</v>
      </c>
      <c r="F33" s="24">
        <v>120383</v>
      </c>
      <c r="G33" s="201" t="s">
        <v>439</v>
      </c>
      <c r="H33" s="24">
        <v>115451</v>
      </c>
      <c r="I33" s="26">
        <v>4310</v>
      </c>
      <c r="J33" s="19">
        <v>622</v>
      </c>
    </row>
    <row r="34" spans="1:10" ht="11.25" customHeight="1">
      <c r="A34" s="248"/>
      <c r="B34" s="126"/>
      <c r="D34" s="102"/>
      <c r="E34" s="17"/>
      <c r="F34" s="17"/>
      <c r="G34" s="17"/>
      <c r="H34" s="19"/>
      <c r="I34" s="19"/>
      <c r="J34" s="19"/>
    </row>
    <row r="35" spans="1:10" ht="11.25" customHeight="1">
      <c r="A35" s="248"/>
      <c r="B35" s="265" t="s">
        <v>19</v>
      </c>
      <c r="C35" s="265"/>
      <c r="D35" s="298">
        <v>183</v>
      </c>
      <c r="E35" s="25">
        <v>102732</v>
      </c>
      <c r="F35" s="25">
        <v>123342</v>
      </c>
      <c r="G35" s="369" t="s">
        <v>439</v>
      </c>
      <c r="H35" s="25">
        <v>118284</v>
      </c>
      <c r="I35" s="27">
        <v>4436</v>
      </c>
      <c r="J35" s="20">
        <v>622</v>
      </c>
    </row>
    <row r="36" spans="1:10" ht="30" customHeight="1">
      <c r="A36" s="248"/>
      <c r="B36" s="251"/>
      <c r="C36" s="171"/>
      <c r="D36" s="103"/>
      <c r="H36" s="146"/>
      <c r="I36" s="146"/>
      <c r="J36" s="146"/>
    </row>
    <row r="37" spans="1:10" ht="14.25" customHeight="1">
      <c r="A37" s="1012" t="s">
        <v>513</v>
      </c>
      <c r="B37" s="1012"/>
      <c r="C37" s="1012"/>
      <c r="D37" s="1012"/>
      <c r="E37" s="1012"/>
      <c r="F37" s="1012"/>
      <c r="G37" s="1012"/>
      <c r="H37" s="1012"/>
      <c r="I37" s="1012"/>
      <c r="J37" s="1012"/>
    </row>
    <row r="38" spans="1:10" ht="11.25" customHeight="1">
      <c r="A38" s="248"/>
      <c r="B38" s="126"/>
      <c r="C38" s="126"/>
      <c r="D38" s="103"/>
      <c r="H38" s="146"/>
      <c r="I38" s="146"/>
      <c r="J38" s="146"/>
    </row>
    <row r="39" spans="1:9" ht="11.25" customHeight="1">
      <c r="A39" s="274" t="s">
        <v>24</v>
      </c>
      <c r="B39" s="118" t="s">
        <v>140</v>
      </c>
      <c r="C39" s="118"/>
      <c r="D39" s="275"/>
      <c r="E39" s="276"/>
      <c r="F39" s="276"/>
      <c r="G39" s="276"/>
      <c r="H39" s="276"/>
      <c r="I39" s="276"/>
    </row>
    <row r="40" spans="1:10" ht="11.25" customHeight="1">
      <c r="A40" s="274"/>
      <c r="B40" s="118" t="s">
        <v>371</v>
      </c>
      <c r="C40" s="118"/>
      <c r="D40" s="275"/>
      <c r="E40" s="21"/>
      <c r="F40" s="21"/>
      <c r="G40" s="21"/>
      <c r="H40" s="21"/>
      <c r="I40" s="21"/>
      <c r="J40" s="21"/>
    </row>
    <row r="41" spans="1:12" ht="11.25" customHeight="1">
      <c r="A41" s="274"/>
      <c r="B41" s="251" t="s">
        <v>372</v>
      </c>
      <c r="C41" s="251"/>
      <c r="D41" s="277">
        <v>4</v>
      </c>
      <c r="E41" s="24">
        <v>100897</v>
      </c>
      <c r="F41" s="24">
        <v>27199</v>
      </c>
      <c r="G41" s="181">
        <v>1562</v>
      </c>
      <c r="H41" s="24">
        <v>20492</v>
      </c>
      <c r="I41" s="24">
        <v>5146</v>
      </c>
      <c r="J41" s="201" t="s">
        <v>439</v>
      </c>
      <c r="L41" s="21"/>
    </row>
    <row r="42" spans="1:10" ht="11.25" customHeight="1">
      <c r="A42" s="299"/>
      <c r="B42" s="249"/>
      <c r="C42" s="166"/>
      <c r="D42" s="300"/>
      <c r="E42" s="24"/>
      <c r="F42" s="24"/>
      <c r="G42" s="17"/>
      <c r="H42" s="26"/>
      <c r="I42" s="26"/>
      <c r="J42" s="26"/>
    </row>
    <row r="43" spans="1:13" s="108" customFormat="1" ht="11.25" customHeight="1">
      <c r="A43" s="274" t="s">
        <v>34</v>
      </c>
      <c r="B43" s="251" t="s">
        <v>145</v>
      </c>
      <c r="C43" s="166"/>
      <c r="D43" s="277">
        <v>8</v>
      </c>
      <c r="E43" s="24">
        <v>237558</v>
      </c>
      <c r="F43" s="24">
        <v>270304</v>
      </c>
      <c r="G43" s="24">
        <v>265000</v>
      </c>
      <c r="H43" s="26">
        <v>4200</v>
      </c>
      <c r="I43" s="26">
        <v>833</v>
      </c>
      <c r="J43" s="26">
        <v>270</v>
      </c>
      <c r="L43" s="118"/>
      <c r="M43" s="118"/>
    </row>
    <row r="44" spans="1:13" s="108" customFormat="1" ht="11.25" customHeight="1">
      <c r="A44" s="299"/>
      <c r="B44" s="249"/>
      <c r="C44" s="158"/>
      <c r="D44" s="300"/>
      <c r="E44" s="24"/>
      <c r="F44" s="24"/>
      <c r="G44" s="24"/>
      <c r="H44" s="24"/>
      <c r="I44" s="24"/>
      <c r="J44" s="24"/>
      <c r="L44" s="118"/>
      <c r="M44" s="118"/>
    </row>
    <row r="45" spans="1:13" s="108" customFormat="1" ht="11.25" customHeight="1">
      <c r="A45" s="153" t="s">
        <v>36</v>
      </c>
      <c r="B45" s="118" t="s">
        <v>54</v>
      </c>
      <c r="C45" s="118"/>
      <c r="D45" s="277"/>
      <c r="E45" s="24"/>
      <c r="F45" s="24"/>
      <c r="G45" s="24"/>
      <c r="H45" s="26"/>
      <c r="I45" s="26"/>
      <c r="J45" s="26"/>
      <c r="L45" s="118"/>
      <c r="M45" s="118"/>
    </row>
    <row r="46" spans="1:13" s="108" customFormat="1" ht="11.25" customHeight="1">
      <c r="A46" s="162"/>
      <c r="B46" s="118" t="s">
        <v>396</v>
      </c>
      <c r="C46" s="118"/>
      <c r="D46" s="277"/>
      <c r="E46" s="24"/>
      <c r="F46" s="24"/>
      <c r="G46" s="24"/>
      <c r="H46" s="26"/>
      <c r="I46" s="26"/>
      <c r="J46" s="26"/>
      <c r="L46" s="118"/>
      <c r="M46" s="118"/>
    </row>
    <row r="47" spans="1:13" s="108" customFormat="1" ht="11.25" customHeight="1">
      <c r="A47" s="162"/>
      <c r="B47" s="251" t="s">
        <v>397</v>
      </c>
      <c r="C47" s="251"/>
      <c r="D47" s="277">
        <v>15</v>
      </c>
      <c r="E47" s="24">
        <v>67566</v>
      </c>
      <c r="F47" s="24">
        <v>171619</v>
      </c>
      <c r="G47" s="26">
        <v>398</v>
      </c>
      <c r="H47" s="24">
        <v>113435</v>
      </c>
      <c r="I47" s="24">
        <v>50683</v>
      </c>
      <c r="J47" s="24">
        <v>7103</v>
      </c>
      <c r="L47" s="118"/>
      <c r="M47" s="118"/>
    </row>
    <row r="48" spans="1:13" s="108" customFormat="1" ht="11.25" customHeight="1">
      <c r="A48" s="299"/>
      <c r="B48" s="301"/>
      <c r="C48" s="302"/>
      <c r="D48" s="300"/>
      <c r="E48" s="24"/>
      <c r="F48" s="24"/>
      <c r="G48" s="24"/>
      <c r="H48" s="24"/>
      <c r="I48" s="24"/>
      <c r="J48" s="24"/>
      <c r="L48" s="118"/>
      <c r="M48" s="118"/>
    </row>
    <row r="49" spans="1:13" s="108" customFormat="1" ht="11.25" customHeight="1">
      <c r="A49" s="153" t="s">
        <v>38</v>
      </c>
      <c r="B49" s="118" t="s">
        <v>148</v>
      </c>
      <c r="C49" s="118"/>
      <c r="D49" s="277"/>
      <c r="E49" s="24"/>
      <c r="F49" s="24"/>
      <c r="G49" s="24"/>
      <c r="H49" s="26"/>
      <c r="I49" s="26"/>
      <c r="J49" s="26"/>
      <c r="L49" s="118"/>
      <c r="M49" s="118"/>
    </row>
    <row r="50" spans="1:13" s="108" customFormat="1" ht="11.25" customHeight="1">
      <c r="A50" s="153"/>
      <c r="B50" s="251" t="s">
        <v>398</v>
      </c>
      <c r="C50" s="251"/>
      <c r="D50" s="277">
        <v>15</v>
      </c>
      <c r="E50" s="24">
        <v>69594</v>
      </c>
      <c r="F50" s="24">
        <v>79600</v>
      </c>
      <c r="G50" s="26">
        <v>28</v>
      </c>
      <c r="H50" s="24">
        <v>30043</v>
      </c>
      <c r="I50" s="24">
        <v>47375</v>
      </c>
      <c r="J50" s="24">
        <v>2154</v>
      </c>
      <c r="L50" s="118"/>
      <c r="M50" s="118"/>
    </row>
    <row r="51" spans="1:13" s="108" customFormat="1" ht="11.25" customHeight="1">
      <c r="A51" s="299"/>
      <c r="B51" s="301"/>
      <c r="C51" s="166"/>
      <c r="D51" s="300"/>
      <c r="E51" s="24"/>
      <c r="F51" s="24"/>
      <c r="G51" s="17"/>
      <c r="H51" s="26"/>
      <c r="I51" s="26"/>
      <c r="J51" s="26"/>
      <c r="L51" s="118"/>
      <c r="M51" s="118"/>
    </row>
    <row r="52" spans="1:13" s="108" customFormat="1" ht="11.25" customHeight="1">
      <c r="A52" s="299" t="s">
        <v>39</v>
      </c>
      <c r="B52" s="301" t="s">
        <v>152</v>
      </c>
      <c r="C52" s="303"/>
      <c r="D52" s="277">
        <v>13</v>
      </c>
      <c r="E52" s="24">
        <v>10684</v>
      </c>
      <c r="F52" s="24">
        <v>12833</v>
      </c>
      <c r="G52" s="26">
        <v>8</v>
      </c>
      <c r="H52" s="26">
        <v>3077</v>
      </c>
      <c r="I52" s="26">
        <v>4291</v>
      </c>
      <c r="J52" s="26">
        <v>5458</v>
      </c>
      <c r="L52" s="118"/>
      <c r="M52" s="118"/>
    </row>
    <row r="53" spans="1:13" s="108" customFormat="1" ht="11.25" customHeight="1">
      <c r="A53" s="304"/>
      <c r="B53" s="305"/>
      <c r="C53" s="303"/>
      <c r="D53" s="306"/>
      <c r="E53" s="24"/>
      <c r="F53" s="24"/>
      <c r="G53" s="119"/>
      <c r="H53" s="27"/>
      <c r="I53" s="27"/>
      <c r="J53" s="27"/>
      <c r="L53" s="118"/>
      <c r="M53" s="118"/>
    </row>
    <row r="54" spans="1:13" s="108" customFormat="1" ht="11.25" customHeight="1">
      <c r="A54" s="274" t="s">
        <v>40</v>
      </c>
      <c r="B54" s="183" t="s">
        <v>391</v>
      </c>
      <c r="C54" s="303"/>
      <c r="D54" s="300"/>
      <c r="E54" s="24"/>
      <c r="F54" s="24"/>
      <c r="G54" s="119"/>
      <c r="H54" s="24"/>
      <c r="I54" s="24"/>
      <c r="J54" s="24"/>
      <c r="L54" s="118"/>
      <c r="M54" s="118"/>
    </row>
    <row r="55" spans="1:13" s="108" customFormat="1" ht="11.25" customHeight="1">
      <c r="A55" s="307"/>
      <c r="B55" s="251" t="s">
        <v>392</v>
      </c>
      <c r="C55" s="303"/>
      <c r="D55" s="277">
        <v>9</v>
      </c>
      <c r="E55" s="24">
        <v>101633</v>
      </c>
      <c r="F55" s="24">
        <v>31998</v>
      </c>
      <c r="G55" s="181">
        <v>8</v>
      </c>
      <c r="H55" s="26">
        <v>26392</v>
      </c>
      <c r="I55" s="181">
        <v>5596</v>
      </c>
      <c r="J55" s="181">
        <v>1</v>
      </c>
      <c r="K55" s="58"/>
      <c r="L55" s="118"/>
      <c r="M55" s="118"/>
    </row>
    <row r="56" spans="1:13" ht="11.25" customHeight="1">
      <c r="A56" s="203" t="s">
        <v>7</v>
      </c>
      <c r="B56" s="207"/>
      <c r="C56" s="207"/>
      <c r="K56" s="146"/>
      <c r="L56" s="115"/>
      <c r="M56" s="115"/>
    </row>
    <row r="57" spans="1:10" ht="14.25" customHeight="1">
      <c r="A57" s="991" t="s">
        <v>514</v>
      </c>
      <c r="B57" s="991"/>
      <c r="C57" s="991"/>
      <c r="D57" s="991"/>
      <c r="E57" s="991"/>
      <c r="F57" s="991"/>
      <c r="G57" s="991"/>
      <c r="H57" s="991"/>
      <c r="I57" s="991"/>
      <c r="J57" s="991"/>
    </row>
    <row r="58" spans="1:10" ht="12" customHeight="1">
      <c r="A58" s="991"/>
      <c r="B58" s="991"/>
      <c r="C58" s="991"/>
      <c r="D58" s="991"/>
      <c r="E58" s="991"/>
      <c r="F58" s="991"/>
      <c r="G58" s="991"/>
      <c r="H58" s="991"/>
      <c r="I58" s="991"/>
      <c r="J58" s="991"/>
    </row>
    <row r="59" spans="1:10" ht="13.5" customHeight="1">
      <c r="A59" s="991"/>
      <c r="B59" s="991"/>
      <c r="C59" s="991"/>
      <c r="D59" s="991"/>
      <c r="E59" s="991"/>
      <c r="F59" s="991"/>
      <c r="G59" s="991"/>
      <c r="H59" s="991"/>
      <c r="I59" s="991"/>
      <c r="J59" s="991"/>
    </row>
    <row r="60" ht="12.75">
      <c r="G60" s="108"/>
    </row>
    <row r="61" spans="2:3" ht="12.75">
      <c r="B61" s="268"/>
      <c r="C61" s="268"/>
    </row>
  </sheetData>
  <mergeCells count="18">
    <mergeCell ref="A37:J37"/>
    <mergeCell ref="A57:J59"/>
    <mergeCell ref="H7:H11"/>
    <mergeCell ref="I7:I11"/>
    <mergeCell ref="J7:J11"/>
    <mergeCell ref="E12:J12"/>
    <mergeCell ref="A14:J14"/>
    <mergeCell ref="A31:J31"/>
    <mergeCell ref="A2:J2"/>
    <mergeCell ref="A3:J3"/>
    <mergeCell ref="A5:A12"/>
    <mergeCell ref="B5:C12"/>
    <mergeCell ref="D5:D11"/>
    <mergeCell ref="E5:E11"/>
    <mergeCell ref="F5:F11"/>
    <mergeCell ref="G5:J5"/>
    <mergeCell ref="G6:G11"/>
    <mergeCell ref="H6:J6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80"/>
  <sheetViews>
    <sheetView workbookViewId="0" topLeftCell="A1">
      <selection activeCell="K1" sqref="K1"/>
    </sheetView>
  </sheetViews>
  <sheetFormatPr defaultColWidth="11.421875" defaultRowHeight="12.75"/>
  <cols>
    <col min="1" max="2" width="2.7109375" style="58" customWidth="1"/>
    <col min="3" max="3" width="1.7109375" style="58" customWidth="1"/>
    <col min="4" max="4" width="37.00390625" style="58" customWidth="1"/>
    <col min="5" max="5" width="0.9921875" style="58" customWidth="1"/>
    <col min="6" max="6" width="11.00390625" style="58" customWidth="1"/>
    <col min="7" max="7" width="8.421875" style="58" customWidth="1"/>
    <col min="8" max="8" width="9.7109375" style="58" customWidth="1"/>
    <col min="9" max="9" width="9.8515625" style="58" customWidth="1"/>
    <col min="10" max="10" width="10.7109375" style="58" customWidth="1"/>
    <col min="11" max="11" width="11.421875" style="58" customWidth="1"/>
    <col min="12" max="12" width="9.57421875" style="58" bestFit="1" customWidth="1"/>
    <col min="13" max="13" width="11.421875" style="58" customWidth="1"/>
    <col min="14" max="14" width="20.57421875" style="58" customWidth="1"/>
    <col min="15" max="16384" width="11.421875" style="58" customWidth="1"/>
  </cols>
  <sheetData>
    <row r="3" spans="1:10" s="57" customFormat="1" ht="12.75">
      <c r="A3" s="953" t="s">
        <v>457</v>
      </c>
      <c r="B3" s="953"/>
      <c r="C3" s="953"/>
      <c r="D3" s="953"/>
      <c r="E3" s="953"/>
      <c r="F3" s="953"/>
      <c r="G3" s="953"/>
      <c r="H3" s="953"/>
      <c r="I3" s="953"/>
      <c r="J3" s="953"/>
    </row>
    <row r="5" spans="1:18" ht="11.25" customHeight="1">
      <c r="A5" s="961" t="s">
        <v>458</v>
      </c>
      <c r="B5" s="962"/>
      <c r="C5" s="970" t="s">
        <v>37</v>
      </c>
      <c r="D5" s="971"/>
      <c r="E5" s="972"/>
      <c r="F5" s="958" t="s">
        <v>153</v>
      </c>
      <c r="G5" s="956" t="s">
        <v>459</v>
      </c>
      <c r="H5" s="957"/>
      <c r="I5" s="957"/>
      <c r="J5" s="957"/>
      <c r="M5" s="982"/>
      <c r="N5" s="982"/>
      <c r="O5" s="982"/>
      <c r="P5" s="982"/>
      <c r="Q5" s="982"/>
      <c r="R5" s="982"/>
    </row>
    <row r="6" spans="1:18" ht="25.5" customHeight="1">
      <c r="A6" s="963"/>
      <c r="B6" s="964"/>
      <c r="C6" s="973"/>
      <c r="D6" s="974"/>
      <c r="E6" s="975"/>
      <c r="F6" s="959"/>
      <c r="G6" s="983" t="s">
        <v>259</v>
      </c>
      <c r="H6" s="984"/>
      <c r="I6" s="985" t="s">
        <v>260</v>
      </c>
      <c r="J6" s="986"/>
      <c r="M6" s="982"/>
      <c r="N6" s="982"/>
      <c r="O6" s="982"/>
      <c r="P6" s="982"/>
      <c r="Q6" s="982"/>
      <c r="R6" s="982"/>
    </row>
    <row r="7" spans="1:18" ht="11.25" customHeight="1">
      <c r="A7" s="963"/>
      <c r="B7" s="964"/>
      <c r="C7" s="973"/>
      <c r="D7" s="974"/>
      <c r="E7" s="975"/>
      <c r="F7" s="959"/>
      <c r="G7" s="958" t="s">
        <v>460</v>
      </c>
      <c r="H7" s="958" t="s">
        <v>461</v>
      </c>
      <c r="I7" s="958" t="s">
        <v>178</v>
      </c>
      <c r="J7" s="967" t="s">
        <v>462</v>
      </c>
      <c r="M7" s="103"/>
      <c r="N7" s="30"/>
      <c r="O7" s="982"/>
      <c r="P7" s="982"/>
      <c r="Q7" s="30"/>
      <c r="R7" s="30"/>
    </row>
    <row r="8" spans="1:18" ht="11.25" customHeight="1">
      <c r="A8" s="963"/>
      <c r="B8" s="964"/>
      <c r="C8" s="973"/>
      <c r="D8" s="974"/>
      <c r="E8" s="975"/>
      <c r="F8" s="959"/>
      <c r="G8" s="959"/>
      <c r="H8" s="959"/>
      <c r="I8" s="959"/>
      <c r="J8" s="968"/>
      <c r="M8" s="30"/>
      <c r="N8" s="30"/>
      <c r="O8" s="30"/>
      <c r="P8" s="30"/>
      <c r="Q8" s="30"/>
      <c r="R8" s="30"/>
    </row>
    <row r="9" spans="1:18" ht="11.25" customHeight="1">
      <c r="A9" s="963"/>
      <c r="B9" s="964"/>
      <c r="C9" s="973"/>
      <c r="D9" s="974"/>
      <c r="E9" s="975"/>
      <c r="F9" s="959"/>
      <c r="G9" s="959"/>
      <c r="H9" s="959"/>
      <c r="I9" s="959"/>
      <c r="J9" s="968"/>
      <c r="M9" s="30"/>
      <c r="N9" s="30"/>
      <c r="O9" s="30"/>
      <c r="P9" s="30"/>
      <c r="Q9" s="30"/>
      <c r="R9" s="30"/>
    </row>
    <row r="10" spans="1:10" ht="12.75">
      <c r="A10" s="963"/>
      <c r="B10" s="964"/>
      <c r="C10" s="973"/>
      <c r="D10" s="974"/>
      <c r="E10" s="975"/>
      <c r="F10" s="960"/>
      <c r="G10" s="960"/>
      <c r="H10" s="960"/>
      <c r="I10" s="960"/>
      <c r="J10" s="969"/>
    </row>
    <row r="11" spans="1:10" ht="12.75">
      <c r="A11" s="965"/>
      <c r="B11" s="966"/>
      <c r="C11" s="976"/>
      <c r="D11" s="977"/>
      <c r="E11" s="978"/>
      <c r="F11" s="956" t="s">
        <v>3</v>
      </c>
      <c r="G11" s="957"/>
      <c r="H11" s="957"/>
      <c r="I11" s="957"/>
      <c r="J11" s="957"/>
    </row>
    <row r="12" spans="1:11" ht="8.1" customHeight="1">
      <c r="A12" s="104"/>
      <c r="B12" s="105"/>
      <c r="C12" s="17"/>
      <c r="D12" s="17"/>
      <c r="E12" s="17"/>
      <c r="F12" s="106"/>
      <c r="G12" s="107"/>
      <c r="H12" s="107"/>
      <c r="I12" s="107"/>
      <c r="J12" s="107"/>
      <c r="K12" s="108"/>
    </row>
    <row r="13" spans="1:11" ht="11.25" customHeight="1">
      <c r="A13" s="109" t="s">
        <v>52</v>
      </c>
      <c r="B13" s="110"/>
      <c r="C13" s="17" t="s">
        <v>139</v>
      </c>
      <c r="D13" s="17"/>
      <c r="E13" s="17"/>
      <c r="F13" s="102"/>
      <c r="G13" s="18"/>
      <c r="H13" s="23"/>
      <c r="I13" s="23"/>
      <c r="J13" s="23"/>
      <c r="K13" s="108"/>
    </row>
    <row r="14" spans="1:12" ht="11.25" customHeight="1">
      <c r="A14" s="109"/>
      <c r="B14" s="110"/>
      <c r="C14" s="17" t="s">
        <v>211</v>
      </c>
      <c r="E14" s="17"/>
      <c r="F14" s="102"/>
      <c r="G14" s="111"/>
      <c r="H14" s="23"/>
      <c r="I14" s="23"/>
      <c r="J14" s="111"/>
      <c r="K14" s="112"/>
      <c r="L14" s="58" t="s">
        <v>400</v>
      </c>
    </row>
    <row r="15" spans="1:13" ht="11.25" customHeight="1">
      <c r="A15" s="109"/>
      <c r="B15" s="110"/>
      <c r="C15" s="954" t="s">
        <v>212</v>
      </c>
      <c r="D15" s="955"/>
      <c r="E15" s="17"/>
      <c r="F15" s="102">
        <v>53400</v>
      </c>
      <c r="G15" s="18">
        <v>39396</v>
      </c>
      <c r="H15" s="113">
        <v>9</v>
      </c>
      <c r="I15" s="201" t="s">
        <v>439</v>
      </c>
      <c r="J15" s="28">
        <v>13995</v>
      </c>
      <c r="K15" s="114" t="s">
        <v>400</v>
      </c>
      <c r="L15" s="9"/>
      <c r="M15" s="8"/>
    </row>
    <row r="16" spans="1:13" ht="7.15" customHeight="1">
      <c r="A16" s="109"/>
      <c r="B16" s="110"/>
      <c r="C16" s="115"/>
      <c r="D16" s="115"/>
      <c r="E16" s="17"/>
      <c r="F16" s="102"/>
      <c r="G16" s="18"/>
      <c r="H16" s="23"/>
      <c r="I16" s="23"/>
      <c r="J16" s="28"/>
      <c r="K16" s="17"/>
      <c r="M16" s="107"/>
    </row>
    <row r="17" spans="1:13" ht="11.25" customHeight="1">
      <c r="A17" s="116" t="s">
        <v>24</v>
      </c>
      <c r="B17" s="117"/>
      <c r="C17" s="118" t="s">
        <v>140</v>
      </c>
      <c r="D17" s="118"/>
      <c r="E17" s="118"/>
      <c r="F17" s="102"/>
      <c r="G17" s="18"/>
      <c r="H17" s="23"/>
      <c r="I17" s="23"/>
      <c r="J17" s="28"/>
      <c r="K17" s="17"/>
      <c r="L17" s="119"/>
      <c r="M17" s="23"/>
    </row>
    <row r="18" spans="1:16" ht="11.25" customHeight="1">
      <c r="A18" s="116"/>
      <c r="B18" s="117"/>
      <c r="C18" s="118" t="s">
        <v>180</v>
      </c>
      <c r="D18" s="118"/>
      <c r="E18" s="118"/>
      <c r="F18" s="102"/>
      <c r="G18" s="18"/>
      <c r="H18" s="23"/>
      <c r="I18" s="23"/>
      <c r="J18" s="28"/>
      <c r="K18" s="17"/>
      <c r="L18" s="17"/>
      <c r="M18" s="23"/>
      <c r="P18" s="58" t="s">
        <v>400</v>
      </c>
    </row>
    <row r="19" spans="1:17" ht="11.25" customHeight="1">
      <c r="A19" s="116"/>
      <c r="B19" s="117"/>
      <c r="C19" s="954" t="s">
        <v>181</v>
      </c>
      <c r="D19" s="955"/>
      <c r="E19" s="115"/>
      <c r="F19" s="102">
        <v>1000258</v>
      </c>
      <c r="G19" s="201" t="s">
        <v>439</v>
      </c>
      <c r="H19" s="28">
        <v>7161</v>
      </c>
      <c r="I19" s="18">
        <v>767033</v>
      </c>
      <c r="J19" s="28">
        <v>226064</v>
      </c>
      <c r="K19" s="17"/>
      <c r="L19" s="107"/>
      <c r="M19" s="107"/>
      <c r="Q19" s="58" t="s">
        <v>441</v>
      </c>
    </row>
    <row r="20" spans="1:13" ht="7.15" customHeight="1">
      <c r="A20" s="116"/>
      <c r="B20" s="117"/>
      <c r="C20" s="115"/>
      <c r="D20" s="115"/>
      <c r="E20" s="115"/>
      <c r="F20" s="102"/>
      <c r="G20" s="18"/>
      <c r="H20" s="18"/>
      <c r="I20" s="18"/>
      <c r="J20" s="28"/>
      <c r="K20" s="17"/>
      <c r="M20" s="107"/>
    </row>
    <row r="21" spans="1:13" ht="11.25" customHeight="1">
      <c r="A21" s="116" t="s">
        <v>55</v>
      </c>
      <c r="B21" s="117"/>
      <c r="C21" s="118" t="s">
        <v>234</v>
      </c>
      <c r="D21" s="115"/>
      <c r="E21" s="115"/>
      <c r="F21" s="102"/>
      <c r="G21" s="18"/>
      <c r="H21" s="18"/>
      <c r="I21" s="18"/>
      <c r="J21" s="28"/>
      <c r="K21" s="17"/>
      <c r="M21" s="107"/>
    </row>
    <row r="22" spans="2:13" ht="11.25" customHeight="1">
      <c r="B22" s="117"/>
      <c r="C22" s="954" t="s">
        <v>248</v>
      </c>
      <c r="D22" s="955"/>
      <c r="E22" s="115"/>
      <c r="F22" s="102">
        <v>441731</v>
      </c>
      <c r="G22" s="201" t="s">
        <v>439</v>
      </c>
      <c r="H22" s="28">
        <v>723</v>
      </c>
      <c r="I22" s="18">
        <v>287118</v>
      </c>
      <c r="J22" s="28">
        <v>153890</v>
      </c>
      <c r="K22" s="17"/>
      <c r="M22" s="107"/>
    </row>
    <row r="23" spans="1:16" ht="7.15" customHeight="1">
      <c r="A23" s="116"/>
      <c r="B23" s="117"/>
      <c r="C23" s="115"/>
      <c r="D23" s="115"/>
      <c r="E23" s="115"/>
      <c r="F23" s="102"/>
      <c r="G23" s="18"/>
      <c r="H23" s="18"/>
      <c r="I23" s="18"/>
      <c r="J23" s="28"/>
      <c r="K23" s="17"/>
      <c r="M23" s="107"/>
      <c r="N23" s="58" t="s">
        <v>441</v>
      </c>
      <c r="P23" s="58" t="s">
        <v>400</v>
      </c>
    </row>
    <row r="24" spans="1:13" ht="11.25" customHeight="1">
      <c r="A24" s="116" t="s">
        <v>56</v>
      </c>
      <c r="B24" s="117"/>
      <c r="C24" s="118" t="s">
        <v>235</v>
      </c>
      <c r="D24" s="118"/>
      <c r="E24" s="115"/>
      <c r="F24" s="102"/>
      <c r="G24" s="18"/>
      <c r="H24" s="18"/>
      <c r="I24" s="18"/>
      <c r="J24" s="28"/>
      <c r="K24" s="17"/>
      <c r="M24" s="107"/>
    </row>
    <row r="25" spans="1:13" ht="11.25" customHeight="1">
      <c r="A25" s="116"/>
      <c r="B25" s="117"/>
      <c r="C25" s="118" t="s">
        <v>236</v>
      </c>
      <c r="D25" s="115"/>
      <c r="E25" s="115"/>
      <c r="F25" s="102"/>
      <c r="G25" s="18"/>
      <c r="H25" s="18"/>
      <c r="I25" s="18"/>
      <c r="J25" s="28"/>
      <c r="K25" s="17"/>
      <c r="M25" s="107"/>
    </row>
    <row r="26" spans="1:13" ht="11.25" customHeight="1">
      <c r="A26" s="116"/>
      <c r="B26" s="117"/>
      <c r="C26" s="954" t="s">
        <v>237</v>
      </c>
      <c r="D26" s="955"/>
      <c r="E26" s="115"/>
      <c r="F26" s="102">
        <v>282182</v>
      </c>
      <c r="G26" s="201" t="s">
        <v>439</v>
      </c>
      <c r="H26" s="28">
        <v>2959</v>
      </c>
      <c r="I26" s="18">
        <v>207047</v>
      </c>
      <c r="J26" s="28">
        <v>72176</v>
      </c>
      <c r="K26" s="17"/>
      <c r="L26" s="107"/>
      <c r="M26" s="107"/>
    </row>
    <row r="27" spans="2:13" ht="7.15" customHeight="1">
      <c r="B27" s="117"/>
      <c r="C27" s="115"/>
      <c r="D27" s="115"/>
      <c r="E27" s="115"/>
      <c r="F27" s="102"/>
      <c r="G27" s="18"/>
      <c r="H27" s="18"/>
      <c r="I27" s="18"/>
      <c r="J27" s="28"/>
      <c r="K27" s="17"/>
      <c r="M27" s="107"/>
    </row>
    <row r="28" spans="1:13" ht="11.25" customHeight="1">
      <c r="A28" s="116" t="s">
        <v>135</v>
      </c>
      <c r="B28" s="117"/>
      <c r="C28" s="118" t="s">
        <v>235</v>
      </c>
      <c r="D28" s="118"/>
      <c r="E28" s="115"/>
      <c r="F28" s="102"/>
      <c r="G28" s="18"/>
      <c r="H28" s="18"/>
      <c r="I28" s="18"/>
      <c r="J28" s="28"/>
      <c r="K28" s="17"/>
      <c r="M28" s="107"/>
    </row>
    <row r="29" spans="1:13" ht="11.25" customHeight="1">
      <c r="A29" s="116"/>
      <c r="B29" s="117"/>
      <c r="C29" s="118" t="s">
        <v>238</v>
      </c>
      <c r="D29" s="118"/>
      <c r="E29" s="115"/>
      <c r="F29" s="102"/>
      <c r="G29" s="18"/>
      <c r="H29" s="18"/>
      <c r="I29" s="18"/>
      <c r="J29" s="28"/>
      <c r="K29" s="17"/>
      <c r="M29" s="107"/>
    </row>
    <row r="30" spans="1:13" ht="11.25" customHeight="1">
      <c r="A30" s="116"/>
      <c r="B30" s="117"/>
      <c r="C30" s="118" t="s">
        <v>239</v>
      </c>
      <c r="D30" s="118"/>
      <c r="E30" s="115"/>
      <c r="F30" s="102"/>
      <c r="G30" s="18"/>
      <c r="H30" s="18"/>
      <c r="I30" s="18"/>
      <c r="J30" s="28"/>
      <c r="K30" s="17"/>
      <c r="M30" s="107"/>
    </row>
    <row r="31" spans="1:13" ht="11.25" customHeight="1">
      <c r="A31" s="116"/>
      <c r="B31" s="117"/>
      <c r="C31" s="954" t="s">
        <v>240</v>
      </c>
      <c r="D31" s="955"/>
      <c r="E31" s="115"/>
      <c r="F31" s="102">
        <v>219281</v>
      </c>
      <c r="G31" s="201" t="s">
        <v>439</v>
      </c>
      <c r="H31" s="28">
        <v>73</v>
      </c>
      <c r="I31" s="18">
        <v>219208</v>
      </c>
      <c r="J31" s="28">
        <v>0</v>
      </c>
      <c r="K31" s="17"/>
      <c r="L31" s="107"/>
      <c r="M31" s="107"/>
    </row>
    <row r="32" spans="1:13" ht="7.15" customHeight="1">
      <c r="A32" s="116"/>
      <c r="B32" s="117"/>
      <c r="C32" s="118"/>
      <c r="D32" s="118"/>
      <c r="E32" s="118"/>
      <c r="F32" s="102"/>
      <c r="G32" s="18"/>
      <c r="H32" s="18"/>
      <c r="I32" s="18"/>
      <c r="J32" s="28"/>
      <c r="K32" s="17"/>
      <c r="M32" s="107"/>
    </row>
    <row r="33" spans="1:13" ht="11.25" customHeight="1">
      <c r="A33" s="116" t="s">
        <v>25</v>
      </c>
      <c r="B33" s="117"/>
      <c r="C33" s="118" t="s">
        <v>141</v>
      </c>
      <c r="D33" s="118"/>
      <c r="E33" s="118"/>
      <c r="F33" s="102"/>
      <c r="G33" s="18"/>
      <c r="H33" s="18"/>
      <c r="I33" s="18"/>
      <c r="J33" s="28"/>
      <c r="K33" s="17"/>
      <c r="M33" s="107"/>
    </row>
    <row r="34" spans="1:13" ht="11.25" customHeight="1">
      <c r="A34" s="116"/>
      <c r="B34" s="117"/>
      <c r="C34" s="954" t="s">
        <v>182</v>
      </c>
      <c r="D34" s="955"/>
      <c r="E34" s="115"/>
      <c r="F34" s="102">
        <v>921145</v>
      </c>
      <c r="G34" s="201" t="s">
        <v>439</v>
      </c>
      <c r="H34" s="56" t="s">
        <v>8</v>
      </c>
      <c r="I34" s="56" t="s">
        <v>8</v>
      </c>
      <c r="J34" s="28">
        <v>920341</v>
      </c>
      <c r="K34" s="17"/>
      <c r="M34" s="103"/>
    </row>
    <row r="35" spans="1:13" ht="7.15" customHeight="1">
      <c r="A35" s="116"/>
      <c r="B35" s="117"/>
      <c r="C35" s="115"/>
      <c r="D35" s="115"/>
      <c r="E35" s="115"/>
      <c r="F35" s="102"/>
      <c r="G35" s="18"/>
      <c r="H35" s="18"/>
      <c r="I35" s="18"/>
      <c r="J35" s="28"/>
      <c r="K35" s="17"/>
      <c r="M35" s="107"/>
    </row>
    <row r="36" spans="1:13" ht="11.25" customHeight="1">
      <c r="A36" s="116" t="s">
        <v>57</v>
      </c>
      <c r="B36" s="117"/>
      <c r="C36" s="118" t="s">
        <v>233</v>
      </c>
      <c r="D36" s="115"/>
      <c r="E36" s="115"/>
      <c r="F36" s="102"/>
      <c r="G36" s="18"/>
      <c r="H36" s="18"/>
      <c r="I36" s="18"/>
      <c r="J36" s="28"/>
      <c r="K36" s="17"/>
      <c r="M36" s="107"/>
    </row>
    <row r="37" spans="1:13" ht="11.25" customHeight="1">
      <c r="A37" s="116"/>
      <c r="B37" s="117"/>
      <c r="C37" s="954" t="s">
        <v>241</v>
      </c>
      <c r="D37" s="955"/>
      <c r="E37" s="115"/>
      <c r="F37" s="102">
        <v>492849</v>
      </c>
      <c r="G37" s="201" t="s">
        <v>439</v>
      </c>
      <c r="H37" s="56" t="s">
        <v>8</v>
      </c>
      <c r="I37" s="56" t="s">
        <v>8</v>
      </c>
      <c r="J37" s="28">
        <v>492753</v>
      </c>
      <c r="K37" s="17"/>
      <c r="L37" s="107"/>
      <c r="M37" s="107"/>
    </row>
    <row r="38" spans="1:13" ht="7.15" customHeight="1">
      <c r="A38" s="116"/>
      <c r="B38" s="117"/>
      <c r="C38" s="115"/>
      <c r="D38" s="115"/>
      <c r="E38" s="115"/>
      <c r="F38" s="102"/>
      <c r="G38" s="18"/>
      <c r="H38" s="18"/>
      <c r="I38" s="18"/>
      <c r="J38" s="28"/>
      <c r="K38" s="17"/>
      <c r="M38" s="107"/>
    </row>
    <row r="39" spans="1:13" ht="11.25" customHeight="1">
      <c r="A39" s="116" t="s">
        <v>60</v>
      </c>
      <c r="B39" s="117"/>
      <c r="C39" s="118" t="s">
        <v>242</v>
      </c>
      <c r="D39" s="118"/>
      <c r="E39" s="115"/>
      <c r="F39" s="102"/>
      <c r="G39" s="18"/>
      <c r="H39" s="18"/>
      <c r="I39" s="18"/>
      <c r="J39" s="28"/>
      <c r="K39" s="17"/>
      <c r="M39" s="107"/>
    </row>
    <row r="40" spans="1:13" ht="11.25" customHeight="1">
      <c r="A40" s="116"/>
      <c r="B40" s="117"/>
      <c r="C40" s="954" t="s">
        <v>243</v>
      </c>
      <c r="D40" s="955"/>
      <c r="E40" s="115"/>
      <c r="F40" s="102">
        <v>428256</v>
      </c>
      <c r="G40" s="201" t="s">
        <v>439</v>
      </c>
      <c r="H40" s="56" t="s">
        <v>8</v>
      </c>
      <c r="I40" s="56" t="s">
        <v>8</v>
      </c>
      <c r="J40" s="28">
        <v>427503</v>
      </c>
      <c r="K40" s="17"/>
      <c r="M40" s="107"/>
    </row>
    <row r="41" spans="1:13" ht="7.15" customHeight="1">
      <c r="A41" s="116"/>
      <c r="B41" s="117"/>
      <c r="C41" s="118"/>
      <c r="D41" s="120"/>
      <c r="E41" s="120"/>
      <c r="F41" s="102"/>
      <c r="G41" s="18"/>
      <c r="H41" s="18" t="s">
        <v>400</v>
      </c>
      <c r="I41" s="18"/>
      <c r="J41" s="28"/>
      <c r="K41" s="17"/>
      <c r="M41" s="107"/>
    </row>
    <row r="42" spans="1:13" ht="11.25" customHeight="1">
      <c r="A42" s="116" t="s">
        <v>26</v>
      </c>
      <c r="B42" s="117"/>
      <c r="C42" s="954" t="s">
        <v>142</v>
      </c>
      <c r="D42" s="955"/>
      <c r="E42" s="115"/>
      <c r="F42" s="102">
        <v>113163</v>
      </c>
      <c r="G42" s="201" t="s">
        <v>439</v>
      </c>
      <c r="H42" s="56" t="s">
        <v>8</v>
      </c>
      <c r="I42" s="56" t="s">
        <v>8</v>
      </c>
      <c r="J42" s="28">
        <v>20965</v>
      </c>
      <c r="K42" s="23"/>
      <c r="M42" s="107"/>
    </row>
    <row r="43" spans="1:13" ht="7.15" customHeight="1">
      <c r="A43" s="116"/>
      <c r="B43" s="117"/>
      <c r="C43" s="118"/>
      <c r="D43" s="118"/>
      <c r="E43" s="118"/>
      <c r="F43" s="102"/>
      <c r="G43" s="18"/>
      <c r="H43" s="18"/>
      <c r="I43" s="18"/>
      <c r="J43" s="28"/>
      <c r="K43" s="17"/>
      <c r="M43" s="107"/>
    </row>
    <row r="44" spans="1:13" ht="11.25" customHeight="1">
      <c r="A44" s="116" t="s">
        <v>27</v>
      </c>
      <c r="B44" s="117"/>
      <c r="C44" s="118" t="s">
        <v>143</v>
      </c>
      <c r="D44" s="121"/>
      <c r="E44" s="121"/>
      <c r="F44" s="102"/>
      <c r="G44" s="18"/>
      <c r="H44" s="18"/>
      <c r="I44" s="18"/>
      <c r="J44" s="28"/>
      <c r="K44" s="17"/>
      <c r="M44" s="107"/>
    </row>
    <row r="45" spans="1:13" ht="11.25" customHeight="1">
      <c r="A45" s="116"/>
      <c r="B45" s="117"/>
      <c r="C45" s="954" t="s">
        <v>183</v>
      </c>
      <c r="D45" s="955"/>
      <c r="E45" s="115"/>
      <c r="F45" s="102">
        <v>5178</v>
      </c>
      <c r="G45" s="201" t="s">
        <v>439</v>
      </c>
      <c r="H45" s="56" t="s">
        <v>8</v>
      </c>
      <c r="I45" s="201" t="s">
        <v>439</v>
      </c>
      <c r="J45" s="56" t="s">
        <v>8</v>
      </c>
      <c r="K45" s="17"/>
      <c r="M45" s="107"/>
    </row>
    <row r="46" spans="1:13" ht="7.15" customHeight="1">
      <c r="A46" s="116"/>
      <c r="B46" s="117"/>
      <c r="C46" s="118"/>
      <c r="D46" s="118"/>
      <c r="E46" s="118"/>
      <c r="F46" s="102"/>
      <c r="G46" s="18"/>
      <c r="H46" s="18"/>
      <c r="I46" s="18"/>
      <c r="J46" s="28"/>
      <c r="K46" s="17"/>
      <c r="M46" s="107"/>
    </row>
    <row r="47" spans="1:13" ht="11.25" customHeight="1">
      <c r="A47" s="116" t="s">
        <v>28</v>
      </c>
      <c r="B47" s="117"/>
      <c r="C47" s="954" t="s">
        <v>29</v>
      </c>
      <c r="D47" s="955"/>
      <c r="E47" s="115"/>
      <c r="F47" s="102">
        <v>35535</v>
      </c>
      <c r="G47" s="56" t="s">
        <v>8</v>
      </c>
      <c r="H47" s="28">
        <v>12177</v>
      </c>
      <c r="I47" s="56" t="s">
        <v>8</v>
      </c>
      <c r="J47" s="28">
        <v>20930</v>
      </c>
      <c r="K47" s="17"/>
      <c r="L47" s="107"/>
      <c r="M47" s="107"/>
    </row>
    <row r="48" spans="1:16" ht="7.15" customHeight="1">
      <c r="A48" s="116"/>
      <c r="B48" s="117"/>
      <c r="C48" s="118"/>
      <c r="D48" s="118"/>
      <c r="E48" s="118"/>
      <c r="F48" s="102"/>
      <c r="G48" s="18"/>
      <c r="H48" s="18"/>
      <c r="I48" s="18"/>
      <c r="J48" s="28"/>
      <c r="K48" s="17"/>
      <c r="M48" s="107"/>
      <c r="P48" s="58" t="s">
        <v>400</v>
      </c>
    </row>
    <row r="49" spans="1:13" ht="11.25" customHeight="1">
      <c r="A49" s="116" t="s">
        <v>30</v>
      </c>
      <c r="B49" s="117"/>
      <c r="C49" s="954" t="s">
        <v>31</v>
      </c>
      <c r="D49" s="955"/>
      <c r="E49" s="115"/>
      <c r="F49" s="102">
        <v>224911</v>
      </c>
      <c r="G49" s="28">
        <v>36</v>
      </c>
      <c r="H49" s="18">
        <v>116540</v>
      </c>
      <c r="I49" s="28">
        <v>5471</v>
      </c>
      <c r="J49" s="28">
        <v>102864</v>
      </c>
      <c r="K49" s="17"/>
      <c r="M49" s="107"/>
    </row>
    <row r="50" spans="1:13" ht="7.15" customHeight="1">
      <c r="A50" s="116"/>
      <c r="B50" s="117"/>
      <c r="C50" s="118"/>
      <c r="D50" s="118"/>
      <c r="E50" s="118"/>
      <c r="F50" s="102"/>
      <c r="G50" s="18"/>
      <c r="H50" s="18"/>
      <c r="I50" s="18"/>
      <c r="J50" s="28"/>
      <c r="K50" s="17"/>
      <c r="M50" s="107"/>
    </row>
    <row r="51" spans="1:13" ht="11.25" customHeight="1">
      <c r="A51" s="116" t="s">
        <v>32</v>
      </c>
      <c r="B51" s="117"/>
      <c r="C51" s="118" t="s">
        <v>249</v>
      </c>
      <c r="D51" s="118"/>
      <c r="E51" s="121"/>
      <c r="F51" s="102"/>
      <c r="G51" s="18"/>
      <c r="H51" s="18"/>
      <c r="I51" s="18"/>
      <c r="J51" s="28"/>
      <c r="K51" s="17"/>
      <c r="M51" s="107"/>
    </row>
    <row r="52" spans="1:13" ht="11.25" customHeight="1">
      <c r="A52" s="116"/>
      <c r="B52" s="117"/>
      <c r="C52" s="118" t="s">
        <v>214</v>
      </c>
      <c r="D52" s="118"/>
      <c r="E52" s="121"/>
      <c r="F52" s="102"/>
      <c r="G52" s="18"/>
      <c r="H52" s="18"/>
      <c r="I52" s="18"/>
      <c r="J52" s="28"/>
      <c r="K52" s="17"/>
      <c r="M52" s="107"/>
    </row>
    <row r="53" spans="1:13" ht="11.25" customHeight="1">
      <c r="A53" s="116"/>
      <c r="B53" s="117"/>
      <c r="C53" s="954" t="s">
        <v>184</v>
      </c>
      <c r="D53" s="955"/>
      <c r="E53" s="115"/>
      <c r="F53" s="102">
        <v>32374</v>
      </c>
      <c r="G53" s="56" t="s">
        <v>8</v>
      </c>
      <c r="H53" s="18">
        <v>19014</v>
      </c>
      <c r="I53" s="201" t="s">
        <v>439</v>
      </c>
      <c r="J53" s="56" t="s">
        <v>8</v>
      </c>
      <c r="K53" s="17"/>
      <c r="M53" s="107"/>
    </row>
    <row r="54" spans="1:13" ht="7.15" customHeight="1">
      <c r="A54" s="116"/>
      <c r="B54" s="117"/>
      <c r="C54" s="118"/>
      <c r="D54" s="118"/>
      <c r="E54" s="118"/>
      <c r="F54" s="102"/>
      <c r="G54" s="18"/>
      <c r="H54" s="18"/>
      <c r="I54" s="18"/>
      <c r="J54" s="28"/>
      <c r="K54" s="17"/>
      <c r="M54" s="107"/>
    </row>
    <row r="55" spans="1:13" ht="11.25" customHeight="1">
      <c r="A55" s="116" t="s">
        <v>33</v>
      </c>
      <c r="B55" s="117"/>
      <c r="C55" s="954" t="s">
        <v>216</v>
      </c>
      <c r="D55" s="955"/>
      <c r="E55" s="115"/>
      <c r="F55" s="102">
        <v>6830</v>
      </c>
      <c r="G55" s="201" t="s">
        <v>439</v>
      </c>
      <c r="H55" s="122">
        <v>582</v>
      </c>
      <c r="I55" s="201" t="s">
        <v>439</v>
      </c>
      <c r="J55" s="28">
        <v>6248</v>
      </c>
      <c r="K55" s="17"/>
      <c r="L55" s="58" t="s">
        <v>400</v>
      </c>
      <c r="M55" s="107"/>
    </row>
    <row r="56" spans="1:13" ht="7.15" customHeight="1">
      <c r="A56" s="116"/>
      <c r="B56" s="117"/>
      <c r="C56" s="118"/>
      <c r="D56" s="121"/>
      <c r="E56" s="121"/>
      <c r="F56" s="102"/>
      <c r="G56" s="18"/>
      <c r="H56" s="123"/>
      <c r="I56" s="18"/>
      <c r="J56" s="28"/>
      <c r="K56" s="17"/>
      <c r="M56" s="107"/>
    </row>
    <row r="57" spans="1:13" ht="11.25" customHeight="1">
      <c r="A57" s="116" t="s">
        <v>34</v>
      </c>
      <c r="B57" s="117"/>
      <c r="C57" s="954" t="s">
        <v>145</v>
      </c>
      <c r="D57" s="955"/>
      <c r="E57" s="115"/>
      <c r="F57" s="102">
        <v>589930</v>
      </c>
      <c r="G57" s="18">
        <v>108331</v>
      </c>
      <c r="H57" s="122">
        <v>3370</v>
      </c>
      <c r="I57" s="122">
        <v>751</v>
      </c>
      <c r="J57" s="28">
        <v>477478</v>
      </c>
      <c r="K57" s="23"/>
      <c r="M57" s="107"/>
    </row>
    <row r="58" spans="1:13" ht="7.15" customHeight="1">
      <c r="A58" s="116"/>
      <c r="B58" s="117"/>
      <c r="C58" s="115"/>
      <c r="D58" s="115"/>
      <c r="E58" s="115"/>
      <c r="F58" s="102"/>
      <c r="G58" s="18"/>
      <c r="H58" s="123"/>
      <c r="I58" s="123"/>
      <c r="J58" s="28"/>
      <c r="K58" s="17"/>
      <c r="M58" s="107"/>
    </row>
    <row r="59" spans="1:13" ht="11.25" customHeight="1">
      <c r="A59" s="116" t="s">
        <v>58</v>
      </c>
      <c r="B59" s="117"/>
      <c r="C59" s="118" t="s">
        <v>244</v>
      </c>
      <c r="D59" s="115"/>
      <c r="E59" s="115"/>
      <c r="F59" s="102"/>
      <c r="G59" s="18"/>
      <c r="H59" s="123"/>
      <c r="I59" s="123"/>
      <c r="J59" s="28"/>
      <c r="K59" s="17"/>
      <c r="M59" s="107"/>
    </row>
    <row r="60" spans="1:13" ht="11.25" customHeight="1">
      <c r="A60" s="116"/>
      <c r="B60" s="117"/>
      <c r="C60" s="954" t="s">
        <v>245</v>
      </c>
      <c r="D60" s="955"/>
      <c r="E60" s="115"/>
      <c r="F60" s="102">
        <v>68062</v>
      </c>
      <c r="G60" s="18">
        <v>4997</v>
      </c>
      <c r="H60" s="122">
        <v>3020</v>
      </c>
      <c r="I60" s="122">
        <v>751</v>
      </c>
      <c r="J60" s="28">
        <v>59294</v>
      </c>
      <c r="K60" s="17"/>
      <c r="M60" s="107"/>
    </row>
    <row r="61" spans="1:13" ht="7.15" customHeight="1">
      <c r="A61" s="116"/>
      <c r="B61" s="117"/>
      <c r="C61" s="115"/>
      <c r="D61" s="115"/>
      <c r="E61" s="115"/>
      <c r="F61" s="102"/>
      <c r="G61" s="18"/>
      <c r="H61" s="123"/>
      <c r="I61" s="18"/>
      <c r="J61" s="28"/>
      <c r="K61" s="17"/>
      <c r="M61" s="107"/>
    </row>
    <row r="62" spans="1:13" ht="11.25" customHeight="1">
      <c r="A62" s="116" t="s">
        <v>59</v>
      </c>
      <c r="B62" s="117"/>
      <c r="C62" s="954" t="s">
        <v>246</v>
      </c>
      <c r="D62" s="955"/>
      <c r="E62" s="115"/>
      <c r="F62" s="102">
        <v>78291</v>
      </c>
      <c r="G62" s="18">
        <v>43923</v>
      </c>
      <c r="H62" s="56" t="s">
        <v>8</v>
      </c>
      <c r="I62" s="201" t="s">
        <v>439</v>
      </c>
      <c r="J62" s="56" t="s">
        <v>8</v>
      </c>
      <c r="K62" s="124"/>
      <c r="M62" s="107"/>
    </row>
    <row r="63" spans="1:13" ht="7.15" customHeight="1">
      <c r="A63" s="116"/>
      <c r="B63" s="117"/>
      <c r="C63" s="115"/>
      <c r="D63" s="115"/>
      <c r="E63" s="115"/>
      <c r="F63" s="102"/>
      <c r="G63" s="18"/>
      <c r="H63" s="18"/>
      <c r="I63" s="18"/>
      <c r="J63" s="28"/>
      <c r="K63" s="17"/>
      <c r="M63" s="107"/>
    </row>
    <row r="64" spans="1:13" ht="11.25" customHeight="1">
      <c r="A64" s="116" t="s">
        <v>35</v>
      </c>
      <c r="B64" s="117"/>
      <c r="C64" s="118" t="s">
        <v>146</v>
      </c>
      <c r="D64" s="118"/>
      <c r="E64" s="118"/>
      <c r="F64" s="102"/>
      <c r="G64" s="18"/>
      <c r="H64" s="18"/>
      <c r="I64" s="18"/>
      <c r="J64" s="28"/>
      <c r="K64" s="17"/>
      <c r="M64" s="107"/>
    </row>
    <row r="65" spans="1:13" ht="11.25" customHeight="1">
      <c r="A65" s="116"/>
      <c r="B65" s="117"/>
      <c r="C65" s="118" t="s">
        <v>185</v>
      </c>
      <c r="D65" s="121"/>
      <c r="E65" s="121"/>
      <c r="F65" s="102" t="s">
        <v>400</v>
      </c>
      <c r="G65" s="18"/>
      <c r="H65" s="18"/>
      <c r="I65" s="18"/>
      <c r="J65" s="28"/>
      <c r="K65" s="17"/>
      <c r="M65" s="107"/>
    </row>
    <row r="66" spans="1:13" s="108" customFormat="1" ht="11.25" customHeight="1">
      <c r="A66" s="116"/>
      <c r="B66" s="117"/>
      <c r="C66" s="954" t="s">
        <v>186</v>
      </c>
      <c r="D66" s="955"/>
      <c r="E66" s="115"/>
      <c r="F66" s="102">
        <v>601486</v>
      </c>
      <c r="G66" s="28">
        <v>683</v>
      </c>
      <c r="H66" s="122">
        <v>9706</v>
      </c>
      <c r="I66" s="201" t="s">
        <v>439</v>
      </c>
      <c r="J66" s="28">
        <v>591097</v>
      </c>
      <c r="K66" s="119"/>
      <c r="L66" s="108" t="s">
        <v>400</v>
      </c>
      <c r="M66" s="125"/>
    </row>
    <row r="67" spans="1:13" ht="7.15" customHeight="1">
      <c r="A67" s="116"/>
      <c r="B67" s="117"/>
      <c r="C67" s="121"/>
      <c r="D67" s="121"/>
      <c r="E67" s="121"/>
      <c r="F67" s="102"/>
      <c r="G67" s="18"/>
      <c r="H67" s="18"/>
      <c r="I67" s="18"/>
      <c r="J67" s="28"/>
      <c r="K67" s="17"/>
      <c r="M67" s="107"/>
    </row>
    <row r="68" spans="1:13" ht="11.25" customHeight="1">
      <c r="A68" s="116" t="s">
        <v>36</v>
      </c>
      <c r="B68" s="117"/>
      <c r="C68" s="118" t="s">
        <v>54</v>
      </c>
      <c r="D68" s="118"/>
      <c r="E68" s="118"/>
      <c r="F68" s="102"/>
      <c r="G68" s="18"/>
      <c r="H68" s="18"/>
      <c r="I68" s="18"/>
      <c r="J68" s="28"/>
      <c r="K68" s="17"/>
      <c r="M68" s="107"/>
    </row>
    <row r="69" spans="1:13" ht="11.25" customHeight="1">
      <c r="A69" s="116"/>
      <c r="B69" s="117"/>
      <c r="C69" s="118" t="s">
        <v>187</v>
      </c>
      <c r="D69" s="118"/>
      <c r="E69" s="118"/>
      <c r="F69" s="102"/>
      <c r="G69" s="18"/>
      <c r="H69" s="18"/>
      <c r="I69" s="18"/>
      <c r="J69" s="28"/>
      <c r="K69" s="17"/>
      <c r="M69" s="107"/>
    </row>
    <row r="70" spans="1:13" ht="11.25" customHeight="1">
      <c r="A70" s="116"/>
      <c r="B70" s="117"/>
      <c r="C70" s="980" t="s">
        <v>147</v>
      </c>
      <c r="D70" s="981"/>
      <c r="E70" s="115"/>
      <c r="F70" s="102">
        <v>503673</v>
      </c>
      <c r="G70" s="18">
        <v>6130</v>
      </c>
      <c r="H70" s="18">
        <v>5597</v>
      </c>
      <c r="I70" s="201" t="s">
        <v>439</v>
      </c>
      <c r="J70" s="28">
        <v>491946</v>
      </c>
      <c r="K70" s="17"/>
      <c r="M70" s="107"/>
    </row>
    <row r="71" spans="1:13" ht="7.15" customHeight="1">
      <c r="A71" s="116"/>
      <c r="B71" s="117"/>
      <c r="C71" s="118"/>
      <c r="D71" s="118"/>
      <c r="E71" s="117"/>
      <c r="F71" s="18"/>
      <c r="G71" s="18"/>
      <c r="H71" s="23"/>
      <c r="I71" s="23"/>
      <c r="J71" s="28"/>
      <c r="K71" s="17"/>
      <c r="M71" s="107"/>
    </row>
    <row r="72" spans="1:13" ht="11.25" customHeight="1">
      <c r="A72" s="116" t="s">
        <v>163</v>
      </c>
      <c r="B72" s="126"/>
      <c r="C72" s="954" t="s">
        <v>164</v>
      </c>
      <c r="D72" s="955"/>
      <c r="E72" s="127"/>
      <c r="F72" s="102">
        <v>125400</v>
      </c>
      <c r="G72" s="201" t="s">
        <v>439</v>
      </c>
      <c r="H72" s="28">
        <v>957</v>
      </c>
      <c r="I72" s="201" t="s">
        <v>439</v>
      </c>
      <c r="J72" s="28">
        <v>124443</v>
      </c>
      <c r="K72" s="19"/>
      <c r="M72" s="107"/>
    </row>
    <row r="73" spans="1:10" ht="11.25" customHeight="1">
      <c r="A73" s="58" t="s">
        <v>7</v>
      </c>
      <c r="F73" s="128"/>
      <c r="G73" s="128"/>
      <c r="H73" s="128"/>
      <c r="I73" s="128"/>
      <c r="J73" s="128"/>
    </row>
    <row r="74" spans="1:10" ht="14.25" customHeight="1">
      <c r="A74" s="979" t="s">
        <v>463</v>
      </c>
      <c r="B74" s="979"/>
      <c r="C74" s="979"/>
      <c r="D74" s="979"/>
      <c r="E74" s="979"/>
      <c r="F74" s="979"/>
      <c r="G74" s="979"/>
      <c r="H74" s="979"/>
      <c r="I74" s="979"/>
      <c r="J74" s="979"/>
    </row>
    <row r="75" spans="1:10" ht="16.5" customHeight="1">
      <c r="A75" s="979"/>
      <c r="B75" s="979"/>
      <c r="C75" s="979"/>
      <c r="D75" s="979"/>
      <c r="E75" s="979"/>
      <c r="F75" s="979"/>
      <c r="G75" s="979"/>
      <c r="H75" s="979"/>
      <c r="I75" s="979"/>
      <c r="J75" s="979"/>
    </row>
    <row r="76" spans="1:10" ht="15" customHeight="1">
      <c r="A76" s="979"/>
      <c r="B76" s="979"/>
      <c r="C76" s="979"/>
      <c r="D76" s="979"/>
      <c r="E76" s="979"/>
      <c r="F76" s="979"/>
      <c r="G76" s="979"/>
      <c r="H76" s="979"/>
      <c r="I76" s="979"/>
      <c r="J76" s="979"/>
    </row>
    <row r="80" spans="6:8" ht="12.75">
      <c r="F80" s="17"/>
      <c r="G80" s="17"/>
      <c r="H80" s="108"/>
    </row>
  </sheetData>
  <mergeCells count="37">
    <mergeCell ref="O7:P7"/>
    <mergeCell ref="P6:R6"/>
    <mergeCell ref="M6:O6"/>
    <mergeCell ref="M5:R5"/>
    <mergeCell ref="F5:F10"/>
    <mergeCell ref="H7:H10"/>
    <mergeCell ref="G6:H6"/>
    <mergeCell ref="I6:J6"/>
    <mergeCell ref="I7:I10"/>
    <mergeCell ref="A74:J76"/>
    <mergeCell ref="C37:D37"/>
    <mergeCell ref="C60:D60"/>
    <mergeCell ref="C62:D62"/>
    <mergeCell ref="C47:D47"/>
    <mergeCell ref="C70:D70"/>
    <mergeCell ref="C45:D45"/>
    <mergeCell ref="C66:D66"/>
    <mergeCell ref="C72:D72"/>
    <mergeCell ref="C57:D57"/>
    <mergeCell ref="C42:D42"/>
    <mergeCell ref="C49:D49"/>
    <mergeCell ref="C55:D55"/>
    <mergeCell ref="C53:D53"/>
    <mergeCell ref="A3:J3"/>
    <mergeCell ref="C22:D22"/>
    <mergeCell ref="C26:D26"/>
    <mergeCell ref="C40:D40"/>
    <mergeCell ref="C34:D34"/>
    <mergeCell ref="C31:D31"/>
    <mergeCell ref="F11:J11"/>
    <mergeCell ref="G5:J5"/>
    <mergeCell ref="G7:G10"/>
    <mergeCell ref="A5:B11"/>
    <mergeCell ref="C19:D19"/>
    <mergeCell ref="J7:J10"/>
    <mergeCell ref="C15:D15"/>
    <mergeCell ref="C5:E11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24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L59"/>
  <sheetViews>
    <sheetView workbookViewId="0" topLeftCell="A1">
      <selection activeCell="K1" sqref="K1"/>
    </sheetView>
  </sheetViews>
  <sheetFormatPr defaultColWidth="11.421875" defaultRowHeight="12.75"/>
  <cols>
    <col min="1" max="1" width="5.57421875" style="147" customWidth="1"/>
    <col min="2" max="2" width="35.57421875" style="147" customWidth="1"/>
    <col min="3" max="3" width="0.71875" style="147" customWidth="1"/>
    <col min="4" max="4" width="6.140625" style="147" customWidth="1"/>
    <col min="5" max="5" width="9.28125" style="147" customWidth="1"/>
    <col min="6" max="6" width="8.421875" style="147" customWidth="1"/>
    <col min="7" max="7" width="7.140625" style="147" customWidth="1"/>
    <col min="8" max="8" width="8.00390625" style="147" customWidth="1"/>
    <col min="9" max="9" width="8.28125" style="147" customWidth="1"/>
    <col min="10" max="10" width="6.28125" style="147" customWidth="1"/>
    <col min="11" max="11" width="7.140625" style="147" customWidth="1"/>
    <col min="12" max="16384" width="11.421875" style="147" customWidth="1"/>
  </cols>
  <sheetData>
    <row r="2" spans="1:11" ht="12.75">
      <c r="A2" s="1002" t="s">
        <v>511</v>
      </c>
      <c r="B2" s="1002"/>
      <c r="C2" s="1002"/>
      <c r="D2" s="1002"/>
      <c r="E2" s="1002"/>
      <c r="F2" s="1002"/>
      <c r="G2" s="1002"/>
      <c r="H2" s="1002"/>
      <c r="I2" s="1002"/>
      <c r="J2" s="1002"/>
      <c r="K2" s="308"/>
    </row>
    <row r="3" spans="1:11" ht="12.75">
      <c r="A3" s="1014" t="s">
        <v>369</v>
      </c>
      <c r="B3" s="1014"/>
      <c r="C3" s="1014"/>
      <c r="D3" s="1014"/>
      <c r="E3" s="1014"/>
      <c r="F3" s="1014"/>
      <c r="G3" s="1014"/>
      <c r="H3" s="1014"/>
      <c r="I3" s="1014"/>
      <c r="J3" s="1014"/>
      <c r="K3" s="308"/>
    </row>
    <row r="4" spans="1:11" ht="11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30"/>
    </row>
    <row r="5" spans="1:11" ht="12.75" customHeight="1">
      <c r="A5" s="963" t="s">
        <v>476</v>
      </c>
      <c r="B5" s="970" t="s">
        <v>37</v>
      </c>
      <c r="C5" s="971"/>
      <c r="D5" s="959" t="s">
        <v>469</v>
      </c>
      <c r="E5" s="959" t="s">
        <v>446</v>
      </c>
      <c r="F5" s="959" t="s">
        <v>497</v>
      </c>
      <c r="G5" s="1015" t="s">
        <v>1</v>
      </c>
      <c r="H5" s="982"/>
      <c r="I5" s="982"/>
      <c r="J5" s="982"/>
      <c r="K5" s="131"/>
    </row>
    <row r="6" spans="1:11" ht="12.75" customHeight="1">
      <c r="A6" s="963"/>
      <c r="B6" s="973"/>
      <c r="C6" s="974"/>
      <c r="D6" s="959"/>
      <c r="E6" s="959"/>
      <c r="F6" s="959"/>
      <c r="G6" s="967" t="s">
        <v>509</v>
      </c>
      <c r="H6" s="992" t="s">
        <v>175</v>
      </c>
      <c r="I6" s="993"/>
      <c r="J6" s="993"/>
      <c r="K6" s="129"/>
    </row>
    <row r="7" spans="1:11" ht="12.75" customHeight="1">
      <c r="A7" s="963"/>
      <c r="B7" s="973"/>
      <c r="C7" s="974"/>
      <c r="D7" s="959"/>
      <c r="E7" s="959"/>
      <c r="F7" s="959"/>
      <c r="G7" s="968"/>
      <c r="H7" s="958" t="s">
        <v>16</v>
      </c>
      <c r="I7" s="958" t="s">
        <v>17</v>
      </c>
      <c r="J7" s="961" t="s">
        <v>18</v>
      </c>
      <c r="K7" s="131"/>
    </row>
    <row r="8" spans="1:11" ht="12.75">
      <c r="A8" s="963"/>
      <c r="B8" s="973"/>
      <c r="C8" s="974"/>
      <c r="D8" s="959"/>
      <c r="E8" s="959"/>
      <c r="F8" s="959"/>
      <c r="G8" s="968"/>
      <c r="H8" s="959"/>
      <c r="I8" s="959"/>
      <c r="J8" s="963"/>
      <c r="K8" s="131"/>
    </row>
    <row r="9" spans="1:11" ht="12.75">
      <c r="A9" s="963"/>
      <c r="B9" s="973"/>
      <c r="C9" s="974"/>
      <c r="D9" s="959"/>
      <c r="E9" s="959"/>
      <c r="F9" s="959"/>
      <c r="G9" s="968"/>
      <c r="H9" s="959"/>
      <c r="I9" s="959"/>
      <c r="J9" s="963"/>
      <c r="K9" s="131"/>
    </row>
    <row r="10" spans="1:11" ht="12.75">
      <c r="A10" s="963"/>
      <c r="B10" s="973"/>
      <c r="C10" s="974"/>
      <c r="D10" s="959"/>
      <c r="E10" s="959"/>
      <c r="F10" s="959"/>
      <c r="G10" s="968"/>
      <c r="H10" s="959"/>
      <c r="I10" s="959"/>
      <c r="J10" s="963"/>
      <c r="K10" s="148"/>
    </row>
    <row r="11" spans="1:11" ht="12.75">
      <c r="A11" s="963"/>
      <c r="B11" s="973"/>
      <c r="C11" s="974"/>
      <c r="D11" s="959"/>
      <c r="E11" s="959"/>
      <c r="F11" s="959"/>
      <c r="G11" s="968"/>
      <c r="H11" s="959"/>
      <c r="I11" s="959"/>
      <c r="J11" s="963"/>
      <c r="K11" s="30"/>
    </row>
    <row r="12" spans="1:11" ht="22.5">
      <c r="A12" s="965"/>
      <c r="B12" s="976"/>
      <c r="C12" s="977"/>
      <c r="D12" s="149" t="s">
        <v>499</v>
      </c>
      <c r="E12" s="956" t="s">
        <v>3</v>
      </c>
      <c r="F12" s="957"/>
      <c r="G12" s="957"/>
      <c r="H12" s="957"/>
      <c r="I12" s="957"/>
      <c r="J12" s="957"/>
      <c r="K12" s="291"/>
    </row>
    <row r="13" spans="1:11" ht="12.75">
      <c r="A13" s="129"/>
      <c r="B13" s="131"/>
      <c r="C13" s="131"/>
      <c r="D13" s="152"/>
      <c r="E13" s="148"/>
      <c r="F13" s="148"/>
      <c r="G13" s="148"/>
      <c r="H13" s="148"/>
      <c r="I13" s="148"/>
      <c r="J13" s="148"/>
      <c r="K13" s="148"/>
    </row>
    <row r="14" spans="1:11" ht="12.75">
      <c r="A14" s="1012" t="s">
        <v>515</v>
      </c>
      <c r="B14" s="1012"/>
      <c r="C14" s="1012"/>
      <c r="D14" s="1012"/>
      <c r="E14" s="1012"/>
      <c r="F14" s="1012"/>
      <c r="G14" s="1012"/>
      <c r="H14" s="1012"/>
      <c r="I14" s="1012"/>
      <c r="J14" s="1012"/>
      <c r="K14" s="309"/>
    </row>
    <row r="15" spans="1:11" ht="12.75">
      <c r="A15" s="273"/>
      <c r="B15" s="291"/>
      <c r="C15" s="291"/>
      <c r="D15" s="30"/>
      <c r="E15" s="30"/>
      <c r="F15" s="30"/>
      <c r="G15" s="30"/>
      <c r="H15" s="30"/>
      <c r="I15" s="30"/>
      <c r="J15" s="30"/>
      <c r="K15" s="9"/>
    </row>
    <row r="16" spans="1:11" ht="12.75">
      <c r="A16" s="274">
        <v>19</v>
      </c>
      <c r="B16" s="118" t="s">
        <v>47</v>
      </c>
      <c r="C16" s="310"/>
      <c r="D16" s="30"/>
      <c r="E16" s="58"/>
      <c r="F16" s="58"/>
      <c r="G16" s="58"/>
      <c r="H16" s="58"/>
      <c r="I16" s="58"/>
      <c r="J16" s="58"/>
      <c r="K16" s="309"/>
    </row>
    <row r="17" spans="1:11" ht="12.75">
      <c r="A17" s="274"/>
      <c r="B17" s="118" t="s">
        <v>382</v>
      </c>
      <c r="C17" s="310"/>
      <c r="D17" s="30"/>
      <c r="E17" s="58"/>
      <c r="F17" s="58"/>
      <c r="G17" s="58"/>
      <c r="H17" s="58"/>
      <c r="I17" s="58"/>
      <c r="J17" s="58"/>
      <c r="K17" s="309"/>
    </row>
    <row r="18" spans="1:11" ht="12.75">
      <c r="A18" s="274"/>
      <c r="B18" s="118" t="s">
        <v>383</v>
      </c>
      <c r="C18" s="310"/>
      <c r="D18" s="30"/>
      <c r="E18" s="58"/>
      <c r="F18" s="58"/>
      <c r="G18" s="58"/>
      <c r="H18" s="216"/>
      <c r="I18" s="21"/>
      <c r="J18" s="21"/>
      <c r="K18" s="9"/>
    </row>
    <row r="19" spans="1:11" ht="12.75">
      <c r="A19" s="274"/>
      <c r="B19" s="251" t="s">
        <v>384</v>
      </c>
      <c r="C19" s="310"/>
      <c r="D19" s="134">
        <v>19</v>
      </c>
      <c r="E19" s="24">
        <v>471488</v>
      </c>
      <c r="F19" s="24">
        <v>461485</v>
      </c>
      <c r="G19" s="24">
        <v>162740</v>
      </c>
      <c r="H19" s="24">
        <v>245594</v>
      </c>
      <c r="I19" s="24">
        <v>45080</v>
      </c>
      <c r="J19" s="24">
        <v>8071</v>
      </c>
      <c r="K19" s="9"/>
    </row>
    <row r="20" spans="1:11" ht="12.75">
      <c r="A20" s="299"/>
      <c r="B20" s="311"/>
      <c r="C20" s="310"/>
      <c r="D20" s="134"/>
      <c r="E20" s="24"/>
      <c r="F20" s="24"/>
      <c r="G20" s="17"/>
      <c r="H20" s="17"/>
      <c r="I20" s="181"/>
      <c r="J20" s="181"/>
      <c r="K20" s="9"/>
    </row>
    <row r="21" spans="1:11" ht="12.75">
      <c r="A21" s="274" t="s">
        <v>49</v>
      </c>
      <c r="B21" s="118" t="s">
        <v>151</v>
      </c>
      <c r="C21" s="310"/>
      <c r="D21" s="134"/>
      <c r="E21" s="24"/>
      <c r="F21" s="24"/>
      <c r="G21" s="17"/>
      <c r="H21" s="27"/>
      <c r="I21" s="181"/>
      <c r="J21" s="181"/>
      <c r="K21" s="9"/>
    </row>
    <row r="22" spans="1:11" ht="12.75">
      <c r="A22" s="295"/>
      <c r="B22" s="118" t="s">
        <v>387</v>
      </c>
      <c r="C22" s="310"/>
      <c r="D22" s="134"/>
      <c r="E22" s="24"/>
      <c r="F22" s="24"/>
      <c r="G22" s="19"/>
      <c r="H22" s="19"/>
      <c r="I22" s="19"/>
      <c r="J22" s="19"/>
      <c r="K22" s="312"/>
    </row>
    <row r="23" spans="1:11" ht="12.75">
      <c r="A23" s="295"/>
      <c r="B23" s="118" t="s">
        <v>388</v>
      </c>
      <c r="C23" s="310"/>
      <c r="D23" s="134"/>
      <c r="E23" s="24"/>
      <c r="F23" s="24"/>
      <c r="G23" s="165"/>
      <c r="H23" s="165"/>
      <c r="I23" s="165"/>
      <c r="J23" s="165"/>
      <c r="K23" s="309"/>
    </row>
    <row r="24" spans="1:11" ht="12.75">
      <c r="A24" s="295"/>
      <c r="B24" s="251" t="s">
        <v>389</v>
      </c>
      <c r="C24" s="310"/>
      <c r="D24" s="134">
        <v>17</v>
      </c>
      <c r="E24" s="24">
        <v>174870</v>
      </c>
      <c r="F24" s="24">
        <v>201505</v>
      </c>
      <c r="G24" s="24">
        <v>14614</v>
      </c>
      <c r="H24" s="24">
        <v>140348</v>
      </c>
      <c r="I24" s="24">
        <v>44202</v>
      </c>
      <c r="J24" s="26">
        <v>2341</v>
      </c>
      <c r="K24" s="309"/>
    </row>
    <row r="25" spans="1:11" ht="12.75">
      <c r="A25" s="248"/>
      <c r="B25" s="291"/>
      <c r="C25" s="310"/>
      <c r="D25" s="134"/>
      <c r="E25" s="24"/>
      <c r="F25" s="24"/>
      <c r="G25" s="24"/>
      <c r="H25" s="24"/>
      <c r="I25" s="24"/>
      <c r="J25" s="19"/>
      <c r="K25" s="309"/>
    </row>
    <row r="26" spans="1:12" ht="12.75">
      <c r="A26" s="248"/>
      <c r="B26" s="265" t="s">
        <v>19</v>
      </c>
      <c r="C26" s="310"/>
      <c r="D26" s="173">
        <v>63</v>
      </c>
      <c r="E26" s="25">
        <v>1263826</v>
      </c>
      <c r="F26" s="25">
        <v>1292650</v>
      </c>
      <c r="G26" s="25">
        <v>444449</v>
      </c>
      <c r="H26" s="25">
        <v>617376</v>
      </c>
      <c r="I26" s="25">
        <v>205253</v>
      </c>
      <c r="J26" s="25">
        <v>25573</v>
      </c>
      <c r="K26" s="58"/>
      <c r="L26" s="146"/>
    </row>
    <row r="27" spans="1:12" ht="12.75">
      <c r="A27" s="248"/>
      <c r="B27" s="291"/>
      <c r="C27" s="291"/>
      <c r="D27" s="8"/>
      <c r="E27" s="58"/>
      <c r="F27" s="58"/>
      <c r="G27" s="58"/>
      <c r="H27" s="21"/>
      <c r="I27" s="276"/>
      <c r="J27" s="276"/>
      <c r="K27" s="309"/>
      <c r="L27" s="146"/>
    </row>
    <row r="28" spans="1:11" ht="12.75">
      <c r="A28" s="273"/>
      <c r="B28" s="291"/>
      <c r="C28" s="291"/>
      <c r="D28" s="279"/>
      <c r="E28" s="30"/>
      <c r="F28" s="30"/>
      <c r="G28" s="178"/>
      <c r="H28" s="312"/>
      <c r="I28" s="8"/>
      <c r="J28" s="8"/>
      <c r="K28" s="309"/>
    </row>
    <row r="29" spans="1:11" ht="12.75">
      <c r="A29" s="30"/>
      <c r="B29" s="291"/>
      <c r="C29" s="291"/>
      <c r="D29" s="8"/>
      <c r="E29" s="30"/>
      <c r="F29" s="312"/>
      <c r="G29" s="30"/>
      <c r="H29" s="312"/>
      <c r="I29" s="8"/>
      <c r="J29" s="8"/>
      <c r="K29" s="30"/>
    </row>
    <row r="30" spans="1:11" ht="12.75">
      <c r="A30" s="273"/>
      <c r="B30" s="291"/>
      <c r="C30" s="291"/>
      <c r="D30" s="8"/>
      <c r="E30" s="30"/>
      <c r="F30" s="30"/>
      <c r="G30" s="30"/>
      <c r="H30" s="312"/>
      <c r="I30" s="8"/>
      <c r="J30" s="146"/>
      <c r="K30" s="30"/>
    </row>
    <row r="31" spans="1:11" ht="12.75">
      <c r="A31" s="273"/>
      <c r="B31" s="291"/>
      <c r="C31" s="291"/>
      <c r="D31" s="8"/>
      <c r="E31" s="312"/>
      <c r="F31" s="312"/>
      <c r="G31" s="30"/>
      <c r="H31" s="312"/>
      <c r="I31" s="9"/>
      <c r="J31" s="9"/>
      <c r="K31" s="9"/>
    </row>
    <row r="32" spans="1:11" ht="12.75">
      <c r="A32" s="248"/>
      <c r="B32" s="291"/>
      <c r="C32" s="291"/>
      <c r="D32" s="8"/>
      <c r="E32" s="312"/>
      <c r="F32" s="312"/>
      <c r="G32" s="30"/>
      <c r="H32" s="312"/>
      <c r="I32" s="8"/>
      <c r="J32" s="8"/>
      <c r="K32" s="309"/>
    </row>
    <row r="33" spans="1:11" ht="12.75">
      <c r="A33" s="273"/>
      <c r="B33" s="291"/>
      <c r="C33" s="291"/>
      <c r="D33" s="8"/>
      <c r="E33" s="312"/>
      <c r="F33" s="312"/>
      <c r="G33" s="30"/>
      <c r="H33" s="312"/>
      <c r="I33" s="8"/>
      <c r="J33" s="8"/>
      <c r="K33" s="313"/>
    </row>
    <row r="34" spans="1:11" ht="12.75">
      <c r="A34" s="273"/>
      <c r="B34" s="291"/>
      <c r="C34" s="291"/>
      <c r="D34" s="8"/>
      <c r="E34" s="312"/>
      <c r="F34" s="312"/>
      <c r="G34" s="30"/>
      <c r="H34" s="312"/>
      <c r="I34" s="8"/>
      <c r="J34" s="8"/>
      <c r="K34" s="30"/>
    </row>
    <row r="35" spans="1:11" ht="12.75">
      <c r="A35" s="273"/>
      <c r="B35" s="291"/>
      <c r="C35" s="291"/>
      <c r="D35" s="8"/>
      <c r="E35" s="312"/>
      <c r="F35" s="312"/>
      <c r="G35" s="30"/>
      <c r="H35" s="312"/>
      <c r="I35" s="8"/>
      <c r="J35" s="8"/>
      <c r="K35" s="312"/>
    </row>
    <row r="36" spans="1:11" ht="12.75">
      <c r="A36" s="273"/>
      <c r="B36" s="291"/>
      <c r="C36" s="291"/>
      <c r="D36" s="8"/>
      <c r="E36" s="312"/>
      <c r="F36" s="312"/>
      <c r="G36" s="30"/>
      <c r="H36" s="312"/>
      <c r="I36" s="309"/>
      <c r="J36" s="9"/>
      <c r="K36" s="30"/>
    </row>
    <row r="37" spans="1:11" ht="12.75">
      <c r="A37" s="248"/>
      <c r="B37" s="291"/>
      <c r="C37" s="291"/>
      <c r="D37" s="8"/>
      <c r="E37" s="312"/>
      <c r="F37" s="312"/>
      <c r="G37" s="30"/>
      <c r="H37" s="8"/>
      <c r="I37" s="8"/>
      <c r="J37" s="8"/>
      <c r="K37" s="30"/>
    </row>
    <row r="38" spans="1:11" ht="14.25" customHeight="1">
      <c r="A38" s="278"/>
      <c r="B38" s="291"/>
      <c r="C38" s="291"/>
      <c r="D38" s="279"/>
      <c r="E38" s="314"/>
      <c r="F38" s="314"/>
      <c r="G38" s="178"/>
      <c r="H38" s="313"/>
      <c r="I38" s="313"/>
      <c r="J38" s="9"/>
      <c r="K38" s="315"/>
    </row>
    <row r="39" spans="1:11" ht="12.75" customHeight="1">
      <c r="A39" s="273"/>
      <c r="B39" s="291"/>
      <c r="C39" s="291"/>
      <c r="D39" s="8"/>
      <c r="E39" s="8"/>
      <c r="F39" s="8"/>
      <c r="G39" s="8"/>
      <c r="H39" s="8"/>
      <c r="I39" s="8"/>
      <c r="J39" s="8"/>
      <c r="K39" s="315"/>
    </row>
    <row r="40" spans="1:11" ht="11.25" customHeight="1">
      <c r="A40" s="273"/>
      <c r="B40" s="291"/>
      <c r="C40" s="291"/>
      <c r="D40" s="291"/>
      <c r="E40" s="291"/>
      <c r="F40" s="291"/>
      <c r="G40" s="291"/>
      <c r="H40" s="291"/>
      <c r="I40" s="291"/>
      <c r="J40" s="291"/>
      <c r="K40" s="315"/>
    </row>
    <row r="41" spans="1:10" ht="12.75">
      <c r="A41" s="273"/>
      <c r="B41" s="291"/>
      <c r="C41" s="291"/>
      <c r="D41" s="103"/>
      <c r="E41" s="103"/>
      <c r="F41" s="103"/>
      <c r="G41" s="103"/>
      <c r="H41" s="103"/>
      <c r="I41" s="103"/>
      <c r="J41" s="103"/>
    </row>
    <row r="42" spans="1:10" ht="12.75">
      <c r="A42" s="248"/>
      <c r="B42" s="291"/>
      <c r="C42" s="291"/>
      <c r="D42" s="103"/>
      <c r="E42" s="30"/>
      <c r="F42" s="30"/>
      <c r="G42" s="30"/>
      <c r="H42" s="8"/>
      <c r="I42" s="8"/>
      <c r="J42" s="8"/>
    </row>
    <row r="43" spans="1:10" ht="12.75">
      <c r="A43" s="248"/>
      <c r="B43" s="291"/>
      <c r="C43" s="291"/>
      <c r="D43" s="103"/>
      <c r="E43" s="30"/>
      <c r="F43" s="30"/>
      <c r="G43" s="30"/>
      <c r="H43" s="8"/>
      <c r="I43" s="8"/>
      <c r="J43" s="8"/>
    </row>
    <row r="44" spans="1:10" ht="12.75">
      <c r="A44" s="248"/>
      <c r="B44" s="291"/>
      <c r="C44" s="291"/>
      <c r="D44" s="103"/>
      <c r="E44" s="312"/>
      <c r="F44" s="312"/>
      <c r="G44" s="30"/>
      <c r="H44" s="312"/>
      <c r="I44" s="312"/>
      <c r="J44" s="312"/>
    </row>
    <row r="45" spans="1:10" ht="12.75">
      <c r="A45" s="248"/>
      <c r="B45" s="291"/>
      <c r="C45" s="291"/>
      <c r="D45" s="103"/>
      <c r="E45" s="30"/>
      <c r="F45" s="30"/>
      <c r="G45" s="30"/>
      <c r="H45" s="8"/>
      <c r="I45" s="8"/>
      <c r="J45" s="8"/>
    </row>
    <row r="46" spans="1:10" ht="12.75">
      <c r="A46" s="248"/>
      <c r="B46" s="291"/>
      <c r="C46" s="291"/>
      <c r="D46" s="103"/>
      <c r="E46" s="30"/>
      <c r="F46" s="30"/>
      <c r="G46" s="30"/>
      <c r="H46" s="8"/>
      <c r="I46" s="8"/>
      <c r="J46" s="8"/>
    </row>
    <row r="47" spans="1:10" ht="12.75">
      <c r="A47" s="248"/>
      <c r="B47" s="291"/>
      <c r="C47" s="291"/>
      <c r="D47" s="103"/>
      <c r="E47" s="30"/>
      <c r="F47" s="30"/>
      <c r="G47" s="30"/>
      <c r="H47" s="8"/>
      <c r="I47" s="8"/>
      <c r="J47" s="8"/>
    </row>
    <row r="48" spans="1:10" ht="12.75">
      <c r="A48" s="248"/>
      <c r="B48" s="291"/>
      <c r="C48" s="291"/>
      <c r="D48" s="103"/>
      <c r="E48" s="312"/>
      <c r="F48" s="312"/>
      <c r="G48" s="30"/>
      <c r="H48" s="312"/>
      <c r="I48" s="312"/>
      <c r="J48" s="312"/>
    </row>
    <row r="49" spans="1:10" ht="12.75">
      <c r="A49" s="248"/>
      <c r="B49" s="291"/>
      <c r="C49" s="291"/>
      <c r="D49" s="103"/>
      <c r="E49" s="30"/>
      <c r="F49" s="30"/>
      <c r="G49" s="30"/>
      <c r="H49" s="8"/>
      <c r="I49" s="8"/>
      <c r="J49" s="8"/>
    </row>
    <row r="50" spans="1:10" ht="12.75">
      <c r="A50" s="248"/>
      <c r="B50" s="291"/>
      <c r="C50" s="291"/>
      <c r="D50" s="103"/>
      <c r="E50" s="312"/>
      <c r="F50" s="312"/>
      <c r="G50" s="30"/>
      <c r="H50" s="312"/>
      <c r="I50" s="312"/>
      <c r="J50" s="312"/>
    </row>
    <row r="51" spans="1:10" ht="12.75">
      <c r="A51" s="248"/>
      <c r="B51" s="291"/>
      <c r="C51" s="291"/>
      <c r="D51" s="103"/>
      <c r="E51" s="30"/>
      <c r="F51" s="30"/>
      <c r="G51" s="30"/>
      <c r="H51" s="8"/>
      <c r="I51" s="8"/>
      <c r="J51" s="8"/>
    </row>
    <row r="52" spans="1:10" ht="12.75">
      <c r="A52" s="316"/>
      <c r="B52" s="291"/>
      <c r="C52" s="291"/>
      <c r="D52" s="144"/>
      <c r="E52" s="178"/>
      <c r="F52" s="178"/>
      <c r="G52" s="178"/>
      <c r="H52" s="178"/>
      <c r="I52" s="279"/>
      <c r="J52" s="279"/>
    </row>
    <row r="53" spans="1:10" ht="12.75">
      <c r="A53" s="317"/>
      <c r="B53" s="291"/>
      <c r="C53" s="291"/>
      <c r="D53" s="144"/>
      <c r="E53" s="178"/>
      <c r="F53" s="178"/>
      <c r="G53" s="178"/>
      <c r="H53" s="279"/>
      <c r="I53" s="279"/>
      <c r="J53" s="279"/>
    </row>
    <row r="54" spans="1:10" ht="12.75">
      <c r="A54" s="317"/>
      <c r="B54" s="291"/>
      <c r="C54" s="291"/>
      <c r="D54" s="103"/>
      <c r="E54" s="312"/>
      <c r="F54" s="312"/>
      <c r="G54" s="178"/>
      <c r="H54" s="312"/>
      <c r="I54" s="312"/>
      <c r="J54" s="312"/>
    </row>
    <row r="55" spans="1:10" ht="12.75">
      <c r="A55" s="318"/>
      <c r="B55" s="251"/>
      <c r="C55" s="265"/>
      <c r="D55" s="103"/>
      <c r="E55" s="146"/>
      <c r="F55" s="146"/>
      <c r="G55" s="146"/>
      <c r="H55" s="146"/>
      <c r="I55" s="146"/>
      <c r="J55" s="146"/>
    </row>
    <row r="56" spans="1:10" ht="12.75">
      <c r="A56" s="203" t="s">
        <v>7</v>
      </c>
      <c r="B56" s="207"/>
      <c r="C56" s="207"/>
      <c r="D56" s="58"/>
      <c r="E56" s="58"/>
      <c r="F56" s="58"/>
      <c r="G56" s="58"/>
      <c r="H56" s="58"/>
      <c r="I56" s="58"/>
      <c r="J56" s="58"/>
    </row>
    <row r="57" spans="1:10" ht="12.75" customHeight="1">
      <c r="A57" s="991" t="s">
        <v>516</v>
      </c>
      <c r="B57" s="991"/>
      <c r="C57" s="991"/>
      <c r="D57" s="991"/>
      <c r="E57" s="991"/>
      <c r="F57" s="991"/>
      <c r="G57" s="991"/>
      <c r="H57" s="991"/>
      <c r="I57" s="991"/>
      <c r="J57" s="991"/>
    </row>
    <row r="58" spans="1:10" ht="12.75">
      <c r="A58" s="991"/>
      <c r="B58" s="991"/>
      <c r="C58" s="991"/>
      <c r="D58" s="991"/>
      <c r="E58" s="991"/>
      <c r="F58" s="991"/>
      <c r="G58" s="991"/>
      <c r="H58" s="991"/>
      <c r="I58" s="991"/>
      <c r="J58" s="991"/>
    </row>
    <row r="59" spans="1:10" ht="12.75">
      <c r="A59" s="991"/>
      <c r="B59" s="991"/>
      <c r="C59" s="991"/>
      <c r="D59" s="991"/>
      <c r="E59" s="991"/>
      <c r="F59" s="991"/>
      <c r="G59" s="991"/>
      <c r="H59" s="991"/>
      <c r="I59" s="991"/>
      <c r="J59" s="991"/>
    </row>
  </sheetData>
  <mergeCells count="16">
    <mergeCell ref="A14:J14"/>
    <mergeCell ref="A57:J59"/>
    <mergeCell ref="A2:J2"/>
    <mergeCell ref="A3:J3"/>
    <mergeCell ref="A5:A12"/>
    <mergeCell ref="B5:C12"/>
    <mergeCell ref="D5:D11"/>
    <mergeCell ref="E5:E11"/>
    <mergeCell ref="F5:F11"/>
    <mergeCell ref="G5:J5"/>
    <mergeCell ref="G6:G11"/>
    <mergeCell ref="H6:J6"/>
    <mergeCell ref="H7:H11"/>
    <mergeCell ref="I7:I11"/>
    <mergeCell ref="J7:J11"/>
    <mergeCell ref="E12:J12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41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P78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58" customWidth="1"/>
    <col min="2" max="2" width="38.8515625" style="58" customWidth="1"/>
    <col min="3" max="3" width="1.1484375" style="58" customWidth="1"/>
    <col min="4" max="4" width="6.28125" style="58" customWidth="1"/>
    <col min="5" max="5" width="8.8515625" style="58" customWidth="1"/>
    <col min="6" max="6" width="8.7109375" style="58" customWidth="1"/>
    <col min="7" max="7" width="8.57421875" style="58" customWidth="1"/>
    <col min="8" max="8" width="8.421875" style="58" customWidth="1"/>
    <col min="9" max="9" width="9.57421875" style="58" customWidth="1"/>
    <col min="10" max="10" width="6.7109375" style="58" customWidth="1"/>
    <col min="11" max="11" width="7.7109375" style="58" customWidth="1"/>
    <col min="12" max="16384" width="11.421875" style="58" customWidth="1"/>
  </cols>
  <sheetData>
    <row r="2" spans="1:11" s="147" customFormat="1" ht="12.75">
      <c r="A2" s="953" t="s">
        <v>517</v>
      </c>
      <c r="B2" s="953"/>
      <c r="C2" s="953"/>
      <c r="D2" s="953"/>
      <c r="E2" s="953"/>
      <c r="F2" s="953"/>
      <c r="G2" s="953"/>
      <c r="H2" s="953"/>
      <c r="I2" s="953"/>
      <c r="J2" s="953"/>
      <c r="K2" s="319"/>
    </row>
    <row r="3" spans="1:11" s="147" customFormat="1" ht="12.75">
      <c r="A3" s="953" t="s">
        <v>311</v>
      </c>
      <c r="B3" s="953"/>
      <c r="C3" s="953"/>
      <c r="D3" s="953"/>
      <c r="E3" s="953"/>
      <c r="F3" s="953"/>
      <c r="G3" s="953"/>
      <c r="H3" s="953"/>
      <c r="I3" s="953"/>
      <c r="J3" s="953"/>
      <c r="K3" s="319"/>
    </row>
    <row r="4" ht="11.25" customHeight="1"/>
    <row r="5" spans="1:11" ht="11.25" customHeight="1">
      <c r="A5" s="962" t="s">
        <v>476</v>
      </c>
      <c r="B5" s="970" t="s">
        <v>37</v>
      </c>
      <c r="C5" s="971"/>
      <c r="D5" s="958" t="s">
        <v>477</v>
      </c>
      <c r="E5" s="958" t="s">
        <v>447</v>
      </c>
      <c r="F5" s="958" t="s">
        <v>518</v>
      </c>
      <c r="G5" s="994" t="s">
        <v>1</v>
      </c>
      <c r="H5" s="995"/>
      <c r="I5" s="995"/>
      <c r="J5" s="995"/>
      <c r="K5" s="131"/>
    </row>
    <row r="6" spans="1:12" ht="11.25" customHeight="1">
      <c r="A6" s="964"/>
      <c r="B6" s="973"/>
      <c r="C6" s="974"/>
      <c r="D6" s="959"/>
      <c r="E6" s="959"/>
      <c r="F6" s="959"/>
      <c r="G6" s="967" t="s">
        <v>472</v>
      </c>
      <c r="H6" s="992" t="s">
        <v>175</v>
      </c>
      <c r="I6" s="993"/>
      <c r="J6" s="993"/>
      <c r="K6" s="129"/>
      <c r="L6" s="202"/>
    </row>
    <row r="7" spans="1:12" ht="14.25" customHeight="1">
      <c r="A7" s="964"/>
      <c r="B7" s="973"/>
      <c r="C7" s="974"/>
      <c r="D7" s="959"/>
      <c r="E7" s="959"/>
      <c r="F7" s="959"/>
      <c r="G7" s="968"/>
      <c r="H7" s="958" t="s">
        <v>16</v>
      </c>
      <c r="I7" s="958" t="s">
        <v>17</v>
      </c>
      <c r="J7" s="961" t="s">
        <v>18</v>
      </c>
      <c r="K7" s="131"/>
      <c r="L7" s="202"/>
    </row>
    <row r="8" spans="1:16" ht="12.75">
      <c r="A8" s="964"/>
      <c r="B8" s="973"/>
      <c r="C8" s="974"/>
      <c r="D8" s="959"/>
      <c r="E8" s="959"/>
      <c r="F8" s="959"/>
      <c r="G8" s="968"/>
      <c r="H8" s="959"/>
      <c r="I8" s="959"/>
      <c r="J8" s="963"/>
      <c r="K8" s="131"/>
      <c r="L8" s="202"/>
      <c r="N8" s="131"/>
      <c r="O8" s="131"/>
      <c r="P8" s="131"/>
    </row>
    <row r="9" spans="1:16" ht="12.75">
      <c r="A9" s="964"/>
      <c r="B9" s="973"/>
      <c r="C9" s="974"/>
      <c r="D9" s="959"/>
      <c r="E9" s="959"/>
      <c r="F9" s="959"/>
      <c r="G9" s="968"/>
      <c r="H9" s="959"/>
      <c r="I9" s="959"/>
      <c r="J9" s="963"/>
      <c r="K9" s="148"/>
      <c r="N9" s="131"/>
      <c r="O9" s="131"/>
      <c r="P9" s="131"/>
    </row>
    <row r="10" spans="1:16" ht="11.1" customHeight="1">
      <c r="A10" s="964"/>
      <c r="B10" s="973"/>
      <c r="C10" s="974"/>
      <c r="D10" s="959"/>
      <c r="E10" s="959"/>
      <c r="F10" s="959"/>
      <c r="G10" s="968"/>
      <c r="H10" s="959"/>
      <c r="I10" s="959"/>
      <c r="J10" s="963"/>
      <c r="K10" s="320"/>
      <c r="N10" s="131"/>
      <c r="O10" s="131"/>
      <c r="P10" s="131"/>
    </row>
    <row r="11" spans="1:11" ht="11.1" customHeight="1">
      <c r="A11" s="964"/>
      <c r="B11" s="973"/>
      <c r="C11" s="974"/>
      <c r="D11" s="959"/>
      <c r="E11" s="959"/>
      <c r="F11" s="959"/>
      <c r="G11" s="968"/>
      <c r="H11" s="959"/>
      <c r="I11" s="959"/>
      <c r="J11" s="963"/>
      <c r="K11" s="8"/>
    </row>
    <row r="12" spans="1:11" ht="11.1" customHeight="1">
      <c r="A12" s="966"/>
      <c r="B12" s="976"/>
      <c r="C12" s="977"/>
      <c r="D12" s="169" t="s">
        <v>499</v>
      </c>
      <c r="E12" s="956" t="s">
        <v>3</v>
      </c>
      <c r="F12" s="957"/>
      <c r="G12" s="957"/>
      <c r="H12" s="957"/>
      <c r="I12" s="957"/>
      <c r="J12" s="957"/>
      <c r="K12" s="8"/>
    </row>
    <row r="13" spans="1:11" ht="11.1" customHeight="1">
      <c r="A13" s="248"/>
      <c r="B13" s="126"/>
      <c r="C13" s="126"/>
      <c r="D13" s="321"/>
      <c r="E13" s="321"/>
      <c r="F13" s="321"/>
      <c r="G13" s="30"/>
      <c r="H13" s="321"/>
      <c r="I13" s="321"/>
      <c r="J13" s="8"/>
      <c r="K13" s="8"/>
    </row>
    <row r="14" spans="1:11" ht="12.75" customHeight="1">
      <c r="A14" s="1012" t="s">
        <v>399</v>
      </c>
      <c r="B14" s="1012"/>
      <c r="C14" s="1012"/>
      <c r="D14" s="1012"/>
      <c r="E14" s="1012"/>
      <c r="F14" s="1012"/>
      <c r="G14" s="1012"/>
      <c r="H14" s="1012"/>
      <c r="I14" s="1012"/>
      <c r="J14" s="1012"/>
      <c r="K14" s="8"/>
    </row>
    <row r="15" spans="1:11" ht="6" customHeight="1">
      <c r="A15" s="273"/>
      <c r="B15" s="148"/>
      <c r="C15" s="148"/>
      <c r="D15" s="202"/>
      <c r="E15" s="202"/>
      <c r="F15" s="202"/>
      <c r="G15" s="202"/>
      <c r="H15" s="202"/>
      <c r="I15" s="202"/>
      <c r="K15" s="8"/>
    </row>
    <row r="16" spans="1:11" ht="11.1" customHeight="1">
      <c r="A16" s="153" t="s">
        <v>30</v>
      </c>
      <c r="B16" s="115" t="s">
        <v>31</v>
      </c>
      <c r="C16" s="115" t="s">
        <v>400</v>
      </c>
      <c r="D16" s="134">
        <v>14</v>
      </c>
      <c r="E16" s="28">
        <v>120290</v>
      </c>
      <c r="F16" s="28">
        <v>116540</v>
      </c>
      <c r="G16" s="28">
        <v>29907</v>
      </c>
      <c r="H16" s="28">
        <v>61158</v>
      </c>
      <c r="I16" s="28">
        <v>20334</v>
      </c>
      <c r="J16" s="28">
        <v>5141</v>
      </c>
      <c r="K16" s="8"/>
    </row>
    <row r="17" spans="1:11" ht="6" customHeight="1">
      <c r="A17" s="307"/>
      <c r="B17" s="118"/>
      <c r="C17" s="118"/>
      <c r="D17" s="102"/>
      <c r="E17" s="28"/>
      <c r="F17" s="28"/>
      <c r="G17" s="23"/>
      <c r="H17" s="19"/>
      <c r="I17" s="19"/>
      <c r="J17" s="23"/>
      <c r="K17" s="8"/>
    </row>
    <row r="18" spans="1:11" ht="11.1" customHeight="1">
      <c r="A18" s="153" t="s">
        <v>32</v>
      </c>
      <c r="B18" s="118" t="s">
        <v>249</v>
      </c>
      <c r="C18" s="118" t="s">
        <v>400</v>
      </c>
      <c r="D18" s="102"/>
      <c r="E18" s="28"/>
      <c r="F18" s="28"/>
      <c r="G18" s="23"/>
      <c r="H18" s="19"/>
      <c r="I18" s="19"/>
      <c r="J18" s="19"/>
      <c r="K18" s="8"/>
    </row>
    <row r="19" spans="1:11" ht="11.1" customHeight="1">
      <c r="A19" s="153"/>
      <c r="B19" s="118" t="s">
        <v>213</v>
      </c>
      <c r="C19" s="118" t="s">
        <v>400</v>
      </c>
      <c r="D19" s="102"/>
      <c r="E19" s="28"/>
      <c r="F19" s="28"/>
      <c r="G19" s="19"/>
      <c r="H19" s="19"/>
      <c r="I19" s="19"/>
      <c r="J19" s="23"/>
      <c r="K19" s="8"/>
    </row>
    <row r="20" spans="1:11" ht="11.1" customHeight="1">
      <c r="A20" s="153"/>
      <c r="B20" s="115" t="s">
        <v>202</v>
      </c>
      <c r="C20" s="115" t="s">
        <v>400</v>
      </c>
      <c r="D20" s="134">
        <v>8</v>
      </c>
      <c r="E20" s="28">
        <v>20823</v>
      </c>
      <c r="F20" s="28">
        <v>19014</v>
      </c>
      <c r="G20" s="28">
        <v>1980</v>
      </c>
      <c r="H20" s="28">
        <v>16843</v>
      </c>
      <c r="I20" s="28">
        <v>170</v>
      </c>
      <c r="J20" s="19">
        <v>21</v>
      </c>
      <c r="K20" s="8"/>
    </row>
    <row r="21" spans="1:11" ht="6" customHeight="1">
      <c r="A21" s="307"/>
      <c r="B21" s="251"/>
      <c r="C21" s="251"/>
      <c r="D21" s="102"/>
      <c r="E21" s="28"/>
      <c r="F21" s="28"/>
      <c r="G21" s="23"/>
      <c r="H21" s="23"/>
      <c r="I21" s="19"/>
      <c r="J21" s="19"/>
      <c r="K21" s="8"/>
    </row>
    <row r="22" spans="1:11" ht="11.1" customHeight="1">
      <c r="A22" s="162">
        <v>14</v>
      </c>
      <c r="B22" s="118" t="s">
        <v>166</v>
      </c>
      <c r="C22" s="115"/>
      <c r="D22" s="102"/>
      <c r="E22" s="28"/>
      <c r="F22" s="28"/>
      <c r="G22" s="19"/>
      <c r="H22" s="19"/>
      <c r="I22" s="19"/>
      <c r="J22" s="23"/>
      <c r="K22" s="8"/>
    </row>
    <row r="23" spans="1:11" ht="11.1" customHeight="1">
      <c r="A23" s="162"/>
      <c r="B23" s="115" t="s">
        <v>203</v>
      </c>
      <c r="C23" s="115" t="s">
        <v>400</v>
      </c>
      <c r="D23" s="134">
        <v>4</v>
      </c>
      <c r="E23" s="28">
        <v>10464</v>
      </c>
      <c r="F23" s="28">
        <v>10110</v>
      </c>
      <c r="G23" s="28">
        <v>743</v>
      </c>
      <c r="H23" s="28">
        <v>6403</v>
      </c>
      <c r="I23" s="28">
        <v>432</v>
      </c>
      <c r="J23" s="28">
        <v>2532</v>
      </c>
      <c r="K23" s="8"/>
    </row>
    <row r="24" spans="1:11" ht="6" customHeight="1">
      <c r="A24" s="307"/>
      <c r="B24" s="251"/>
      <c r="C24" s="171"/>
      <c r="D24" s="102"/>
      <c r="E24" s="28"/>
      <c r="F24" s="28"/>
      <c r="G24" s="23"/>
      <c r="H24" s="23"/>
      <c r="I24" s="23"/>
      <c r="J24" s="23"/>
      <c r="K24" s="8"/>
    </row>
    <row r="25" spans="1:11" ht="11.1" customHeight="1">
      <c r="A25" s="153" t="s">
        <v>38</v>
      </c>
      <c r="B25" s="118" t="s">
        <v>148</v>
      </c>
      <c r="C25" s="118"/>
      <c r="D25" s="102"/>
      <c r="E25" s="28"/>
      <c r="F25" s="28"/>
      <c r="G25" s="19"/>
      <c r="H25" s="19"/>
      <c r="I25" s="19"/>
      <c r="J25" s="23"/>
      <c r="K25" s="8"/>
    </row>
    <row r="26" spans="1:11" ht="12.75" customHeight="1">
      <c r="A26" s="153"/>
      <c r="B26" s="115" t="s">
        <v>209</v>
      </c>
      <c r="C26" s="115" t="s">
        <v>400</v>
      </c>
      <c r="D26" s="134">
        <v>17</v>
      </c>
      <c r="E26" s="28">
        <v>43640</v>
      </c>
      <c r="F26" s="28">
        <v>33800</v>
      </c>
      <c r="G26" s="28">
        <v>2192</v>
      </c>
      <c r="H26" s="28">
        <v>27809</v>
      </c>
      <c r="I26" s="28">
        <v>2959</v>
      </c>
      <c r="J26" s="28">
        <v>840</v>
      </c>
      <c r="K26" s="8"/>
    </row>
    <row r="27" spans="1:11" ht="6" customHeight="1">
      <c r="A27" s="153"/>
      <c r="B27" s="115"/>
      <c r="C27" s="115"/>
      <c r="D27" s="102"/>
      <c r="E27" s="28"/>
      <c r="F27" s="28"/>
      <c r="G27" s="19"/>
      <c r="H27" s="19"/>
      <c r="I27" s="19"/>
      <c r="J27" s="19"/>
      <c r="K27" s="8"/>
    </row>
    <row r="28" spans="1:11" ht="12.75" customHeight="1">
      <c r="A28" s="153" t="s">
        <v>40</v>
      </c>
      <c r="B28" s="118" t="s">
        <v>150</v>
      </c>
      <c r="C28" s="118"/>
      <c r="D28" s="102"/>
      <c r="E28" s="28"/>
      <c r="F28" s="28"/>
      <c r="G28" s="19"/>
      <c r="H28" s="19"/>
      <c r="I28" s="19"/>
      <c r="J28" s="19"/>
      <c r="K28" s="8"/>
    </row>
    <row r="29" spans="1:11" ht="12.75" customHeight="1">
      <c r="A29" s="154"/>
      <c r="B29" s="322" t="s">
        <v>190</v>
      </c>
      <c r="C29" s="115" t="s">
        <v>400</v>
      </c>
      <c r="D29" s="102">
        <v>14</v>
      </c>
      <c r="E29" s="28">
        <v>40599</v>
      </c>
      <c r="F29" s="28">
        <v>32791</v>
      </c>
      <c r="G29" s="19">
        <v>148</v>
      </c>
      <c r="H29" s="19">
        <v>32363</v>
      </c>
      <c r="I29" s="28">
        <v>280</v>
      </c>
      <c r="J29" s="201" t="s">
        <v>439</v>
      </c>
      <c r="K29" s="8"/>
    </row>
    <row r="30" spans="1:11" ht="6" customHeight="1">
      <c r="A30" s="307"/>
      <c r="B30" s="251"/>
      <c r="C30" s="171"/>
      <c r="D30" s="102"/>
      <c r="E30" s="28"/>
      <c r="F30" s="28"/>
      <c r="G30" s="19"/>
      <c r="H30" s="19"/>
      <c r="I30" s="19"/>
      <c r="J30" s="23"/>
      <c r="K30" s="30"/>
    </row>
    <row r="31" spans="1:11" ht="11.1" customHeight="1">
      <c r="A31" s="153" t="s">
        <v>46</v>
      </c>
      <c r="B31" s="118" t="s">
        <v>47</v>
      </c>
      <c r="C31" s="118"/>
      <c r="D31" s="102"/>
      <c r="E31" s="28"/>
      <c r="F31" s="28"/>
      <c r="G31" s="19"/>
      <c r="H31" s="19"/>
      <c r="I31" s="19"/>
      <c r="J31" s="23"/>
      <c r="K31" s="8"/>
    </row>
    <row r="32" spans="1:11" ht="11.1" customHeight="1">
      <c r="A32" s="153"/>
      <c r="B32" s="118" t="s">
        <v>194</v>
      </c>
      <c r="C32" s="118"/>
      <c r="D32" s="102"/>
      <c r="E32" s="28"/>
      <c r="F32" s="28"/>
      <c r="G32" s="19"/>
      <c r="H32" s="19"/>
      <c r="I32" s="19"/>
      <c r="J32" s="19"/>
      <c r="K32" s="8"/>
    </row>
    <row r="33" spans="1:11" ht="11.1" customHeight="1">
      <c r="A33" s="153"/>
      <c r="B33" s="118" t="s">
        <v>195</v>
      </c>
      <c r="C33" s="118"/>
      <c r="D33" s="102"/>
      <c r="E33" s="28"/>
      <c r="F33" s="28"/>
      <c r="G33" s="19"/>
      <c r="H33" s="19"/>
      <c r="I33" s="19"/>
      <c r="J33" s="19"/>
      <c r="K33" s="8"/>
    </row>
    <row r="34" spans="1:11" ht="11.1" customHeight="1">
      <c r="A34" s="153"/>
      <c r="B34" s="115" t="s">
        <v>196</v>
      </c>
      <c r="C34" s="115" t="s">
        <v>400</v>
      </c>
      <c r="D34" s="102">
        <v>23</v>
      </c>
      <c r="E34" s="28">
        <v>541140</v>
      </c>
      <c r="F34" s="28">
        <v>584338</v>
      </c>
      <c r="G34" s="19">
        <v>70788</v>
      </c>
      <c r="H34" s="19">
        <v>445163</v>
      </c>
      <c r="I34" s="19">
        <v>26088</v>
      </c>
      <c r="J34" s="28">
        <v>42299</v>
      </c>
      <c r="K34" s="8"/>
    </row>
    <row r="35" spans="1:11" ht="6" customHeight="1">
      <c r="A35" s="153"/>
      <c r="B35" s="118"/>
      <c r="C35" s="120"/>
      <c r="D35" s="102"/>
      <c r="E35" s="28"/>
      <c r="F35" s="28"/>
      <c r="G35" s="19"/>
      <c r="H35" s="19"/>
      <c r="I35" s="19"/>
      <c r="J35" s="28"/>
      <c r="K35" s="8"/>
    </row>
    <row r="36" spans="1:11" ht="11.1" customHeight="1">
      <c r="A36" s="153" t="s">
        <v>49</v>
      </c>
      <c r="B36" s="118" t="s">
        <v>151</v>
      </c>
      <c r="C36" s="118"/>
      <c r="D36" s="102"/>
      <c r="E36" s="28"/>
      <c r="F36" s="28"/>
      <c r="G36" s="19"/>
      <c r="H36" s="19"/>
      <c r="I36" s="19"/>
      <c r="J36" s="28"/>
      <c r="K36" s="8"/>
    </row>
    <row r="37" spans="1:11" ht="11.1" customHeight="1">
      <c r="A37" s="153"/>
      <c r="B37" s="118" t="s">
        <v>215</v>
      </c>
      <c r="C37" s="118"/>
      <c r="D37" s="102"/>
      <c r="E37" s="28"/>
      <c r="F37" s="28"/>
      <c r="G37" s="19"/>
      <c r="H37" s="23"/>
      <c r="I37" s="23"/>
      <c r="J37" s="28"/>
      <c r="K37" s="8"/>
    </row>
    <row r="38" spans="1:11" ht="11.1" customHeight="1">
      <c r="A38" s="153"/>
      <c r="B38" s="118" t="s">
        <v>197</v>
      </c>
      <c r="C38" s="118"/>
      <c r="D38" s="102"/>
      <c r="E38" s="28"/>
      <c r="F38" s="28"/>
      <c r="G38" s="19"/>
      <c r="H38" s="19"/>
      <c r="I38" s="19"/>
      <c r="J38" s="28"/>
      <c r="K38" s="8"/>
    </row>
    <row r="39" spans="1:11" ht="11.1" customHeight="1">
      <c r="A39" s="162"/>
      <c r="B39" s="115" t="s">
        <v>198</v>
      </c>
      <c r="C39" s="115" t="s">
        <v>400</v>
      </c>
      <c r="D39" s="102">
        <v>17</v>
      </c>
      <c r="E39" s="28">
        <v>2821919</v>
      </c>
      <c r="F39" s="28">
        <v>2797092</v>
      </c>
      <c r="G39" s="19">
        <v>14085</v>
      </c>
      <c r="H39" s="19">
        <v>2699880</v>
      </c>
      <c r="I39" s="19">
        <v>74944</v>
      </c>
      <c r="J39" s="28">
        <v>8184</v>
      </c>
      <c r="K39" s="8"/>
    </row>
    <row r="40" spans="1:11" ht="7.5" customHeight="1">
      <c r="A40" s="248"/>
      <c r="B40" s="126"/>
      <c r="C40" s="118"/>
      <c r="D40" s="102"/>
      <c r="E40" s="28"/>
      <c r="F40" s="28"/>
      <c r="G40" s="23"/>
      <c r="H40" s="19"/>
      <c r="I40" s="19"/>
      <c r="J40" s="23"/>
      <c r="K40" s="8"/>
    </row>
    <row r="41" spans="1:11" ht="11.1" customHeight="1">
      <c r="A41" s="278"/>
      <c r="B41" s="279" t="s">
        <v>19</v>
      </c>
      <c r="C41" s="280"/>
      <c r="D41" s="142">
        <v>36</v>
      </c>
      <c r="E41" s="29">
        <v>3677457</v>
      </c>
      <c r="F41" s="29">
        <v>3675548</v>
      </c>
      <c r="G41" s="20">
        <v>145833</v>
      </c>
      <c r="H41" s="20">
        <v>3342432</v>
      </c>
      <c r="I41" s="20">
        <v>126707</v>
      </c>
      <c r="J41" s="20">
        <v>60576</v>
      </c>
      <c r="K41" s="8"/>
    </row>
    <row r="42" spans="1:11" ht="11.25" customHeight="1">
      <c r="A42" s="207"/>
      <c r="B42" s="207"/>
      <c r="C42" s="30"/>
      <c r="D42" s="107"/>
      <c r="E42" s="107"/>
      <c r="F42" s="107"/>
      <c r="G42" s="107"/>
      <c r="H42" s="107"/>
      <c r="I42" s="107"/>
      <c r="K42" s="8"/>
    </row>
    <row r="43" spans="1:11" ht="11.1" customHeight="1">
      <c r="A43" s="1013" t="s">
        <v>156</v>
      </c>
      <c r="B43" s="1013"/>
      <c r="C43" s="1013"/>
      <c r="D43" s="1013"/>
      <c r="E43" s="1013"/>
      <c r="F43" s="1013"/>
      <c r="G43" s="1013"/>
      <c r="H43" s="1013"/>
      <c r="I43" s="1013"/>
      <c r="J43" s="1013"/>
      <c r="K43" s="8"/>
    </row>
    <row r="44" spans="1:11" ht="7.5" customHeight="1">
      <c r="A44" s="248"/>
      <c r="B44" s="251"/>
      <c r="C44" s="170"/>
      <c r="D44" s="321"/>
      <c r="E44" s="321"/>
      <c r="F44" s="321"/>
      <c r="G44" s="30"/>
      <c r="H44" s="321"/>
      <c r="I44" s="321"/>
      <c r="J44" s="8"/>
      <c r="K44" s="8"/>
    </row>
    <row r="45" spans="1:11" ht="11.1" customHeight="1">
      <c r="A45" s="153" t="s">
        <v>24</v>
      </c>
      <c r="B45" s="118" t="s">
        <v>140</v>
      </c>
      <c r="C45" s="118"/>
      <c r="D45" s="323"/>
      <c r="E45" s="321"/>
      <c r="F45" s="321"/>
      <c r="G45" s="30"/>
      <c r="H45" s="321"/>
      <c r="I45" s="321"/>
      <c r="J45" s="8"/>
      <c r="K45" s="8"/>
    </row>
    <row r="46" spans="1:11" ht="11.1" customHeight="1">
      <c r="A46" s="153"/>
      <c r="B46" s="118" t="s">
        <v>401</v>
      </c>
      <c r="C46" s="118"/>
      <c r="D46" s="323"/>
      <c r="E46" s="321"/>
      <c r="F46" s="321"/>
      <c r="G46" s="30"/>
      <c r="H46" s="321"/>
      <c r="I46" s="321"/>
      <c r="J46" s="8"/>
      <c r="K46" s="8"/>
    </row>
    <row r="47" spans="1:11" ht="11.1" customHeight="1">
      <c r="A47" s="153"/>
      <c r="B47" s="115" t="s">
        <v>402</v>
      </c>
      <c r="C47" s="115" t="s">
        <v>400</v>
      </c>
      <c r="D47" s="134">
        <v>19</v>
      </c>
      <c r="E47" s="28">
        <v>289103</v>
      </c>
      <c r="F47" s="28">
        <v>190047</v>
      </c>
      <c r="G47" s="28">
        <v>6121</v>
      </c>
      <c r="H47" s="28">
        <v>177677</v>
      </c>
      <c r="I47" s="28">
        <v>4367</v>
      </c>
      <c r="J47" s="19">
        <v>1883</v>
      </c>
      <c r="K47" s="8"/>
    </row>
    <row r="48" spans="1:11" ht="6" customHeight="1">
      <c r="A48" s="248"/>
      <c r="B48" s="301"/>
      <c r="C48" s="170"/>
      <c r="D48" s="324"/>
      <c r="E48" s="28"/>
      <c r="F48" s="28"/>
      <c r="G48" s="128"/>
      <c r="H48" s="325"/>
      <c r="I48" s="325"/>
      <c r="J48" s="28"/>
      <c r="K48" s="8"/>
    </row>
    <row r="49" spans="1:11" ht="11.1" customHeight="1">
      <c r="A49" s="153" t="s">
        <v>25</v>
      </c>
      <c r="B49" s="118" t="s">
        <v>141</v>
      </c>
      <c r="C49" s="118"/>
      <c r="D49" s="277"/>
      <c r="E49" s="28"/>
      <c r="F49" s="28"/>
      <c r="G49" s="26"/>
      <c r="H49" s="26"/>
      <c r="I49" s="26"/>
      <c r="J49" s="17"/>
      <c r="K49" s="8"/>
    </row>
    <row r="50" spans="1:11" ht="11.1" customHeight="1">
      <c r="A50" s="153"/>
      <c r="B50" s="115" t="s">
        <v>182</v>
      </c>
      <c r="C50" s="115" t="s">
        <v>400</v>
      </c>
      <c r="D50" s="134">
        <v>68</v>
      </c>
      <c r="E50" s="28">
        <v>923268</v>
      </c>
      <c r="F50" s="28">
        <v>873299</v>
      </c>
      <c r="G50" s="28">
        <v>533967</v>
      </c>
      <c r="H50" s="28">
        <v>266430</v>
      </c>
      <c r="I50" s="28">
        <v>43316</v>
      </c>
      <c r="J50" s="28">
        <v>29587</v>
      </c>
      <c r="K50" s="8"/>
    </row>
    <row r="51" spans="1:11" ht="6" customHeight="1">
      <c r="A51" s="153"/>
      <c r="B51" s="115"/>
      <c r="C51" s="115"/>
      <c r="D51" s="277"/>
      <c r="E51" s="28"/>
      <c r="F51" s="28"/>
      <c r="G51" s="26"/>
      <c r="H51" s="26"/>
      <c r="I51" s="181"/>
      <c r="J51" s="181"/>
      <c r="K51" s="8"/>
    </row>
    <row r="52" spans="1:11" ht="11.1" customHeight="1">
      <c r="A52" s="153" t="s">
        <v>34</v>
      </c>
      <c r="B52" s="115" t="s">
        <v>145</v>
      </c>
      <c r="C52" s="115" t="s">
        <v>400</v>
      </c>
      <c r="D52" s="134">
        <v>4</v>
      </c>
      <c r="E52" s="28">
        <v>82124</v>
      </c>
      <c r="F52" s="28">
        <v>84016</v>
      </c>
      <c r="G52" s="201" t="s">
        <v>439</v>
      </c>
      <c r="H52" s="28">
        <v>73249</v>
      </c>
      <c r="I52" s="28">
        <v>10767</v>
      </c>
      <c r="J52" s="201" t="s">
        <v>439</v>
      </c>
      <c r="K52" s="8"/>
    </row>
    <row r="53" spans="1:11" ht="6" customHeight="1">
      <c r="A53" s="326"/>
      <c r="B53" s="249"/>
      <c r="C53" s="118"/>
      <c r="D53" s="277"/>
      <c r="E53" s="28"/>
      <c r="F53" s="28"/>
      <c r="G53" s="26"/>
      <c r="H53" s="26"/>
      <c r="I53" s="181"/>
      <c r="J53" s="181"/>
      <c r="K53" s="8"/>
    </row>
    <row r="54" spans="1:11" ht="11.1" customHeight="1">
      <c r="A54" s="153" t="s">
        <v>38</v>
      </c>
      <c r="B54" s="118" t="s">
        <v>148</v>
      </c>
      <c r="C54" s="118"/>
      <c r="D54" s="277"/>
      <c r="E54" s="28"/>
      <c r="F54" s="28"/>
      <c r="G54" s="26"/>
      <c r="H54" s="26"/>
      <c r="I54" s="181"/>
      <c r="J54" s="181"/>
      <c r="K54" s="8"/>
    </row>
    <row r="55" spans="1:12" ht="11.1" customHeight="1">
      <c r="A55" s="153"/>
      <c r="B55" s="115" t="s">
        <v>209</v>
      </c>
      <c r="C55" s="115" t="s">
        <v>400</v>
      </c>
      <c r="D55" s="134">
        <v>9</v>
      </c>
      <c r="E55" s="28">
        <v>22391</v>
      </c>
      <c r="F55" s="28">
        <v>22287</v>
      </c>
      <c r="G55" s="28">
        <v>58</v>
      </c>
      <c r="H55" s="28">
        <v>19456</v>
      </c>
      <c r="I55" s="28">
        <v>2773</v>
      </c>
      <c r="J55" s="201" t="s">
        <v>439</v>
      </c>
      <c r="K55" s="8"/>
      <c r="L55" s="8"/>
    </row>
    <row r="56" spans="1:11" ht="6" customHeight="1">
      <c r="A56" s="307"/>
      <c r="B56" s="251"/>
      <c r="C56" s="171"/>
      <c r="D56" s="277"/>
      <c r="E56" s="28"/>
      <c r="F56" s="28"/>
      <c r="G56" s="26"/>
      <c r="H56" s="26"/>
      <c r="I56" s="26"/>
      <c r="J56" s="17"/>
      <c r="K56" s="8"/>
    </row>
    <row r="57" spans="1:11" ht="11.1" customHeight="1">
      <c r="A57" s="326" t="s">
        <v>39</v>
      </c>
      <c r="B57" s="322" t="s">
        <v>152</v>
      </c>
      <c r="C57" s="171" t="s">
        <v>400</v>
      </c>
      <c r="D57" s="134">
        <v>5</v>
      </c>
      <c r="E57" s="28">
        <v>70900</v>
      </c>
      <c r="F57" s="28">
        <v>67366</v>
      </c>
      <c r="G57" s="26">
        <v>650</v>
      </c>
      <c r="H57" s="26">
        <v>44258</v>
      </c>
      <c r="I57" s="26">
        <v>20871</v>
      </c>
      <c r="J57" s="28">
        <v>1588</v>
      </c>
      <c r="K57" s="8"/>
    </row>
    <row r="58" spans="1:11" ht="6" customHeight="1">
      <c r="A58" s="307"/>
      <c r="B58" s="251"/>
      <c r="C58" s="171"/>
      <c r="D58" s="277"/>
      <c r="E58" s="28"/>
      <c r="F58" s="28"/>
      <c r="G58" s="26"/>
      <c r="H58" s="26"/>
      <c r="I58" s="26"/>
      <c r="J58" s="17"/>
      <c r="K58" s="8"/>
    </row>
    <row r="59" spans="1:11" ht="11.1" customHeight="1">
      <c r="A59" s="153" t="s">
        <v>40</v>
      </c>
      <c r="B59" s="118" t="s">
        <v>150</v>
      </c>
      <c r="C59" s="118"/>
      <c r="D59" s="277"/>
      <c r="E59" s="28"/>
      <c r="F59" s="28"/>
      <c r="G59" s="26"/>
      <c r="H59" s="26"/>
      <c r="I59" s="26"/>
      <c r="J59" s="17"/>
      <c r="K59" s="8"/>
    </row>
    <row r="60" spans="1:11" ht="11.1" customHeight="1">
      <c r="A60" s="154"/>
      <c r="B60" s="322" t="s">
        <v>190</v>
      </c>
      <c r="C60" s="115" t="s">
        <v>400</v>
      </c>
      <c r="D60" s="134">
        <v>6</v>
      </c>
      <c r="E60" s="28">
        <v>87213</v>
      </c>
      <c r="F60" s="28">
        <v>91045</v>
      </c>
      <c r="G60" s="201" t="s">
        <v>439</v>
      </c>
      <c r="H60" s="28">
        <v>48232</v>
      </c>
      <c r="I60" s="28">
        <v>11039</v>
      </c>
      <c r="J60" s="28">
        <v>31774</v>
      </c>
      <c r="K60" s="8"/>
    </row>
    <row r="61" spans="1:11" ht="6" customHeight="1">
      <c r="A61" s="153"/>
      <c r="B61" s="118"/>
      <c r="C61" s="118"/>
      <c r="D61" s="277"/>
      <c r="E61" s="28"/>
      <c r="F61" s="28"/>
      <c r="G61" s="26"/>
      <c r="H61" s="26"/>
      <c r="I61" s="26"/>
      <c r="J61" s="181"/>
      <c r="K61" s="8"/>
    </row>
    <row r="62" spans="1:11" ht="11.1" customHeight="1">
      <c r="A62" s="153" t="s">
        <v>46</v>
      </c>
      <c r="B62" s="118" t="s">
        <v>47</v>
      </c>
      <c r="C62" s="115"/>
      <c r="D62" s="277"/>
      <c r="E62" s="28"/>
      <c r="F62" s="28"/>
      <c r="G62" s="26"/>
      <c r="H62" s="26"/>
      <c r="I62" s="26"/>
      <c r="J62" s="28"/>
      <c r="K62" s="8"/>
    </row>
    <row r="63" spans="1:11" ht="11.1" customHeight="1">
      <c r="A63" s="153"/>
      <c r="B63" s="118" t="s">
        <v>194</v>
      </c>
      <c r="C63" s="120"/>
      <c r="D63" s="277"/>
      <c r="E63" s="28"/>
      <c r="F63" s="28"/>
      <c r="G63" s="26"/>
      <c r="H63" s="26"/>
      <c r="I63" s="26"/>
      <c r="J63" s="28"/>
      <c r="K63" s="8"/>
    </row>
    <row r="64" spans="1:11" ht="11.1" customHeight="1">
      <c r="A64" s="153"/>
      <c r="B64" s="118" t="s">
        <v>195</v>
      </c>
      <c r="C64" s="118"/>
      <c r="D64" s="277"/>
      <c r="E64" s="28"/>
      <c r="F64" s="28"/>
      <c r="G64" s="26"/>
      <c r="H64" s="26"/>
      <c r="I64" s="26"/>
      <c r="J64" s="28"/>
      <c r="K64" s="8"/>
    </row>
    <row r="65" spans="1:11" ht="11.1" customHeight="1">
      <c r="A65" s="153"/>
      <c r="B65" s="115" t="s">
        <v>196</v>
      </c>
      <c r="C65" s="118" t="s">
        <v>400</v>
      </c>
      <c r="D65" s="277">
        <v>19</v>
      </c>
      <c r="E65" s="28">
        <v>1227934</v>
      </c>
      <c r="F65" s="28">
        <v>1196493</v>
      </c>
      <c r="G65" s="28">
        <v>158586</v>
      </c>
      <c r="H65" s="28">
        <v>789213</v>
      </c>
      <c r="I65" s="28">
        <v>229156</v>
      </c>
      <c r="J65" s="28">
        <v>19538</v>
      </c>
      <c r="K65" s="8"/>
    </row>
    <row r="66" spans="1:11" ht="6" customHeight="1">
      <c r="A66" s="153"/>
      <c r="B66" s="118"/>
      <c r="C66" s="118"/>
      <c r="D66" s="277"/>
      <c r="E66" s="28"/>
      <c r="F66" s="28"/>
      <c r="G66" s="26"/>
      <c r="H66" s="181"/>
      <c r="I66" s="181"/>
      <c r="J66" s="28"/>
      <c r="K66" s="8"/>
    </row>
    <row r="67" spans="1:11" ht="11.1" customHeight="1">
      <c r="A67" s="153" t="s">
        <v>49</v>
      </c>
      <c r="B67" s="118" t="s">
        <v>151</v>
      </c>
      <c r="C67" s="115"/>
      <c r="D67" s="277"/>
      <c r="E67" s="28"/>
      <c r="F67" s="28"/>
      <c r="G67" s="26"/>
      <c r="H67" s="26"/>
      <c r="I67" s="26"/>
      <c r="J67" s="28"/>
      <c r="K67" s="8"/>
    </row>
    <row r="68" spans="1:11" ht="11.1" customHeight="1">
      <c r="A68" s="153"/>
      <c r="B68" s="118" t="s">
        <v>215</v>
      </c>
      <c r="C68" s="115"/>
      <c r="D68" s="277"/>
      <c r="E68" s="28"/>
      <c r="F68" s="28"/>
      <c r="G68" s="26"/>
      <c r="H68" s="26"/>
      <c r="I68" s="26"/>
      <c r="J68" s="28"/>
      <c r="K68" s="8"/>
    </row>
    <row r="69" spans="1:11" ht="11.1" customHeight="1">
      <c r="A69" s="153"/>
      <c r="B69" s="118" t="s">
        <v>197</v>
      </c>
      <c r="C69" s="115"/>
      <c r="D69" s="277"/>
      <c r="E69" s="28"/>
      <c r="F69" s="28"/>
      <c r="G69" s="26"/>
      <c r="H69" s="26"/>
      <c r="I69" s="26"/>
      <c r="J69" s="28"/>
      <c r="K69" s="8"/>
    </row>
    <row r="70" spans="1:11" ht="11.1" customHeight="1">
      <c r="A70" s="162"/>
      <c r="B70" s="115" t="s">
        <v>198</v>
      </c>
      <c r="C70" s="115" t="s">
        <v>400</v>
      </c>
      <c r="D70" s="277">
        <v>4</v>
      </c>
      <c r="E70" s="28">
        <v>63105</v>
      </c>
      <c r="F70" s="28">
        <v>68826</v>
      </c>
      <c r="G70" s="26">
        <v>330</v>
      </c>
      <c r="H70" s="26">
        <v>39158</v>
      </c>
      <c r="I70" s="28">
        <v>29338</v>
      </c>
      <c r="J70" s="201" t="s">
        <v>439</v>
      </c>
      <c r="K70" s="8"/>
    </row>
    <row r="71" spans="1:11" ht="11.1" customHeight="1">
      <c r="A71" s="248"/>
      <c r="B71" s="126"/>
      <c r="C71" s="118"/>
      <c r="D71" s="199"/>
      <c r="E71" s="17"/>
      <c r="F71" s="17"/>
      <c r="G71" s="24"/>
      <c r="H71" s="26"/>
      <c r="I71" s="26"/>
      <c r="J71" s="17"/>
      <c r="K71" s="8"/>
    </row>
    <row r="72" spans="1:11" ht="11.1" customHeight="1">
      <c r="A72" s="278"/>
      <c r="B72" s="279" t="s">
        <v>19</v>
      </c>
      <c r="C72" s="280"/>
      <c r="D72" s="327">
        <v>97</v>
      </c>
      <c r="E72" s="27">
        <v>2811448</v>
      </c>
      <c r="F72" s="27">
        <v>2639443</v>
      </c>
      <c r="G72" s="27">
        <v>701669</v>
      </c>
      <c r="H72" s="27">
        <v>1485071</v>
      </c>
      <c r="I72" s="27">
        <v>368334</v>
      </c>
      <c r="J72" s="27">
        <v>84369</v>
      </c>
      <c r="K72" s="8"/>
    </row>
    <row r="73" spans="1:10" ht="11.25" customHeight="1">
      <c r="A73" s="207" t="s">
        <v>7</v>
      </c>
      <c r="C73" s="207"/>
      <c r="D73" s="107"/>
      <c r="E73" s="107"/>
      <c r="F73" s="107"/>
      <c r="G73" s="107"/>
      <c r="H73" s="107"/>
      <c r="I73" s="107"/>
      <c r="J73" s="107"/>
    </row>
    <row r="74" spans="1:11" ht="25.5" customHeight="1">
      <c r="A74" s="991" t="s">
        <v>519</v>
      </c>
      <c r="B74" s="991"/>
      <c r="C74" s="991"/>
      <c r="D74" s="991"/>
      <c r="E74" s="991"/>
      <c r="F74" s="991"/>
      <c r="G74" s="991"/>
      <c r="H74" s="991"/>
      <c r="I74" s="991"/>
      <c r="J74" s="991"/>
      <c r="K74" s="328"/>
    </row>
    <row r="75" spans="1:10" ht="12" customHeight="1">
      <c r="A75" s="288"/>
      <c r="B75" s="288"/>
      <c r="C75" s="288"/>
      <c r="D75" s="288"/>
      <c r="E75" s="288"/>
      <c r="F75" s="288"/>
      <c r="G75" s="288"/>
      <c r="H75" s="288"/>
      <c r="I75" s="288"/>
      <c r="J75" s="288"/>
    </row>
    <row r="76" spans="1:10" ht="18.75">
      <c r="A76" s="288"/>
      <c r="B76" s="288"/>
      <c r="C76" s="288"/>
      <c r="D76" s="288"/>
      <c r="E76" s="288"/>
      <c r="G76" s="329"/>
      <c r="H76" s="288"/>
      <c r="I76" s="288"/>
      <c r="J76" s="288"/>
    </row>
    <row r="78" spans="2:3" ht="12.75">
      <c r="B78" s="268"/>
      <c r="C78" s="268"/>
    </row>
  </sheetData>
  <mergeCells count="17">
    <mergeCell ref="A74:J74"/>
    <mergeCell ref="H7:H11"/>
    <mergeCell ref="I7:I11"/>
    <mergeCell ref="J7:J11"/>
    <mergeCell ref="E12:J12"/>
    <mergeCell ref="A14:J14"/>
    <mergeCell ref="A43:J43"/>
    <mergeCell ref="A2:J2"/>
    <mergeCell ref="A3:J3"/>
    <mergeCell ref="A5:A12"/>
    <mergeCell ref="B5:C12"/>
    <mergeCell ref="D5:D11"/>
    <mergeCell ref="E5:E11"/>
    <mergeCell ref="F5:F11"/>
    <mergeCell ref="G5:J5"/>
    <mergeCell ref="G6:G11"/>
    <mergeCell ref="H6:J6"/>
  </mergeCells>
  <printOptions/>
  <pageMargins left="0.4330708661417323" right="0.4330708661417323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42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66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58" customWidth="1"/>
    <col min="2" max="2" width="39.7109375" style="58" customWidth="1"/>
    <col min="3" max="3" width="0.85546875" style="58" customWidth="1"/>
    <col min="4" max="4" width="7.140625" style="58" customWidth="1"/>
    <col min="5" max="5" width="9.00390625" style="58" customWidth="1"/>
    <col min="6" max="6" width="8.421875" style="58" customWidth="1"/>
    <col min="7" max="7" width="7.57421875" style="58" customWidth="1"/>
    <col min="8" max="8" width="8.57421875" style="58" customWidth="1"/>
    <col min="9" max="10" width="6.7109375" style="58" customWidth="1"/>
    <col min="11" max="11" width="7.28125" style="58" customWidth="1"/>
    <col min="12" max="16384" width="11.421875" style="58" customWidth="1"/>
  </cols>
  <sheetData>
    <row r="1" spans="1:11" s="147" customFormat="1" ht="12.75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147" customFormat="1" ht="12.75">
      <c r="A2" s="953" t="s">
        <v>520</v>
      </c>
      <c r="B2" s="953"/>
      <c r="C2" s="953"/>
      <c r="D2" s="953"/>
      <c r="E2" s="953"/>
      <c r="F2" s="953"/>
      <c r="G2" s="953"/>
      <c r="H2" s="953"/>
      <c r="I2" s="953"/>
      <c r="J2" s="953"/>
      <c r="K2" s="319"/>
    </row>
    <row r="3" spans="1:11" s="147" customFormat="1" ht="12.75">
      <c r="A3" s="953" t="s">
        <v>403</v>
      </c>
      <c r="B3" s="953"/>
      <c r="C3" s="953"/>
      <c r="D3" s="953"/>
      <c r="E3" s="953"/>
      <c r="F3" s="953"/>
      <c r="G3" s="953"/>
      <c r="H3" s="953"/>
      <c r="I3" s="953"/>
      <c r="J3" s="953"/>
      <c r="K3" s="319"/>
    </row>
    <row r="4" ht="11.25" customHeight="1"/>
    <row r="5" spans="1:12" ht="11.85" customHeight="1">
      <c r="A5" s="962" t="s">
        <v>476</v>
      </c>
      <c r="B5" s="970" t="s">
        <v>404</v>
      </c>
      <c r="C5" s="971"/>
      <c r="D5" s="958" t="s">
        <v>469</v>
      </c>
      <c r="E5" s="958" t="s">
        <v>448</v>
      </c>
      <c r="F5" s="958" t="s">
        <v>518</v>
      </c>
      <c r="G5" s="994" t="s">
        <v>1</v>
      </c>
      <c r="H5" s="995"/>
      <c r="I5" s="995"/>
      <c r="J5" s="995"/>
      <c r="K5" s="131"/>
      <c r="L5" s="202"/>
    </row>
    <row r="6" spans="1:11" ht="11.85" customHeight="1">
      <c r="A6" s="964"/>
      <c r="B6" s="973"/>
      <c r="C6" s="974"/>
      <c r="D6" s="959"/>
      <c r="E6" s="959"/>
      <c r="F6" s="959"/>
      <c r="G6" s="967" t="s">
        <v>472</v>
      </c>
      <c r="H6" s="992" t="s">
        <v>175</v>
      </c>
      <c r="I6" s="993"/>
      <c r="J6" s="993"/>
      <c r="K6" s="148"/>
    </row>
    <row r="7" spans="1:11" ht="11.85" customHeight="1">
      <c r="A7" s="964"/>
      <c r="B7" s="973"/>
      <c r="C7" s="974"/>
      <c r="D7" s="959"/>
      <c r="E7" s="959"/>
      <c r="F7" s="959"/>
      <c r="G7" s="968"/>
      <c r="H7" s="958" t="s">
        <v>16</v>
      </c>
      <c r="I7" s="958" t="s">
        <v>17</v>
      </c>
      <c r="J7" s="961" t="s">
        <v>18</v>
      </c>
      <c r="K7" s="148"/>
    </row>
    <row r="8" spans="1:12" ht="11.85" customHeight="1">
      <c r="A8" s="964"/>
      <c r="B8" s="973"/>
      <c r="C8" s="974"/>
      <c r="D8" s="959"/>
      <c r="E8" s="959"/>
      <c r="F8" s="959"/>
      <c r="G8" s="968"/>
      <c r="H8" s="959"/>
      <c r="I8" s="959"/>
      <c r="J8" s="963"/>
      <c r="K8" s="8"/>
      <c r="L8" s="58" t="s">
        <v>405</v>
      </c>
    </row>
    <row r="9" spans="1:11" ht="11.85" customHeight="1">
      <c r="A9" s="964"/>
      <c r="B9" s="973"/>
      <c r="C9" s="974"/>
      <c r="D9" s="959"/>
      <c r="E9" s="959"/>
      <c r="F9" s="959"/>
      <c r="G9" s="968"/>
      <c r="H9" s="959"/>
      <c r="I9" s="959"/>
      <c r="J9" s="963"/>
      <c r="K9" s="8"/>
    </row>
    <row r="10" spans="1:13" ht="11.85" customHeight="1">
      <c r="A10" s="964"/>
      <c r="B10" s="973"/>
      <c r="C10" s="974"/>
      <c r="D10" s="959"/>
      <c r="E10" s="959"/>
      <c r="F10" s="959"/>
      <c r="G10" s="968"/>
      <c r="H10" s="959"/>
      <c r="I10" s="959"/>
      <c r="J10" s="963"/>
      <c r="K10" s="8"/>
      <c r="M10" s="125"/>
    </row>
    <row r="11" spans="1:13" ht="11.85" customHeight="1">
      <c r="A11" s="964"/>
      <c r="B11" s="973"/>
      <c r="C11" s="974"/>
      <c r="D11" s="959"/>
      <c r="E11" s="959"/>
      <c r="F11" s="959"/>
      <c r="G11" s="968"/>
      <c r="H11" s="959"/>
      <c r="I11" s="959"/>
      <c r="J11" s="963"/>
      <c r="K11" s="8"/>
      <c r="M11" s="125"/>
    </row>
    <row r="12" spans="1:13" ht="11.85" customHeight="1">
      <c r="A12" s="966"/>
      <c r="B12" s="976"/>
      <c r="C12" s="977"/>
      <c r="D12" s="149" t="s">
        <v>499</v>
      </c>
      <c r="E12" s="956" t="s">
        <v>3</v>
      </c>
      <c r="F12" s="957"/>
      <c r="G12" s="957"/>
      <c r="H12" s="957"/>
      <c r="I12" s="957"/>
      <c r="J12" s="957"/>
      <c r="K12" s="8"/>
      <c r="M12" s="125"/>
    </row>
    <row r="13" spans="1:13" ht="11.85" customHeight="1">
      <c r="A13" s="248"/>
      <c r="B13" s="330"/>
      <c r="C13" s="220"/>
      <c r="D13" s="331"/>
      <c r="E13" s="103"/>
      <c r="F13" s="103"/>
      <c r="G13" s="30"/>
      <c r="H13" s="103"/>
      <c r="I13" s="8"/>
      <c r="J13" s="8"/>
      <c r="K13" s="8"/>
      <c r="M13" s="125"/>
    </row>
    <row r="14" spans="1:13" ht="11.85" customHeight="1">
      <c r="A14" s="326" t="s">
        <v>52</v>
      </c>
      <c r="B14" s="199" t="s">
        <v>139</v>
      </c>
      <c r="C14" s="110"/>
      <c r="D14" s="103"/>
      <c r="E14" s="103"/>
      <c r="F14" s="103"/>
      <c r="G14" s="30"/>
      <c r="H14" s="103"/>
      <c r="I14" s="8"/>
      <c r="J14" s="8"/>
      <c r="K14" s="8"/>
      <c r="M14" s="125"/>
    </row>
    <row r="15" spans="1:13" ht="11.85" customHeight="1">
      <c r="A15" s="326"/>
      <c r="B15" s="199" t="s">
        <v>211</v>
      </c>
      <c r="C15" s="166"/>
      <c r="D15" s="103"/>
      <c r="E15" s="103"/>
      <c r="F15" s="103"/>
      <c r="G15" s="30"/>
      <c r="H15" s="103"/>
      <c r="I15" s="8"/>
      <c r="J15" s="8"/>
      <c r="K15" s="8"/>
      <c r="M15" s="125"/>
    </row>
    <row r="16" spans="1:13" ht="11.85" customHeight="1">
      <c r="A16" s="326"/>
      <c r="B16" s="322" t="s">
        <v>212</v>
      </c>
      <c r="C16" s="166"/>
      <c r="D16" s="134">
        <v>16</v>
      </c>
      <c r="E16" s="28">
        <v>40512</v>
      </c>
      <c r="F16" s="28">
        <v>39396</v>
      </c>
      <c r="G16" s="28">
        <v>38707</v>
      </c>
      <c r="H16" s="28">
        <v>688</v>
      </c>
      <c r="I16" s="201" t="s">
        <v>439</v>
      </c>
      <c r="J16" s="201" t="s">
        <v>439</v>
      </c>
      <c r="K16" s="8"/>
      <c r="M16" s="125"/>
    </row>
    <row r="17" spans="1:13" ht="9" customHeight="1">
      <c r="A17" s="326"/>
      <c r="B17" s="322"/>
      <c r="C17" s="166"/>
      <c r="D17" s="18"/>
      <c r="E17" s="28"/>
      <c r="F17" s="28"/>
      <c r="G17" s="128"/>
      <c r="H17" s="18"/>
      <c r="I17" s="28"/>
      <c r="J17" s="28"/>
      <c r="K17" s="8"/>
      <c r="M17" s="125"/>
    </row>
    <row r="18" spans="1:13" ht="11.85" customHeight="1">
      <c r="A18" s="153" t="s">
        <v>25</v>
      </c>
      <c r="B18" s="118" t="s">
        <v>141</v>
      </c>
      <c r="C18" s="118"/>
      <c r="D18" s="102"/>
      <c r="E18" s="28"/>
      <c r="F18" s="28"/>
      <c r="G18" s="128"/>
      <c r="H18" s="18"/>
      <c r="I18" s="28"/>
      <c r="J18" s="28"/>
      <c r="K18" s="8"/>
      <c r="L18" s="58" t="s">
        <v>406</v>
      </c>
      <c r="M18" s="125"/>
    </row>
    <row r="19" spans="1:13" ht="11.85" customHeight="1">
      <c r="A19" s="153"/>
      <c r="B19" s="322" t="s">
        <v>182</v>
      </c>
      <c r="C19" s="115"/>
      <c r="D19" s="334" t="s">
        <v>439</v>
      </c>
      <c r="E19" s="201" t="s">
        <v>439</v>
      </c>
      <c r="F19" s="201" t="s">
        <v>439</v>
      </c>
      <c r="G19" s="201" t="s">
        <v>439</v>
      </c>
      <c r="H19" s="201" t="s">
        <v>439</v>
      </c>
      <c r="I19" s="201" t="s">
        <v>439</v>
      </c>
      <c r="J19" s="201" t="s">
        <v>439</v>
      </c>
      <c r="K19" s="28"/>
      <c r="M19" s="125"/>
    </row>
    <row r="20" spans="1:13" ht="9" customHeight="1">
      <c r="A20" s="248"/>
      <c r="B20" s="322"/>
      <c r="C20" s="127"/>
      <c r="D20" s="134"/>
      <c r="E20" s="28"/>
      <c r="F20" s="28"/>
      <c r="G20" s="128"/>
      <c r="H20" s="18"/>
      <c r="I20" s="28"/>
      <c r="J20" s="28"/>
      <c r="K20" s="8"/>
      <c r="M20" s="125"/>
    </row>
    <row r="21" spans="1:13" ht="11.85" customHeight="1">
      <c r="A21" s="326" t="s">
        <v>28</v>
      </c>
      <c r="B21" s="322" t="s">
        <v>29</v>
      </c>
      <c r="C21" s="127"/>
      <c r="D21" s="134">
        <v>5</v>
      </c>
      <c r="E21" s="28">
        <v>2190</v>
      </c>
      <c r="F21" s="28">
        <v>2329</v>
      </c>
      <c r="G21" s="28">
        <v>1337</v>
      </c>
      <c r="H21" s="28">
        <v>992</v>
      </c>
      <c r="I21" s="201" t="s">
        <v>439</v>
      </c>
      <c r="J21" s="201" t="s">
        <v>439</v>
      </c>
      <c r="K21" s="8"/>
      <c r="M21" s="125"/>
    </row>
    <row r="22" spans="1:13" ht="9" customHeight="1">
      <c r="A22" s="248"/>
      <c r="B22" s="322"/>
      <c r="C22" s="127"/>
      <c r="D22" s="18"/>
      <c r="E22" s="28"/>
      <c r="F22" s="28"/>
      <c r="G22" s="128"/>
      <c r="H22" s="18"/>
      <c r="I22" s="28"/>
      <c r="J22" s="28"/>
      <c r="K22" s="8"/>
      <c r="M22" s="125"/>
    </row>
    <row r="23" spans="1:13" ht="11.85" customHeight="1">
      <c r="A23" s="153" t="s">
        <v>30</v>
      </c>
      <c r="B23" s="322" t="s">
        <v>31</v>
      </c>
      <c r="C23" s="115"/>
      <c r="D23" s="134">
        <v>3</v>
      </c>
      <c r="E23" s="28">
        <v>54</v>
      </c>
      <c r="F23" s="28">
        <v>36</v>
      </c>
      <c r="G23" s="28">
        <v>15</v>
      </c>
      <c r="H23" s="28">
        <v>21</v>
      </c>
      <c r="I23" s="201" t="s">
        <v>439</v>
      </c>
      <c r="J23" s="201" t="s">
        <v>439</v>
      </c>
      <c r="K23" s="8"/>
      <c r="M23" s="125"/>
    </row>
    <row r="24" spans="1:13" ht="9" customHeight="1">
      <c r="A24" s="248"/>
      <c r="B24" s="322"/>
      <c r="C24" s="127"/>
      <c r="D24" s="18"/>
      <c r="E24" s="28"/>
      <c r="F24" s="28"/>
      <c r="G24" s="128"/>
      <c r="H24" s="18"/>
      <c r="I24" s="28"/>
      <c r="J24" s="28"/>
      <c r="K24" s="8"/>
      <c r="M24" s="125"/>
    </row>
    <row r="25" spans="1:14" ht="11.85" customHeight="1">
      <c r="A25" s="326" t="s">
        <v>32</v>
      </c>
      <c r="B25" s="249" t="s">
        <v>249</v>
      </c>
      <c r="C25" s="117"/>
      <c r="D25" s="18"/>
      <c r="E25" s="28"/>
      <c r="F25" s="28"/>
      <c r="G25" s="128"/>
      <c r="H25" s="18"/>
      <c r="I25" s="28"/>
      <c r="J25" s="28"/>
      <c r="K25" s="8"/>
      <c r="L25" s="8"/>
      <c r="M25" s="8"/>
      <c r="N25" s="8"/>
    </row>
    <row r="26" spans="1:13" ht="11.85" customHeight="1">
      <c r="A26" s="326"/>
      <c r="B26" s="249" t="s">
        <v>213</v>
      </c>
      <c r="C26" s="117"/>
      <c r="D26" s="18"/>
      <c r="E26" s="28"/>
      <c r="F26" s="28"/>
      <c r="G26" s="128"/>
      <c r="H26" s="18"/>
      <c r="I26" s="28"/>
      <c r="J26" s="28"/>
      <c r="K26" s="8"/>
      <c r="M26" s="125"/>
    </row>
    <row r="27" spans="1:13" ht="11.85" customHeight="1">
      <c r="A27" s="326"/>
      <c r="B27" s="322" t="s">
        <v>202</v>
      </c>
      <c r="C27" s="127"/>
      <c r="D27" s="18">
        <v>2</v>
      </c>
      <c r="E27" s="28">
        <v>628</v>
      </c>
      <c r="F27" s="56" t="s">
        <v>8</v>
      </c>
      <c r="G27" s="201" t="s">
        <v>439</v>
      </c>
      <c r="H27" s="56" t="s">
        <v>8</v>
      </c>
      <c r="I27" s="201" t="s">
        <v>439</v>
      </c>
      <c r="J27" s="201" t="s">
        <v>439</v>
      </c>
      <c r="K27" s="8"/>
      <c r="M27" s="125"/>
    </row>
    <row r="28" spans="1:13" ht="9" customHeight="1">
      <c r="A28" s="248"/>
      <c r="B28" s="249"/>
      <c r="C28" s="117"/>
      <c r="D28" s="18"/>
      <c r="E28" s="28"/>
      <c r="F28" s="28"/>
      <c r="G28" s="128"/>
      <c r="H28" s="18"/>
      <c r="I28" s="28"/>
      <c r="J28" s="28"/>
      <c r="K28" s="8"/>
      <c r="M28" s="125"/>
    </row>
    <row r="29" spans="1:13" ht="11.85" customHeight="1">
      <c r="A29" s="326" t="s">
        <v>34</v>
      </c>
      <c r="B29" s="322" t="s">
        <v>145</v>
      </c>
      <c r="C29" s="127"/>
      <c r="D29" s="18">
        <v>37</v>
      </c>
      <c r="E29" s="28">
        <v>63709</v>
      </c>
      <c r="F29" s="28">
        <v>76696</v>
      </c>
      <c r="G29" s="28">
        <v>2870</v>
      </c>
      <c r="H29" s="18">
        <v>73216</v>
      </c>
      <c r="I29" s="28">
        <v>610</v>
      </c>
      <c r="J29" s="201" t="s">
        <v>439</v>
      </c>
      <c r="K29" s="8"/>
      <c r="M29" s="125"/>
    </row>
    <row r="30" spans="1:13" ht="9" customHeight="1">
      <c r="A30" s="248"/>
      <c r="B30" s="322"/>
      <c r="C30" s="127"/>
      <c r="D30" s="18"/>
      <c r="E30" s="28"/>
      <c r="F30" s="28"/>
      <c r="G30" s="128"/>
      <c r="H30" s="18"/>
      <c r="I30" s="28"/>
      <c r="J30" s="28"/>
      <c r="K30" s="8"/>
      <c r="M30" s="125"/>
    </row>
    <row r="31" spans="1:13" ht="11.85" customHeight="1">
      <c r="A31" s="326" t="s">
        <v>35</v>
      </c>
      <c r="B31" s="249" t="s">
        <v>146</v>
      </c>
      <c r="C31" s="117"/>
      <c r="D31" s="18"/>
      <c r="E31" s="28"/>
      <c r="F31" s="28"/>
      <c r="G31" s="128"/>
      <c r="H31" s="18"/>
      <c r="I31" s="18"/>
      <c r="J31" s="28"/>
      <c r="K31" s="8"/>
      <c r="M31" s="125"/>
    </row>
    <row r="32" spans="1:13" ht="11.85" customHeight="1">
      <c r="A32" s="326"/>
      <c r="B32" s="249" t="s">
        <v>185</v>
      </c>
      <c r="C32" s="159"/>
      <c r="D32" s="18"/>
      <c r="E32" s="28"/>
      <c r="F32" s="28"/>
      <c r="G32" s="128"/>
      <c r="H32" s="18"/>
      <c r="I32" s="28"/>
      <c r="J32" s="28"/>
      <c r="K32" s="8"/>
      <c r="M32" s="125"/>
    </row>
    <row r="33" spans="1:13" ht="11.85" customHeight="1">
      <c r="A33" s="326"/>
      <c r="B33" s="322" t="s">
        <v>186</v>
      </c>
      <c r="C33" s="127"/>
      <c r="D33" s="18">
        <v>4</v>
      </c>
      <c r="E33" s="28">
        <v>1494</v>
      </c>
      <c r="F33" s="28">
        <v>683</v>
      </c>
      <c r="G33" s="28">
        <v>34</v>
      </c>
      <c r="H33" s="28">
        <v>633</v>
      </c>
      <c r="I33" s="28">
        <v>17</v>
      </c>
      <c r="J33" s="201" t="s">
        <v>439</v>
      </c>
      <c r="K33" s="8"/>
      <c r="M33" s="125"/>
    </row>
    <row r="34" spans="1:13" ht="9" customHeight="1">
      <c r="A34" s="248"/>
      <c r="B34" s="249"/>
      <c r="C34" s="117"/>
      <c r="D34" s="18"/>
      <c r="E34" s="28"/>
      <c r="F34" s="28"/>
      <c r="G34" s="128"/>
      <c r="H34" s="18"/>
      <c r="I34" s="18"/>
      <c r="J34" s="28"/>
      <c r="K34" s="8"/>
      <c r="M34" s="125"/>
    </row>
    <row r="35" spans="1:13" ht="11.85" customHeight="1">
      <c r="A35" s="326" t="s">
        <v>36</v>
      </c>
      <c r="B35" s="249" t="s">
        <v>54</v>
      </c>
      <c r="C35" s="117"/>
      <c r="D35" s="18"/>
      <c r="E35" s="28"/>
      <c r="F35" s="28"/>
      <c r="G35" s="128"/>
      <c r="H35" s="18"/>
      <c r="I35" s="18"/>
      <c r="J35" s="28"/>
      <c r="K35" s="8"/>
      <c r="M35" s="125"/>
    </row>
    <row r="36" spans="1:13" ht="11.85" customHeight="1">
      <c r="A36" s="164"/>
      <c r="B36" s="249" t="s">
        <v>187</v>
      </c>
      <c r="C36" s="117"/>
      <c r="D36" s="18"/>
      <c r="E36" s="28"/>
      <c r="F36" s="28"/>
      <c r="G36" s="128"/>
      <c r="H36" s="18"/>
      <c r="I36" s="28"/>
      <c r="J36" s="28"/>
      <c r="K36" s="8"/>
      <c r="M36" s="125"/>
    </row>
    <row r="37" spans="1:13" ht="11.85" customHeight="1">
      <c r="A37" s="164"/>
      <c r="B37" s="322" t="s">
        <v>147</v>
      </c>
      <c r="C37" s="127"/>
      <c r="D37" s="18">
        <v>27</v>
      </c>
      <c r="E37" s="28">
        <v>5663</v>
      </c>
      <c r="F37" s="28">
        <v>4515</v>
      </c>
      <c r="G37" s="28">
        <v>593</v>
      </c>
      <c r="H37" s="28">
        <v>3812</v>
      </c>
      <c r="I37" s="28">
        <v>110</v>
      </c>
      <c r="J37" s="201" t="s">
        <v>439</v>
      </c>
      <c r="K37" s="103"/>
      <c r="M37" s="125"/>
    </row>
    <row r="38" spans="1:13" ht="9" customHeight="1">
      <c r="A38" s="248"/>
      <c r="B38" s="249"/>
      <c r="C38" s="117"/>
      <c r="D38" s="18"/>
      <c r="E38" s="28"/>
      <c r="F38" s="28"/>
      <c r="G38" s="128"/>
      <c r="H38" s="18"/>
      <c r="I38" s="28"/>
      <c r="J38" s="28"/>
      <c r="K38" s="8"/>
      <c r="M38" s="125"/>
    </row>
    <row r="39" spans="1:13" ht="11.85" customHeight="1">
      <c r="A39" s="326" t="s">
        <v>38</v>
      </c>
      <c r="B39" s="249" t="s">
        <v>148</v>
      </c>
      <c r="C39" s="117"/>
      <c r="D39" s="18"/>
      <c r="E39" s="28"/>
      <c r="F39" s="28"/>
      <c r="G39" s="128"/>
      <c r="H39" s="18"/>
      <c r="I39" s="28"/>
      <c r="J39" s="28"/>
      <c r="K39" s="8"/>
      <c r="M39" s="125"/>
    </row>
    <row r="40" spans="1:13" ht="11.85" customHeight="1">
      <c r="A40" s="326"/>
      <c r="B40" s="322" t="s">
        <v>209</v>
      </c>
      <c r="C40" s="127"/>
      <c r="D40" s="18">
        <v>3</v>
      </c>
      <c r="E40" s="28">
        <v>36</v>
      </c>
      <c r="F40" s="28">
        <v>22</v>
      </c>
      <c r="G40" s="201" t="s">
        <v>439</v>
      </c>
      <c r="H40" s="28">
        <v>22</v>
      </c>
      <c r="I40" s="201" t="s">
        <v>439</v>
      </c>
      <c r="J40" s="201" t="s">
        <v>439</v>
      </c>
      <c r="K40" s="8"/>
      <c r="M40" s="125"/>
    </row>
    <row r="41" spans="1:13" ht="9" customHeight="1">
      <c r="A41" s="248"/>
      <c r="B41" s="305"/>
      <c r="C41" s="166"/>
      <c r="D41" s="18"/>
      <c r="E41" s="28"/>
      <c r="F41" s="28"/>
      <c r="G41" s="128"/>
      <c r="H41" s="18"/>
      <c r="I41" s="28"/>
      <c r="J41" s="28"/>
      <c r="K41" s="8"/>
      <c r="M41" s="125"/>
    </row>
    <row r="42" spans="1:13" ht="11.85" customHeight="1">
      <c r="A42" s="326" t="s">
        <v>39</v>
      </c>
      <c r="B42" s="322" t="s">
        <v>152</v>
      </c>
      <c r="C42" s="127"/>
      <c r="D42" s="18">
        <v>15</v>
      </c>
      <c r="E42" s="28">
        <v>1612</v>
      </c>
      <c r="F42" s="28">
        <v>2688</v>
      </c>
      <c r="G42" s="28">
        <v>360</v>
      </c>
      <c r="H42" s="28">
        <v>2329</v>
      </c>
      <c r="I42" s="201" t="s">
        <v>439</v>
      </c>
      <c r="J42" s="201" t="s">
        <v>439</v>
      </c>
      <c r="K42" s="8"/>
      <c r="M42" s="125"/>
    </row>
    <row r="43" spans="1:13" ht="9" customHeight="1">
      <c r="A43" s="248"/>
      <c r="B43" s="301"/>
      <c r="C43" s="166"/>
      <c r="D43" s="18"/>
      <c r="E43" s="28"/>
      <c r="F43" s="28"/>
      <c r="G43" s="28"/>
      <c r="H43" s="28"/>
      <c r="I43" s="28"/>
      <c r="J43" s="28"/>
      <c r="K43" s="8"/>
      <c r="M43" s="125"/>
    </row>
    <row r="44" spans="1:13" ht="11.85" customHeight="1">
      <c r="A44" s="326" t="s">
        <v>40</v>
      </c>
      <c r="B44" s="249" t="s">
        <v>150</v>
      </c>
      <c r="C44" s="117"/>
      <c r="D44" s="18"/>
      <c r="E44" s="28"/>
      <c r="F44" s="28"/>
      <c r="G44" s="28"/>
      <c r="H44" s="28"/>
      <c r="I44" s="28"/>
      <c r="J44" s="28"/>
      <c r="K44" s="103"/>
      <c r="M44" s="125"/>
    </row>
    <row r="45" spans="1:13" ht="11.85" customHeight="1">
      <c r="A45" s="154"/>
      <c r="B45" s="322" t="s">
        <v>190</v>
      </c>
      <c r="C45" s="127"/>
      <c r="D45" s="18">
        <v>298</v>
      </c>
      <c r="E45" s="28">
        <v>5994309</v>
      </c>
      <c r="F45" s="28">
        <v>5933175</v>
      </c>
      <c r="G45" s="28">
        <v>333145</v>
      </c>
      <c r="H45" s="28">
        <v>5568162</v>
      </c>
      <c r="I45" s="28">
        <v>21931</v>
      </c>
      <c r="J45" s="28">
        <v>9937</v>
      </c>
      <c r="K45" s="8"/>
      <c r="M45" s="125"/>
    </row>
    <row r="46" spans="1:13" ht="9" customHeight="1">
      <c r="A46" s="326"/>
      <c r="B46" s="249"/>
      <c r="C46" s="117"/>
      <c r="D46" s="18"/>
      <c r="E46" s="28"/>
      <c r="F46" s="28"/>
      <c r="G46" s="128"/>
      <c r="H46" s="18"/>
      <c r="I46" s="28"/>
      <c r="J46" s="28"/>
      <c r="K46" s="8"/>
      <c r="M46" s="125"/>
    </row>
    <row r="47" spans="1:13" ht="11.85" customHeight="1">
      <c r="A47" s="326" t="s">
        <v>46</v>
      </c>
      <c r="B47" s="249" t="s">
        <v>47</v>
      </c>
      <c r="C47" s="117"/>
      <c r="D47" s="18"/>
      <c r="E47" s="28"/>
      <c r="F47" s="28"/>
      <c r="G47" s="128"/>
      <c r="H47" s="18"/>
      <c r="I47" s="28"/>
      <c r="J47" s="28"/>
      <c r="K47" s="8"/>
      <c r="M47" s="125"/>
    </row>
    <row r="48" spans="1:13" ht="11.85" customHeight="1">
      <c r="A48" s="326"/>
      <c r="B48" s="249" t="s">
        <v>194</v>
      </c>
      <c r="C48" s="117"/>
      <c r="D48" s="18"/>
      <c r="E48" s="28"/>
      <c r="F48" s="28"/>
      <c r="G48" s="128"/>
      <c r="H48" s="18"/>
      <c r="I48" s="28"/>
      <c r="J48" s="28"/>
      <c r="K48" s="8"/>
      <c r="M48" s="125"/>
    </row>
    <row r="49" spans="1:13" ht="11.85" customHeight="1">
      <c r="A49" s="326"/>
      <c r="B49" s="249" t="s">
        <v>195</v>
      </c>
      <c r="C49" s="117"/>
      <c r="D49" s="18"/>
      <c r="E49" s="28"/>
      <c r="F49" s="28"/>
      <c r="G49" s="128"/>
      <c r="H49" s="18"/>
      <c r="I49" s="28"/>
      <c r="J49" s="28"/>
      <c r="K49" s="8"/>
      <c r="M49" s="125"/>
    </row>
    <row r="50" spans="1:13" ht="11.85" customHeight="1">
      <c r="A50" s="326"/>
      <c r="B50" s="322" t="s">
        <v>196</v>
      </c>
      <c r="C50" s="127"/>
      <c r="D50" s="18">
        <v>33</v>
      </c>
      <c r="E50" s="28">
        <v>350262</v>
      </c>
      <c r="F50" s="28">
        <v>286278</v>
      </c>
      <c r="G50" s="28">
        <v>78813</v>
      </c>
      <c r="H50" s="28">
        <v>196852</v>
      </c>
      <c r="I50" s="28">
        <v>10613</v>
      </c>
      <c r="J50" s="201" t="s">
        <v>439</v>
      </c>
      <c r="K50" s="8"/>
      <c r="M50" s="125"/>
    </row>
    <row r="51" spans="1:13" ht="9" customHeight="1">
      <c r="A51" s="326"/>
      <c r="B51" s="249"/>
      <c r="C51" s="158"/>
      <c r="D51" s="18"/>
      <c r="E51" s="28"/>
      <c r="F51" s="28"/>
      <c r="G51" s="128"/>
      <c r="H51" s="18"/>
      <c r="I51" s="18"/>
      <c r="J51" s="28"/>
      <c r="K51" s="8"/>
      <c r="M51" s="125"/>
    </row>
    <row r="52" spans="1:13" ht="11.85" customHeight="1">
      <c r="A52" s="326" t="s">
        <v>49</v>
      </c>
      <c r="B52" s="249" t="s">
        <v>151</v>
      </c>
      <c r="C52" s="117"/>
      <c r="D52" s="18"/>
      <c r="E52" s="28"/>
      <c r="F52" s="28"/>
      <c r="G52" s="128"/>
      <c r="H52" s="18"/>
      <c r="I52" s="28"/>
      <c r="J52" s="28"/>
      <c r="K52" s="8"/>
      <c r="M52" s="125"/>
    </row>
    <row r="53" spans="1:13" ht="11.85" customHeight="1">
      <c r="A53" s="326"/>
      <c r="B53" s="249" t="s">
        <v>215</v>
      </c>
      <c r="C53" s="117"/>
      <c r="D53" s="18"/>
      <c r="E53" s="28"/>
      <c r="F53" s="28"/>
      <c r="G53" s="128"/>
      <c r="H53" s="18"/>
      <c r="I53" s="28"/>
      <c r="J53" s="28"/>
      <c r="K53" s="8"/>
      <c r="M53" s="125"/>
    </row>
    <row r="54" spans="1:13" ht="11.85" customHeight="1">
      <c r="A54" s="326"/>
      <c r="B54" s="249" t="s">
        <v>197</v>
      </c>
      <c r="C54" s="117"/>
      <c r="D54" s="18"/>
      <c r="E54" s="28"/>
      <c r="F54" s="28"/>
      <c r="G54" s="128"/>
      <c r="H54" s="18"/>
      <c r="I54" s="28"/>
      <c r="J54" s="28"/>
      <c r="K54" s="8"/>
      <c r="M54" s="125"/>
    </row>
    <row r="55" spans="1:13" ht="11.85" customHeight="1">
      <c r="A55" s="164"/>
      <c r="B55" s="322" t="s">
        <v>198</v>
      </c>
      <c r="C55" s="127"/>
      <c r="D55" s="18">
        <v>18</v>
      </c>
      <c r="E55" s="28">
        <v>14462</v>
      </c>
      <c r="F55" s="28">
        <v>5370</v>
      </c>
      <c r="G55" s="28">
        <v>962</v>
      </c>
      <c r="H55" s="28">
        <v>4408</v>
      </c>
      <c r="I55" s="201" t="s">
        <v>439</v>
      </c>
      <c r="J55" s="201" t="s">
        <v>439</v>
      </c>
      <c r="K55" s="103"/>
      <c r="M55" s="125"/>
    </row>
    <row r="56" spans="2:13" ht="11.85" customHeight="1">
      <c r="B56" s="322"/>
      <c r="C56" s="127"/>
      <c r="D56" s="18"/>
      <c r="E56" s="28"/>
      <c r="F56" s="28"/>
      <c r="G56" s="28"/>
      <c r="H56" s="28"/>
      <c r="I56" s="28"/>
      <c r="J56" s="28"/>
      <c r="K56" s="103"/>
      <c r="M56" s="125"/>
    </row>
    <row r="57" spans="1:13" ht="11.85" customHeight="1">
      <c r="A57" s="164">
        <v>200301</v>
      </c>
      <c r="B57" s="322" t="s">
        <v>407</v>
      </c>
      <c r="C57" s="127"/>
      <c r="D57" s="18">
        <v>1</v>
      </c>
      <c r="E57" s="28">
        <v>334</v>
      </c>
      <c r="F57" s="56" t="s">
        <v>8</v>
      </c>
      <c r="G57" s="201" t="s">
        <v>439</v>
      </c>
      <c r="H57" s="56" t="s">
        <v>8</v>
      </c>
      <c r="I57" s="201" t="s">
        <v>439</v>
      </c>
      <c r="J57" s="201" t="s">
        <v>439</v>
      </c>
      <c r="K57" s="103"/>
      <c r="L57" s="21"/>
      <c r="M57" s="125"/>
    </row>
    <row r="58" spans="1:13" ht="11.85" customHeight="1">
      <c r="A58" s="164"/>
      <c r="B58" s="115"/>
      <c r="C58" s="127"/>
      <c r="D58" s="18"/>
      <c r="E58" s="28"/>
      <c r="F58" s="28"/>
      <c r="G58" s="28"/>
      <c r="H58" s="28"/>
      <c r="I58" s="28"/>
      <c r="J58" s="28"/>
      <c r="K58" s="103"/>
      <c r="M58" s="125"/>
    </row>
    <row r="59" spans="1:13" ht="11.85" customHeight="1">
      <c r="A59" s="273"/>
      <c r="B59" s="126"/>
      <c r="C59" s="117"/>
      <c r="D59" s="103"/>
      <c r="E59" s="8"/>
      <c r="F59" s="8"/>
      <c r="G59" s="30"/>
      <c r="H59" s="103"/>
      <c r="I59" s="8"/>
      <c r="J59" s="8"/>
      <c r="K59" s="103"/>
      <c r="M59" s="125"/>
    </row>
    <row r="60" spans="1:13" s="108" customFormat="1" ht="11.85" customHeight="1">
      <c r="A60" s="278"/>
      <c r="B60" s="279" t="s">
        <v>19</v>
      </c>
      <c r="C60" s="332"/>
      <c r="D60" s="140">
        <v>363</v>
      </c>
      <c r="E60" s="29">
        <v>6475857</v>
      </c>
      <c r="F60" s="29">
        <v>6352122</v>
      </c>
      <c r="G60" s="27">
        <v>456840</v>
      </c>
      <c r="H60" s="27">
        <v>5852063</v>
      </c>
      <c r="I60" s="27">
        <v>33281</v>
      </c>
      <c r="J60" s="27">
        <v>9937</v>
      </c>
      <c r="K60" s="8"/>
      <c r="M60" s="125"/>
    </row>
    <row r="61" spans="1:11" ht="11.25" customHeight="1">
      <c r="A61" s="207" t="s">
        <v>7</v>
      </c>
      <c r="C61" s="207"/>
      <c r="D61" s="107"/>
      <c r="E61" s="107"/>
      <c r="F61" s="107"/>
      <c r="G61" s="107"/>
      <c r="H61" s="107"/>
      <c r="I61" s="107"/>
      <c r="J61" s="107"/>
      <c r="K61" s="103"/>
    </row>
    <row r="62" spans="1:11" ht="11.85" customHeight="1">
      <c r="A62" s="1016" t="s">
        <v>519</v>
      </c>
      <c r="B62" s="1016"/>
      <c r="C62" s="1016"/>
      <c r="D62" s="1016"/>
      <c r="E62" s="1016"/>
      <c r="F62" s="1016"/>
      <c r="G62" s="1016"/>
      <c r="H62" s="1016"/>
      <c r="I62" s="1016"/>
      <c r="J62" s="1016"/>
      <c r="K62" s="328"/>
    </row>
    <row r="63" spans="1:11" ht="11.85" customHeight="1">
      <c r="A63" s="333"/>
      <c r="B63" s="333"/>
      <c r="C63" s="333"/>
      <c r="D63" s="333"/>
      <c r="E63" s="333"/>
      <c r="F63" s="333"/>
      <c r="G63" s="333"/>
      <c r="H63" s="333"/>
      <c r="I63" s="333"/>
      <c r="J63" s="333"/>
      <c r="K63" s="333"/>
    </row>
    <row r="64" spans="2:5" ht="11.85" customHeight="1">
      <c r="B64" s="268"/>
      <c r="C64" s="268"/>
      <c r="E64" s="107"/>
    </row>
    <row r="65" spans="4:11" ht="11.85" customHeight="1">
      <c r="D65" s="107"/>
      <c r="E65" s="107"/>
      <c r="F65" s="107"/>
      <c r="G65" s="107"/>
      <c r="H65" s="107"/>
      <c r="I65" s="107"/>
      <c r="J65" s="107"/>
      <c r="K65" s="107"/>
    </row>
    <row r="66" ht="11.85" customHeight="1">
      <c r="G66" s="57"/>
    </row>
    <row r="67" ht="11.85" customHeight="1"/>
    <row r="68" ht="11.85" customHeight="1"/>
    <row r="69" ht="11.85" customHeight="1"/>
    <row r="70" ht="11.85" customHeight="1"/>
    <row r="71" ht="11.85" customHeight="1"/>
  </sheetData>
  <mergeCells count="15">
    <mergeCell ref="A62:J62"/>
    <mergeCell ref="A2:J2"/>
    <mergeCell ref="A3:J3"/>
    <mergeCell ref="A5:A12"/>
    <mergeCell ref="B5:C12"/>
    <mergeCell ref="D5:D11"/>
    <mergeCell ref="E5:E11"/>
    <mergeCell ref="F5:F11"/>
    <mergeCell ref="G5:J5"/>
    <mergeCell ref="G6:G11"/>
    <mergeCell ref="H6:J6"/>
    <mergeCell ref="H7:H11"/>
    <mergeCell ref="I7:I11"/>
    <mergeCell ref="J7:J11"/>
    <mergeCell ref="E12:J1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43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45"/>
  <sheetViews>
    <sheetView workbookViewId="0" topLeftCell="A1">
      <selection activeCell="G1" sqref="G1"/>
    </sheetView>
  </sheetViews>
  <sheetFormatPr defaultColWidth="11.421875" defaultRowHeight="12.75"/>
  <cols>
    <col min="1" max="1" width="32.7109375" style="58" customWidth="1"/>
    <col min="2" max="2" width="0.85546875" style="58" customWidth="1"/>
    <col min="3" max="3" width="12.7109375" style="58" customWidth="1"/>
    <col min="4" max="4" width="8.140625" style="58" customWidth="1"/>
    <col min="5" max="5" width="14.421875" style="58" customWidth="1"/>
    <col min="6" max="6" width="17.57421875" style="58" customWidth="1"/>
    <col min="7" max="10" width="12.8515625" style="58" customWidth="1"/>
    <col min="11" max="13" width="14.7109375" style="58" customWidth="1"/>
    <col min="14" max="16384" width="11.421875" style="58" customWidth="1"/>
  </cols>
  <sheetData>
    <row r="1" spans="1:6" s="147" customFormat="1" ht="12.75">
      <c r="A1" s="319"/>
      <c r="B1" s="319"/>
      <c r="C1" s="319"/>
      <c r="D1" s="319"/>
      <c r="E1" s="319"/>
      <c r="F1" s="319"/>
    </row>
    <row r="2" spans="1:6" s="147" customFormat="1" ht="12.75">
      <c r="A2" s="953" t="s">
        <v>408</v>
      </c>
      <c r="B2" s="953"/>
      <c r="C2" s="953"/>
      <c r="D2" s="953"/>
      <c r="E2" s="953"/>
      <c r="F2" s="953"/>
    </row>
    <row r="3" spans="1:6" s="147" customFormat="1" ht="12.75">
      <c r="A3" s="1017" t="s">
        <v>521</v>
      </c>
      <c r="B3" s="1017"/>
      <c r="C3" s="1017"/>
      <c r="D3" s="1017"/>
      <c r="E3" s="1017"/>
      <c r="F3" s="1017"/>
    </row>
    <row r="4" ht="11.25" customHeight="1"/>
    <row r="5" spans="1:6" ht="11.25" customHeight="1">
      <c r="A5" s="961" t="s">
        <v>522</v>
      </c>
      <c r="B5" s="962"/>
      <c r="C5" s="1018" t="s">
        <v>449</v>
      </c>
      <c r="D5" s="1019"/>
      <c r="E5" s="958" t="s">
        <v>361</v>
      </c>
      <c r="F5" s="967" t="s">
        <v>409</v>
      </c>
    </row>
    <row r="6" spans="1:7" ht="11.25" customHeight="1">
      <c r="A6" s="963"/>
      <c r="B6" s="964"/>
      <c r="C6" s="1020"/>
      <c r="D6" s="1021"/>
      <c r="E6" s="1024"/>
      <c r="F6" s="968"/>
      <c r="G6" s="202"/>
    </row>
    <row r="7" spans="1:7" ht="39.75" customHeight="1">
      <c r="A7" s="963"/>
      <c r="B7" s="964"/>
      <c r="C7" s="1020"/>
      <c r="D7" s="1021"/>
      <c r="E7" s="1024"/>
      <c r="F7" s="968"/>
      <c r="G7" s="202"/>
    </row>
    <row r="8" spans="1:7" ht="12.75">
      <c r="A8" s="963"/>
      <c r="B8" s="964"/>
      <c r="C8" s="1022"/>
      <c r="D8" s="1023"/>
      <c r="E8" s="1025"/>
      <c r="F8" s="969"/>
      <c r="G8" s="202"/>
    </row>
    <row r="9" spans="1:6" ht="12" customHeight="1">
      <c r="A9" s="965"/>
      <c r="B9" s="966"/>
      <c r="C9" s="956" t="s">
        <v>2</v>
      </c>
      <c r="D9" s="957"/>
      <c r="E9" s="269" t="s">
        <v>3</v>
      </c>
      <c r="F9" s="335" t="s">
        <v>523</v>
      </c>
    </row>
    <row r="10" spans="1:6" ht="11.25" customHeight="1">
      <c r="A10" s="290"/>
      <c r="B10" s="336"/>
      <c r="C10" s="290"/>
      <c r="D10" s="290"/>
      <c r="E10" s="290"/>
      <c r="F10" s="290"/>
    </row>
    <row r="11" spans="1:6" ht="20.1" customHeight="1">
      <c r="A11" s="251" t="s">
        <v>410</v>
      </c>
      <c r="B11" s="251"/>
      <c r="C11" s="1026">
        <v>314</v>
      </c>
      <c r="D11" s="1027"/>
      <c r="E11" s="23">
        <v>6327086</v>
      </c>
      <c r="F11" s="23">
        <v>40567000</v>
      </c>
    </row>
    <row r="12" spans="1:6" ht="20.1" customHeight="1">
      <c r="A12" s="251" t="s">
        <v>411</v>
      </c>
      <c r="B12" s="251"/>
      <c r="C12" s="1026">
        <v>19</v>
      </c>
      <c r="D12" s="1027"/>
      <c r="E12" s="23">
        <v>121929</v>
      </c>
      <c r="F12" s="23">
        <v>2629000</v>
      </c>
    </row>
    <row r="13" spans="1:6" ht="20.1" customHeight="1">
      <c r="A13" s="251" t="s">
        <v>412</v>
      </c>
      <c r="B13" s="251"/>
      <c r="C13" s="1026">
        <v>27</v>
      </c>
      <c r="D13" s="1027"/>
      <c r="E13" s="23">
        <v>412169</v>
      </c>
      <c r="F13" s="23">
        <v>6974000</v>
      </c>
    </row>
    <row r="14" spans="1:6" ht="20.1" customHeight="1">
      <c r="A14" s="251" t="s">
        <v>413</v>
      </c>
      <c r="B14" s="251"/>
      <c r="C14" s="1026">
        <v>3</v>
      </c>
      <c r="D14" s="1027"/>
      <c r="E14" s="23">
        <v>28435</v>
      </c>
      <c r="F14" s="23">
        <v>466000</v>
      </c>
    </row>
    <row r="15" spans="1:6" ht="20.1" customHeight="1">
      <c r="A15" s="251" t="s">
        <v>414</v>
      </c>
      <c r="B15" s="251"/>
      <c r="C15" s="334"/>
      <c r="D15" s="201" t="s">
        <v>439</v>
      </c>
      <c r="E15" s="201" t="s">
        <v>439</v>
      </c>
      <c r="F15" s="201" t="s">
        <v>439</v>
      </c>
    </row>
    <row r="16" spans="1:6" ht="11.25" customHeight="1">
      <c r="A16" s="251"/>
      <c r="B16" s="251"/>
      <c r="C16" s="1026"/>
      <c r="D16" s="1027"/>
      <c r="E16" s="23"/>
      <c r="F16" s="23"/>
    </row>
    <row r="17" spans="1:8" s="108" customFormat="1" ht="20.1" customHeight="1">
      <c r="A17" s="337" t="s">
        <v>415</v>
      </c>
      <c r="B17" s="338"/>
      <c r="C17" s="1028">
        <v>363</v>
      </c>
      <c r="D17" s="1029"/>
      <c r="E17" s="339">
        <v>6352122</v>
      </c>
      <c r="F17" s="22">
        <v>50637000</v>
      </c>
      <c r="G17" s="125"/>
      <c r="H17" s="125"/>
    </row>
    <row r="18" spans="1:7" ht="20.1" customHeight="1">
      <c r="A18" s="251" t="s">
        <v>416</v>
      </c>
      <c r="B18" s="59"/>
      <c r="C18" s="1026">
        <v>39</v>
      </c>
      <c r="D18" s="1027"/>
      <c r="E18" s="23">
        <v>441145</v>
      </c>
      <c r="F18" s="23">
        <v>6757000</v>
      </c>
      <c r="G18" s="8"/>
    </row>
    <row r="19" ht="11.25" customHeight="1">
      <c r="A19" s="58" t="s">
        <v>7</v>
      </c>
    </row>
    <row r="20" spans="1:6" ht="15" customHeight="1">
      <c r="A20" s="1030" t="s">
        <v>524</v>
      </c>
      <c r="B20" s="1031"/>
      <c r="C20" s="1031"/>
      <c r="D20" s="1031"/>
      <c r="E20" s="1031"/>
      <c r="F20" s="1031"/>
    </row>
    <row r="21" spans="1:6" ht="15" customHeight="1">
      <c r="A21" s="1031"/>
      <c r="B21" s="1031"/>
      <c r="C21" s="1031"/>
      <c r="D21" s="1031"/>
      <c r="E21" s="1031"/>
      <c r="F21" s="1031"/>
    </row>
    <row r="22" ht="44.25" customHeight="1">
      <c r="H22" s="128"/>
    </row>
    <row r="23" spans="1:13" ht="12.75">
      <c r="A23" s="953" t="s">
        <v>525</v>
      </c>
      <c r="B23" s="953"/>
      <c r="C23" s="953"/>
      <c r="D23" s="953"/>
      <c r="E23" s="953"/>
      <c r="F23" s="953"/>
      <c r="G23" s="953"/>
      <c r="H23" s="953"/>
      <c r="I23" s="953"/>
      <c r="J23" s="953"/>
      <c r="K23" s="953"/>
      <c r="L23" s="953"/>
      <c r="M23" s="953"/>
    </row>
    <row r="24" spans="7:13" ht="11.25" customHeight="1">
      <c r="G24" s="953"/>
      <c r="H24" s="953"/>
      <c r="I24" s="953"/>
      <c r="J24" s="953"/>
      <c r="K24" s="953"/>
      <c r="L24" s="953"/>
      <c r="M24" s="953"/>
    </row>
    <row r="25" spans="1:15" ht="18.6" customHeight="1">
      <c r="A25" s="961" t="s">
        <v>287</v>
      </c>
      <c r="B25" s="962"/>
      <c r="C25" s="958" t="s">
        <v>417</v>
      </c>
      <c r="D25" s="958" t="s">
        <v>418</v>
      </c>
      <c r="E25" s="958" t="s">
        <v>419</v>
      </c>
      <c r="F25" s="967" t="s">
        <v>420</v>
      </c>
      <c r="J25" s="340"/>
      <c r="K25" s="340"/>
      <c r="L25" s="340"/>
      <c r="M25" s="340"/>
      <c r="N25" s="340"/>
      <c r="O25" s="340"/>
    </row>
    <row r="26" spans="1:15" ht="12.75">
      <c r="A26" s="963"/>
      <c r="B26" s="964"/>
      <c r="C26" s="959"/>
      <c r="D26" s="959"/>
      <c r="E26" s="959"/>
      <c r="F26" s="968"/>
      <c r="J26" s="340"/>
      <c r="K26" s="340"/>
      <c r="L26" s="340"/>
      <c r="M26" s="340"/>
      <c r="N26" s="340"/>
      <c r="O26" s="340"/>
    </row>
    <row r="27" spans="1:15" ht="12.75">
      <c r="A27" s="963"/>
      <c r="B27" s="964"/>
      <c r="C27" s="959"/>
      <c r="D27" s="959"/>
      <c r="E27" s="959"/>
      <c r="F27" s="968"/>
      <c r="J27" s="340"/>
      <c r="K27" s="340"/>
      <c r="L27" s="340"/>
      <c r="M27" s="340"/>
      <c r="N27" s="340"/>
      <c r="O27" s="340"/>
    </row>
    <row r="28" spans="1:15" ht="12.75">
      <c r="A28" s="963"/>
      <c r="B28" s="964"/>
      <c r="C28" s="959"/>
      <c r="D28" s="959"/>
      <c r="E28" s="959"/>
      <c r="F28" s="968"/>
      <c r="J28" s="340"/>
      <c r="K28" s="340"/>
      <c r="L28" s="340"/>
      <c r="M28" s="340"/>
      <c r="N28" s="340"/>
      <c r="O28" s="340"/>
    </row>
    <row r="29" spans="1:15" ht="12.75">
      <c r="A29" s="963"/>
      <c r="B29" s="964"/>
      <c r="C29" s="959"/>
      <c r="D29" s="959"/>
      <c r="E29" s="959"/>
      <c r="F29" s="968"/>
      <c r="J29" s="340"/>
      <c r="K29" s="340"/>
      <c r="L29" s="340"/>
      <c r="M29" s="340"/>
      <c r="N29" s="340"/>
      <c r="O29" s="340"/>
    </row>
    <row r="30" spans="1:25" ht="12.75">
      <c r="A30" s="963"/>
      <c r="B30" s="964"/>
      <c r="C30" s="959"/>
      <c r="D30" s="959"/>
      <c r="E30" s="959"/>
      <c r="F30" s="968"/>
      <c r="G30" s="30"/>
      <c r="H30" s="30"/>
      <c r="I30" s="30"/>
      <c r="J30" s="340"/>
      <c r="K30" s="340"/>
      <c r="L30" s="340"/>
      <c r="M30" s="340"/>
      <c r="N30" s="340"/>
      <c r="O30" s="34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>
      <c r="A31" s="963"/>
      <c r="B31" s="964"/>
      <c r="C31" s="959"/>
      <c r="D31" s="959"/>
      <c r="E31" s="959"/>
      <c r="F31" s="968"/>
      <c r="G31" s="131"/>
      <c r="H31" s="131"/>
      <c r="I31" s="131"/>
      <c r="J31" s="340"/>
      <c r="K31" s="340"/>
      <c r="L31" s="340"/>
      <c r="M31" s="340"/>
      <c r="N31" s="340"/>
      <c r="O31" s="34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6" customHeight="1">
      <c r="A32" s="963"/>
      <c r="B32" s="964"/>
      <c r="C32" s="960"/>
      <c r="D32" s="960"/>
      <c r="E32" s="960"/>
      <c r="F32" s="969"/>
      <c r="G32" s="131"/>
      <c r="H32" s="131"/>
      <c r="I32" s="131"/>
      <c r="J32" s="340"/>
      <c r="K32" s="340"/>
      <c r="L32" s="340"/>
      <c r="M32" s="340"/>
      <c r="N32" s="340"/>
      <c r="O32" s="34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>
      <c r="A33" s="965"/>
      <c r="B33" s="966"/>
      <c r="C33" s="956" t="s">
        <v>3</v>
      </c>
      <c r="D33" s="957"/>
      <c r="E33" s="957"/>
      <c r="F33" s="957"/>
      <c r="G33" s="131"/>
      <c r="H33" s="131"/>
      <c r="I33" s="131"/>
      <c r="J33" s="340"/>
      <c r="K33" s="340"/>
      <c r="L33" s="207"/>
      <c r="M33" s="207"/>
      <c r="N33" s="207"/>
      <c r="O33" s="207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>
      <c r="A34" s="147"/>
      <c r="B34" s="147"/>
      <c r="C34" s="341"/>
      <c r="D34" s="147"/>
      <c r="E34" s="147"/>
      <c r="F34" s="147"/>
      <c r="G34" s="131"/>
      <c r="H34" s="131"/>
      <c r="I34" s="131"/>
      <c r="J34" s="131"/>
      <c r="K34" s="131"/>
      <c r="L34" s="131"/>
      <c r="M34" s="131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">
      <c r="A35" s="342" t="s">
        <v>16</v>
      </c>
      <c r="B35" s="251"/>
      <c r="C35" s="142">
        <v>286</v>
      </c>
      <c r="D35" s="22">
        <v>438</v>
      </c>
      <c r="E35" s="201" t="s">
        <v>439</v>
      </c>
      <c r="F35" s="22">
        <v>3121</v>
      </c>
      <c r="G35" s="8"/>
      <c r="H35" s="30"/>
      <c r="I35" s="264"/>
      <c r="J35" s="264"/>
      <c r="K35" s="28"/>
      <c r="L35" s="28"/>
      <c r="M35" s="28"/>
      <c r="N35" s="28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7:25" ht="12.75">
      <c r="G36" s="30"/>
      <c r="H36" s="30"/>
      <c r="I36" s="343"/>
      <c r="J36" s="264"/>
      <c r="K36" s="344"/>
      <c r="L36" s="344"/>
      <c r="M36" s="28"/>
      <c r="N36" s="28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7:25" ht="12.75">
      <c r="G37" s="30"/>
      <c r="H37" s="30"/>
      <c r="I37" s="264"/>
      <c r="J37" s="264"/>
      <c r="K37" s="28"/>
      <c r="L37" s="345"/>
      <c r="M37" s="28"/>
      <c r="N37" s="28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9:14" ht="12.75">
      <c r="I38" s="264"/>
      <c r="J38" s="264"/>
      <c r="K38" s="346"/>
      <c r="L38" s="18"/>
      <c r="M38" s="28"/>
      <c r="N38" s="346"/>
    </row>
    <row r="39" spans="5:14" ht="12.75">
      <c r="E39" s="57"/>
      <c r="I39" s="264"/>
      <c r="J39" s="264"/>
      <c r="K39" s="28"/>
      <c r="L39" s="28"/>
      <c r="M39" s="28"/>
      <c r="N39" s="28"/>
    </row>
    <row r="40" spans="9:14" ht="12.75">
      <c r="I40" s="347"/>
      <c r="J40" s="347"/>
      <c r="K40" s="346"/>
      <c r="L40" s="18"/>
      <c r="M40" s="28"/>
      <c r="N40" s="28"/>
    </row>
    <row r="41" spans="9:14" ht="12.75">
      <c r="I41" s="264"/>
      <c r="J41" s="348"/>
      <c r="K41" s="28"/>
      <c r="L41" s="18"/>
      <c r="M41" s="28"/>
      <c r="N41" s="28"/>
    </row>
    <row r="42" spans="9:14" ht="12.75">
      <c r="I42" s="343"/>
      <c r="J42" s="349"/>
      <c r="K42" s="346"/>
      <c r="L42" s="18"/>
      <c r="M42" s="28"/>
      <c r="N42" s="18"/>
    </row>
    <row r="43" spans="9:14" ht="12.75">
      <c r="I43" s="264"/>
      <c r="J43" s="128"/>
      <c r="K43" s="28"/>
      <c r="L43" s="28"/>
      <c r="M43" s="28"/>
      <c r="N43" s="28"/>
    </row>
    <row r="44" spans="9:14" ht="12.75">
      <c r="I44" s="264"/>
      <c r="J44" s="264"/>
      <c r="K44" s="344"/>
      <c r="L44" s="350"/>
      <c r="M44" s="350"/>
      <c r="N44" s="350"/>
    </row>
    <row r="45" spans="9:14" ht="12">
      <c r="I45" s="351"/>
      <c r="J45" s="264"/>
      <c r="K45" s="16"/>
      <c r="L45" s="16"/>
      <c r="M45" s="28"/>
      <c r="N45" s="16"/>
    </row>
  </sheetData>
  <mergeCells count="24">
    <mergeCell ref="C33:F33"/>
    <mergeCell ref="C17:D17"/>
    <mergeCell ref="C18:D18"/>
    <mergeCell ref="A23:F23"/>
    <mergeCell ref="G23:M23"/>
    <mergeCell ref="G24:M24"/>
    <mergeCell ref="A25:B33"/>
    <mergeCell ref="C25:C32"/>
    <mergeCell ref="D25:D32"/>
    <mergeCell ref="E25:E32"/>
    <mergeCell ref="F25:F32"/>
    <mergeCell ref="A20:F21"/>
    <mergeCell ref="C11:D11"/>
    <mergeCell ref="C12:D12"/>
    <mergeCell ref="C13:D13"/>
    <mergeCell ref="C14:D14"/>
    <mergeCell ref="C16:D16"/>
    <mergeCell ref="A2:F2"/>
    <mergeCell ref="A3:F3"/>
    <mergeCell ref="A5:B9"/>
    <mergeCell ref="C5:D8"/>
    <mergeCell ref="E5:E8"/>
    <mergeCell ref="F5:F8"/>
    <mergeCell ref="C9:D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44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79"/>
  <sheetViews>
    <sheetView workbookViewId="0" topLeftCell="A1">
      <selection activeCell="K1" sqref="K1"/>
    </sheetView>
  </sheetViews>
  <sheetFormatPr defaultColWidth="11.140625" defaultRowHeight="12.75"/>
  <cols>
    <col min="1" max="1" width="5.421875" style="147" customWidth="1"/>
    <col min="2" max="2" width="30.8515625" style="147" customWidth="1"/>
    <col min="3" max="3" width="0.5625" style="147" customWidth="1"/>
    <col min="4" max="4" width="5.28125" style="147" customWidth="1"/>
    <col min="5" max="5" width="9.57421875" style="147" customWidth="1"/>
    <col min="6" max="6" width="9.00390625" style="147" customWidth="1"/>
    <col min="7" max="7" width="7.421875" style="147" customWidth="1"/>
    <col min="8" max="8" width="8.7109375" style="147" bestFit="1" customWidth="1"/>
    <col min="9" max="9" width="8.28125" style="147" customWidth="1"/>
    <col min="10" max="10" width="6.7109375" style="147" customWidth="1"/>
    <col min="11" max="11" width="9.421875" style="147" customWidth="1"/>
    <col min="12" max="12" width="9.28125" style="147" customWidth="1"/>
    <col min="13" max="16384" width="11.140625" style="147" customWidth="1"/>
  </cols>
  <sheetData>
    <row r="1" spans="1:12" ht="12.75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>
      <c r="A2" s="953" t="s">
        <v>526</v>
      </c>
      <c r="B2" s="953"/>
      <c r="C2" s="953"/>
      <c r="D2" s="953"/>
      <c r="E2" s="953"/>
      <c r="F2" s="953"/>
      <c r="G2" s="953"/>
      <c r="H2" s="953"/>
      <c r="I2" s="953"/>
      <c r="J2" s="953"/>
      <c r="K2" s="319"/>
      <c r="L2" s="319"/>
    </row>
    <row r="3" spans="1:12" ht="12.75">
      <c r="A3" s="953" t="s">
        <v>311</v>
      </c>
      <c r="B3" s="953"/>
      <c r="C3" s="953"/>
      <c r="D3" s="953"/>
      <c r="E3" s="953"/>
      <c r="F3" s="953"/>
      <c r="G3" s="953"/>
      <c r="H3" s="953"/>
      <c r="I3" s="953"/>
      <c r="J3" s="953"/>
      <c r="K3" s="319"/>
      <c r="L3" s="319"/>
    </row>
    <row r="4" spans="1:12" ht="11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2.75" customHeight="1">
      <c r="A5" s="962" t="s">
        <v>476</v>
      </c>
      <c r="B5" s="970" t="s">
        <v>37</v>
      </c>
      <c r="C5" s="971"/>
      <c r="D5" s="958" t="s">
        <v>543</v>
      </c>
      <c r="E5" s="958" t="s">
        <v>450</v>
      </c>
      <c r="F5" s="958" t="s">
        <v>527</v>
      </c>
      <c r="G5" s="994" t="s">
        <v>1</v>
      </c>
      <c r="H5" s="995"/>
      <c r="I5" s="995"/>
      <c r="J5" s="995"/>
      <c r="K5" s="131"/>
      <c r="L5" s="131"/>
    </row>
    <row r="6" spans="1:12" ht="12.75" customHeight="1">
      <c r="A6" s="964"/>
      <c r="B6" s="973"/>
      <c r="C6" s="974"/>
      <c r="D6" s="959"/>
      <c r="E6" s="959"/>
      <c r="F6" s="959"/>
      <c r="G6" s="967" t="s">
        <v>472</v>
      </c>
      <c r="H6" s="992" t="s">
        <v>175</v>
      </c>
      <c r="I6" s="993"/>
      <c r="J6" s="993"/>
      <c r="K6" s="129"/>
      <c r="L6" s="129"/>
    </row>
    <row r="7" spans="1:12" ht="12.75" customHeight="1">
      <c r="A7" s="964"/>
      <c r="B7" s="973"/>
      <c r="C7" s="974"/>
      <c r="D7" s="959"/>
      <c r="E7" s="959"/>
      <c r="F7" s="959"/>
      <c r="G7" s="968"/>
      <c r="H7" s="958" t="s">
        <v>16</v>
      </c>
      <c r="I7" s="958" t="s">
        <v>17</v>
      </c>
      <c r="J7" s="961" t="s">
        <v>18</v>
      </c>
      <c r="K7" s="129"/>
      <c r="L7" s="131"/>
    </row>
    <row r="8" spans="1:12" ht="12.75">
      <c r="A8" s="964"/>
      <c r="B8" s="973"/>
      <c r="C8" s="974"/>
      <c r="D8" s="959"/>
      <c r="E8" s="959"/>
      <c r="F8" s="959"/>
      <c r="G8" s="968"/>
      <c r="H8" s="959"/>
      <c r="I8" s="959"/>
      <c r="J8" s="963"/>
      <c r="K8" s="129"/>
      <c r="L8" s="131"/>
    </row>
    <row r="9" spans="1:12" ht="12.75">
      <c r="A9" s="964"/>
      <c r="B9" s="973"/>
      <c r="C9" s="974"/>
      <c r="D9" s="959"/>
      <c r="E9" s="959"/>
      <c r="F9" s="959"/>
      <c r="G9" s="968"/>
      <c r="H9" s="959"/>
      <c r="I9" s="959"/>
      <c r="J9" s="963"/>
      <c r="K9" s="129"/>
      <c r="L9" s="131"/>
    </row>
    <row r="10" spans="1:12" ht="12.75">
      <c r="A10" s="964"/>
      <c r="B10" s="973"/>
      <c r="C10" s="974"/>
      <c r="D10" s="959"/>
      <c r="E10" s="959"/>
      <c r="F10" s="959"/>
      <c r="G10" s="968"/>
      <c r="H10" s="959"/>
      <c r="I10" s="959"/>
      <c r="J10" s="963"/>
      <c r="K10" s="131"/>
      <c r="L10" s="131"/>
    </row>
    <row r="11" spans="1:12" ht="14.25" customHeight="1">
      <c r="A11" s="964"/>
      <c r="B11" s="973"/>
      <c r="C11" s="974"/>
      <c r="D11" s="959"/>
      <c r="E11" s="959"/>
      <c r="F11" s="959"/>
      <c r="G11" s="968"/>
      <c r="H11" s="959"/>
      <c r="I11" s="959"/>
      <c r="J11" s="963"/>
      <c r="K11" s="131"/>
      <c r="L11" s="131"/>
    </row>
    <row r="12" spans="1:12" ht="14.25" customHeight="1">
      <c r="A12" s="966"/>
      <c r="B12" s="976"/>
      <c r="C12" s="977"/>
      <c r="D12" s="269" t="s">
        <v>499</v>
      </c>
      <c r="E12" s="956" t="s">
        <v>3</v>
      </c>
      <c r="F12" s="957"/>
      <c r="G12" s="957"/>
      <c r="H12" s="957"/>
      <c r="I12" s="957"/>
      <c r="J12" s="957"/>
      <c r="K12" s="352"/>
      <c r="L12" s="353"/>
    </row>
    <row r="13" spans="1:12" ht="9.95" customHeight="1">
      <c r="A13" s="129"/>
      <c r="B13" s="131"/>
      <c r="C13" s="131"/>
      <c r="D13" s="354"/>
      <c r="E13" s="355"/>
      <c r="F13" s="355"/>
      <c r="G13" s="355"/>
      <c r="H13" s="355"/>
      <c r="I13" s="355"/>
      <c r="J13" s="355"/>
      <c r="K13" s="352"/>
      <c r="L13" s="353"/>
    </row>
    <row r="14" spans="1:12" ht="11.25" customHeight="1">
      <c r="A14" s="1032" t="s">
        <v>5</v>
      </c>
      <c r="B14" s="1032"/>
      <c r="C14" s="1032"/>
      <c r="D14" s="1032"/>
      <c r="E14" s="1032"/>
      <c r="F14" s="1032"/>
      <c r="G14" s="1032"/>
      <c r="H14" s="1032"/>
      <c r="I14" s="1032"/>
      <c r="J14" s="1032"/>
      <c r="K14" s="356"/>
      <c r="L14" s="356"/>
    </row>
    <row r="15" spans="1:12" ht="4.9" customHeight="1">
      <c r="A15" s="273"/>
      <c r="B15" s="126"/>
      <c r="C15" s="126"/>
      <c r="D15" s="126"/>
      <c r="E15" s="357"/>
      <c r="F15" s="357"/>
      <c r="G15" s="203"/>
      <c r="H15" s="203"/>
      <c r="I15" s="358"/>
      <c r="J15" s="146"/>
      <c r="K15" s="146"/>
      <c r="L15" s="146"/>
    </row>
    <row r="16" spans="1:12" ht="11.25" customHeight="1">
      <c r="A16" s="307" t="s">
        <v>421</v>
      </c>
      <c r="B16" s="118" t="s">
        <v>529</v>
      </c>
      <c r="C16" s="118"/>
      <c r="D16" s="359"/>
      <c r="E16" s="357"/>
      <c r="F16" s="357"/>
      <c r="G16" s="146"/>
      <c r="I16" s="146"/>
      <c r="J16" s="146"/>
      <c r="K16" s="146"/>
      <c r="L16" s="146"/>
    </row>
    <row r="17" spans="1:13" ht="11.25" customHeight="1">
      <c r="A17" s="307"/>
      <c r="B17" s="118" t="s">
        <v>530</v>
      </c>
      <c r="C17" s="118"/>
      <c r="D17" s="301"/>
      <c r="E17" s="8"/>
      <c r="F17" s="8"/>
      <c r="G17" s="146"/>
      <c r="I17" s="146"/>
      <c r="J17" s="146"/>
      <c r="K17" s="146"/>
      <c r="L17" s="146"/>
      <c r="M17" s="357"/>
    </row>
    <row r="18" spans="1:13" ht="11.25" customHeight="1">
      <c r="A18" s="248"/>
      <c r="B18" s="249" t="s">
        <v>536</v>
      </c>
      <c r="C18" s="118"/>
      <c r="D18" s="301"/>
      <c r="E18" s="8"/>
      <c r="F18" s="8"/>
      <c r="G18" s="146"/>
      <c r="I18" s="146"/>
      <c r="J18" s="146"/>
      <c r="K18" s="146"/>
      <c r="L18" s="146"/>
      <c r="M18" s="357"/>
    </row>
    <row r="19" spans="2:12" ht="11.25" customHeight="1">
      <c r="B19" s="322" t="s">
        <v>537</v>
      </c>
      <c r="C19" s="115"/>
      <c r="D19" s="134">
        <v>13</v>
      </c>
      <c r="E19" s="28">
        <v>134743</v>
      </c>
      <c r="F19" s="28">
        <v>129000</v>
      </c>
      <c r="G19" s="28">
        <v>19</v>
      </c>
      <c r="H19" s="28">
        <v>97090</v>
      </c>
      <c r="I19" s="28">
        <v>30901</v>
      </c>
      <c r="J19" s="28">
        <v>991</v>
      </c>
      <c r="K19" s="146"/>
      <c r="L19" s="146"/>
    </row>
    <row r="20" spans="2:12" ht="4.15" customHeight="1">
      <c r="B20" s="249"/>
      <c r="C20" s="118"/>
      <c r="D20" s="249"/>
      <c r="E20" s="28"/>
      <c r="F20" s="28"/>
      <c r="G20" s="118"/>
      <c r="H20" s="360"/>
      <c r="I20" s="161"/>
      <c r="J20" s="161"/>
      <c r="K20" s="146"/>
      <c r="L20" s="146"/>
    </row>
    <row r="21" spans="1:12" ht="11.25" customHeight="1">
      <c r="A21" s="307" t="s">
        <v>61</v>
      </c>
      <c r="B21" s="115" t="s">
        <v>422</v>
      </c>
      <c r="C21" s="118"/>
      <c r="D21" s="134">
        <v>83</v>
      </c>
      <c r="E21" s="28">
        <v>923503</v>
      </c>
      <c r="F21" s="28">
        <v>907315</v>
      </c>
      <c r="G21" s="28">
        <v>40890</v>
      </c>
      <c r="H21" s="28">
        <v>766593</v>
      </c>
      <c r="I21" s="28">
        <v>85507</v>
      </c>
      <c r="J21" s="28">
        <v>14325</v>
      </c>
      <c r="K21" s="146"/>
      <c r="L21" s="146"/>
    </row>
    <row r="22" spans="1:12" ht="4.15" customHeight="1">
      <c r="A22" s="307"/>
      <c r="B22" s="118"/>
      <c r="C22" s="251"/>
      <c r="D22" s="361"/>
      <c r="E22" s="28"/>
      <c r="F22" s="28"/>
      <c r="G22" s="19"/>
      <c r="H22" s="360"/>
      <c r="I22" s="19"/>
      <c r="J22" s="19"/>
      <c r="K22" s="146"/>
      <c r="L22" s="146"/>
    </row>
    <row r="23" spans="1:12" ht="11.25" customHeight="1">
      <c r="A23" s="307" t="s">
        <v>62</v>
      </c>
      <c r="B23" s="118" t="s">
        <v>538</v>
      </c>
      <c r="C23" s="118"/>
      <c r="D23" s="249"/>
      <c r="E23" s="28"/>
      <c r="F23" s="28"/>
      <c r="G23" s="19"/>
      <c r="H23" s="360"/>
      <c r="I23" s="19"/>
      <c r="J23" s="19"/>
      <c r="K23" s="146"/>
      <c r="L23" s="146"/>
    </row>
    <row r="24" spans="1:12" ht="11.25" customHeight="1">
      <c r="A24" s="307"/>
      <c r="B24" s="118" t="s">
        <v>539</v>
      </c>
      <c r="C24" s="118"/>
      <c r="D24" s="362"/>
      <c r="E24" s="28"/>
      <c r="F24" s="28"/>
      <c r="G24" s="363"/>
      <c r="H24" s="360"/>
      <c r="I24" s="363"/>
      <c r="J24" s="363"/>
      <c r="K24" s="146"/>
      <c r="L24" s="146"/>
    </row>
    <row r="25" spans="1:12" ht="11.25" customHeight="1">
      <c r="A25" s="307"/>
      <c r="B25" s="377" t="s">
        <v>544</v>
      </c>
      <c r="C25" s="118"/>
      <c r="D25" s="378"/>
      <c r="K25" s="146"/>
      <c r="L25" s="146"/>
    </row>
    <row r="26" spans="1:12" ht="11.25" customHeight="1">
      <c r="A26" s="307"/>
      <c r="B26" s="374" t="s">
        <v>545</v>
      </c>
      <c r="C26" s="118"/>
      <c r="D26" s="134">
        <v>23</v>
      </c>
      <c r="E26" s="28">
        <v>45129</v>
      </c>
      <c r="F26" s="28">
        <v>17470</v>
      </c>
      <c r="G26" s="28">
        <v>81</v>
      </c>
      <c r="H26" s="28">
        <v>14366</v>
      </c>
      <c r="I26" s="28">
        <v>2722</v>
      </c>
      <c r="J26" s="28">
        <v>301</v>
      </c>
      <c r="K26" s="146"/>
      <c r="L26" s="146"/>
    </row>
    <row r="27" spans="1:12" ht="4.15" customHeight="1">
      <c r="A27" s="307"/>
      <c r="B27" s="118"/>
      <c r="C27" s="118"/>
      <c r="D27" s="134"/>
      <c r="E27" s="28"/>
      <c r="F27" s="28"/>
      <c r="G27" s="28"/>
      <c r="H27" s="28"/>
      <c r="I27" s="28"/>
      <c r="J27" s="28"/>
      <c r="K27" s="146"/>
      <c r="L27" s="146"/>
    </row>
    <row r="28" spans="1:12" ht="11.25" customHeight="1">
      <c r="A28" s="307" t="s">
        <v>41</v>
      </c>
      <c r="B28" s="115" t="s">
        <v>423</v>
      </c>
      <c r="C28" s="251"/>
      <c r="D28" s="134">
        <v>21</v>
      </c>
      <c r="E28" s="28">
        <v>245685</v>
      </c>
      <c r="F28" s="28">
        <v>303933</v>
      </c>
      <c r="G28" s="201" t="s">
        <v>439</v>
      </c>
      <c r="H28" s="28">
        <v>290789</v>
      </c>
      <c r="I28" s="28">
        <v>13144</v>
      </c>
      <c r="J28" s="201" t="s">
        <v>439</v>
      </c>
      <c r="K28" s="146"/>
      <c r="L28" s="146"/>
    </row>
    <row r="29" spans="1:12" ht="4.15" customHeight="1">
      <c r="A29" s="307"/>
      <c r="B29" s="118"/>
      <c r="C29" s="183"/>
      <c r="D29" s="134"/>
      <c r="E29" s="28"/>
      <c r="F29" s="28"/>
      <c r="G29" s="28"/>
      <c r="H29" s="28"/>
      <c r="I29" s="28"/>
      <c r="J29" s="28"/>
      <c r="K29" s="146"/>
      <c r="L29" s="146"/>
    </row>
    <row r="30" spans="1:12" ht="11.25" customHeight="1">
      <c r="A30" s="307" t="s">
        <v>42</v>
      </c>
      <c r="B30" s="377" t="s">
        <v>531</v>
      </c>
      <c r="C30" s="120"/>
      <c r="D30" s="378"/>
      <c r="K30" s="146"/>
      <c r="L30" s="146"/>
    </row>
    <row r="31" spans="1:12" ht="11.25" customHeight="1">
      <c r="A31" s="307"/>
      <c r="B31" s="374" t="s">
        <v>532</v>
      </c>
      <c r="C31" s="376"/>
      <c r="D31" s="134">
        <v>39</v>
      </c>
      <c r="E31" s="28">
        <v>246222</v>
      </c>
      <c r="F31" s="28">
        <v>193016</v>
      </c>
      <c r="G31" s="28">
        <v>3119</v>
      </c>
      <c r="H31" s="28">
        <v>154209</v>
      </c>
      <c r="I31" s="28">
        <v>31853</v>
      </c>
      <c r="J31" s="28">
        <v>3835</v>
      </c>
      <c r="K31" s="146"/>
      <c r="L31" s="146"/>
    </row>
    <row r="32" spans="1:12" ht="4.15" customHeight="1">
      <c r="A32" s="307"/>
      <c r="B32" s="118"/>
      <c r="C32" s="118"/>
      <c r="D32" s="134"/>
      <c r="E32" s="28"/>
      <c r="F32" s="28"/>
      <c r="G32" s="28"/>
      <c r="H32" s="28"/>
      <c r="I32" s="28"/>
      <c r="J32" s="28"/>
      <c r="K32" s="146"/>
      <c r="L32" s="146"/>
    </row>
    <row r="33" spans="1:12" ht="11.25" customHeight="1">
      <c r="A33" s="307" t="s">
        <v>424</v>
      </c>
      <c r="B33" s="115" t="s">
        <v>425</v>
      </c>
      <c r="C33" s="118"/>
      <c r="D33" s="134">
        <v>28</v>
      </c>
      <c r="E33" s="28">
        <v>194211</v>
      </c>
      <c r="F33" s="28">
        <v>224007</v>
      </c>
      <c r="G33" s="28">
        <v>50982</v>
      </c>
      <c r="H33" s="28">
        <v>140573</v>
      </c>
      <c r="I33" s="28">
        <v>22416</v>
      </c>
      <c r="J33" s="28">
        <v>10035</v>
      </c>
      <c r="K33" s="146"/>
      <c r="L33" s="146"/>
    </row>
    <row r="34" spans="1:13" ht="4.15" customHeight="1">
      <c r="A34" s="307"/>
      <c r="B34" s="118"/>
      <c r="C34" s="120"/>
      <c r="D34" s="134"/>
      <c r="E34" s="28"/>
      <c r="F34" s="28"/>
      <c r="G34" s="28"/>
      <c r="H34" s="28"/>
      <c r="I34" s="28"/>
      <c r="J34" s="28"/>
      <c r="K34" s="146"/>
      <c r="L34" s="146"/>
      <c r="M34" s="146"/>
    </row>
    <row r="35" spans="1:12" ht="11.25" customHeight="1">
      <c r="A35" s="307" t="s">
        <v>426</v>
      </c>
      <c r="B35" s="118" t="s">
        <v>427</v>
      </c>
      <c r="C35" s="251"/>
      <c r="D35" s="134"/>
      <c r="E35" s="28"/>
      <c r="F35" s="28"/>
      <c r="G35" s="28"/>
      <c r="H35" s="28"/>
      <c r="I35" s="28"/>
      <c r="J35" s="28"/>
      <c r="K35" s="146"/>
      <c r="L35" s="146"/>
    </row>
    <row r="36" spans="1:12" ht="11.25" customHeight="1">
      <c r="A36" s="307"/>
      <c r="B36" s="115" t="s">
        <v>428</v>
      </c>
      <c r="C36" s="251"/>
      <c r="D36" s="134">
        <v>59</v>
      </c>
      <c r="E36" s="28">
        <v>172684</v>
      </c>
      <c r="F36" s="28">
        <v>155138</v>
      </c>
      <c r="G36" s="28">
        <v>3910</v>
      </c>
      <c r="H36" s="28">
        <v>146660</v>
      </c>
      <c r="I36" s="28">
        <v>4568</v>
      </c>
      <c r="J36" s="201" t="s">
        <v>439</v>
      </c>
      <c r="K36" s="146"/>
      <c r="L36" s="146"/>
    </row>
    <row r="37" spans="1:12" ht="4.15" customHeight="1">
      <c r="A37" s="307"/>
      <c r="B37" s="118"/>
      <c r="C37" s="118"/>
      <c r="D37" s="134"/>
      <c r="E37" s="28"/>
      <c r="F37" s="28"/>
      <c r="G37" s="28"/>
      <c r="H37" s="28"/>
      <c r="I37" s="28"/>
      <c r="J37" s="28"/>
      <c r="K37" s="146"/>
      <c r="L37" s="146"/>
    </row>
    <row r="38" spans="1:12" ht="11.25" customHeight="1">
      <c r="A38" s="307" t="s">
        <v>429</v>
      </c>
      <c r="B38" s="377" t="s">
        <v>546</v>
      </c>
      <c r="C38" s="118"/>
      <c r="D38" s="378"/>
      <c r="K38" s="146"/>
      <c r="L38" s="146"/>
    </row>
    <row r="39" spans="1:12" ht="11.25" customHeight="1">
      <c r="A39" s="307"/>
      <c r="B39" s="374" t="s">
        <v>547</v>
      </c>
      <c r="C39" s="118"/>
      <c r="D39" s="134">
        <v>24</v>
      </c>
      <c r="E39" s="28">
        <v>123364</v>
      </c>
      <c r="F39" s="28">
        <v>154798</v>
      </c>
      <c r="G39" s="28">
        <v>18046</v>
      </c>
      <c r="H39" s="28">
        <v>105452</v>
      </c>
      <c r="I39" s="28">
        <v>23788</v>
      </c>
      <c r="J39" s="28">
        <v>7512</v>
      </c>
      <c r="K39" s="146"/>
      <c r="L39" s="146"/>
    </row>
    <row r="40" spans="1:12" ht="4.15" customHeight="1">
      <c r="A40" s="307"/>
      <c r="B40" s="118"/>
      <c r="C40" s="118"/>
      <c r="D40" s="134"/>
      <c r="E40" s="28"/>
      <c r="F40" s="28"/>
      <c r="G40" s="28"/>
      <c r="H40" s="28"/>
      <c r="I40" s="28"/>
      <c r="J40" s="28"/>
      <c r="K40" s="146"/>
      <c r="L40" s="146"/>
    </row>
    <row r="41" spans="1:13" ht="11.25" customHeight="1">
      <c r="A41" s="257">
        <v>200101</v>
      </c>
      <c r="B41" s="118" t="s">
        <v>548</v>
      </c>
      <c r="C41" s="120"/>
      <c r="D41" s="134"/>
      <c r="E41" s="28"/>
      <c r="F41" s="28"/>
      <c r="G41" s="28"/>
      <c r="H41" s="28"/>
      <c r="I41" s="28"/>
      <c r="J41" s="28"/>
      <c r="K41" s="146"/>
      <c r="L41" s="146"/>
      <c r="M41" s="146"/>
    </row>
    <row r="42" spans="1:12" ht="11.25" customHeight="1">
      <c r="A42" s="307"/>
      <c r="B42" s="115" t="s">
        <v>549</v>
      </c>
      <c r="C42" s="120"/>
      <c r="D42" s="134">
        <v>61</v>
      </c>
      <c r="E42" s="28">
        <v>1294739</v>
      </c>
      <c r="F42" s="28">
        <v>1373214</v>
      </c>
      <c r="G42" s="28">
        <v>73970</v>
      </c>
      <c r="H42" s="28">
        <v>1026816</v>
      </c>
      <c r="I42" s="28">
        <v>262090</v>
      </c>
      <c r="J42" s="28">
        <v>10339</v>
      </c>
      <c r="K42" s="146"/>
      <c r="L42" s="146"/>
    </row>
    <row r="43" spans="1:12" ht="4.15" customHeight="1">
      <c r="A43" s="307"/>
      <c r="B43" s="118"/>
      <c r="C43" s="120"/>
      <c r="D43" s="134"/>
      <c r="E43" s="28"/>
      <c r="F43" s="28"/>
      <c r="G43" s="28"/>
      <c r="H43" s="28"/>
      <c r="I43" s="28"/>
      <c r="J43" s="28"/>
      <c r="K43" s="146"/>
      <c r="L43" s="146"/>
    </row>
    <row r="44" spans="1:12" ht="11.25" customHeight="1">
      <c r="A44" s="307" t="s">
        <v>430</v>
      </c>
      <c r="B44" s="118" t="s">
        <v>550</v>
      </c>
      <c r="C44" s="120"/>
      <c r="D44" s="134"/>
      <c r="E44" s="28"/>
      <c r="F44" s="28"/>
      <c r="G44" s="28"/>
      <c r="H44" s="28"/>
      <c r="I44" s="28"/>
      <c r="J44" s="28"/>
      <c r="K44" s="146"/>
      <c r="L44" s="146"/>
    </row>
    <row r="45" spans="1:12" ht="11.25" customHeight="1">
      <c r="A45" s="307"/>
      <c r="B45" s="115" t="s">
        <v>551</v>
      </c>
      <c r="C45" s="120"/>
      <c r="D45" s="134">
        <v>11</v>
      </c>
      <c r="E45" s="28">
        <v>22882</v>
      </c>
      <c r="F45" s="28">
        <v>32530</v>
      </c>
      <c r="G45" s="201" t="s">
        <v>439</v>
      </c>
      <c r="H45" s="28">
        <v>25837</v>
      </c>
      <c r="I45" s="28">
        <v>5318</v>
      </c>
      <c r="J45" s="28">
        <v>1376</v>
      </c>
      <c r="K45" s="146"/>
      <c r="L45" s="146"/>
    </row>
    <row r="46" spans="1:12" ht="4.15" customHeight="1">
      <c r="A46" s="307"/>
      <c r="B46" s="118"/>
      <c r="C46" s="120"/>
      <c r="D46" s="134"/>
      <c r="E46" s="28"/>
      <c r="F46" s="28"/>
      <c r="G46" s="28"/>
      <c r="H46" s="28"/>
      <c r="I46" s="28"/>
      <c r="J46" s="28"/>
      <c r="K46" s="146"/>
      <c r="L46" s="146"/>
    </row>
    <row r="47" spans="1:12" ht="11.25" customHeight="1">
      <c r="A47" s="307" t="s">
        <v>431</v>
      </c>
      <c r="B47" s="115" t="s">
        <v>357</v>
      </c>
      <c r="C47" s="120"/>
      <c r="D47" s="134">
        <v>50</v>
      </c>
      <c r="E47" s="28">
        <v>271518</v>
      </c>
      <c r="F47" s="28">
        <v>260652</v>
      </c>
      <c r="G47" s="28">
        <v>9591</v>
      </c>
      <c r="H47" s="28">
        <v>226200</v>
      </c>
      <c r="I47" s="28">
        <v>24860</v>
      </c>
      <c r="J47" s="201" t="s">
        <v>439</v>
      </c>
      <c r="K47" s="146"/>
      <c r="L47" s="146"/>
    </row>
    <row r="48" spans="1:12" ht="4.15" customHeight="1">
      <c r="A48" s="248"/>
      <c r="B48" s="126"/>
      <c r="C48" s="120"/>
      <c r="D48" s="364"/>
      <c r="E48" s="28"/>
      <c r="F48" s="28"/>
      <c r="G48" s="19"/>
      <c r="H48" s="360"/>
      <c r="I48" s="19"/>
      <c r="J48" s="363"/>
      <c r="K48" s="357"/>
      <c r="L48" s="146"/>
    </row>
    <row r="49" spans="1:12" ht="11.25" customHeight="1">
      <c r="A49" s="248"/>
      <c r="B49" s="279" t="s">
        <v>19</v>
      </c>
      <c r="C49" s="251"/>
      <c r="D49" s="142">
        <v>165</v>
      </c>
      <c r="E49" s="29">
        <v>4045656</v>
      </c>
      <c r="F49" s="29">
        <v>4172649</v>
      </c>
      <c r="G49" s="16">
        <v>214948</v>
      </c>
      <c r="H49" s="16">
        <v>3337539</v>
      </c>
      <c r="I49" s="16">
        <v>568527</v>
      </c>
      <c r="J49" s="16">
        <v>51634</v>
      </c>
      <c r="K49" s="183"/>
      <c r="L49" s="125"/>
    </row>
    <row r="50" spans="1:12" ht="14.25" customHeight="1">
      <c r="A50" s="248"/>
      <c r="B50" s="251"/>
      <c r="C50" s="251"/>
      <c r="D50" s="170"/>
      <c r="E50" s="357"/>
      <c r="F50" s="357"/>
      <c r="G50" s="357"/>
      <c r="H50" s="357"/>
      <c r="I50" s="357"/>
      <c r="J50" s="357"/>
      <c r="K50" s="146"/>
      <c r="L50" s="146"/>
    </row>
    <row r="51" spans="1:12" ht="11.25" customHeight="1">
      <c r="A51" s="1033" t="s">
        <v>432</v>
      </c>
      <c r="B51" s="1033"/>
      <c r="C51" s="1033"/>
      <c r="D51" s="1033"/>
      <c r="E51" s="1033"/>
      <c r="F51" s="1033"/>
      <c r="G51" s="1033"/>
      <c r="H51" s="1033"/>
      <c r="I51" s="1033"/>
      <c r="J51" s="1033"/>
      <c r="K51" s="1033"/>
      <c r="L51" s="8"/>
    </row>
    <row r="52" spans="1:12" ht="4.9" customHeight="1">
      <c r="A52" s="248"/>
      <c r="B52" s="126"/>
      <c r="C52" s="126"/>
      <c r="D52" s="126"/>
      <c r="E52" s="357"/>
      <c r="F52" s="357"/>
      <c r="G52" s="203"/>
      <c r="H52" s="203"/>
      <c r="I52" s="358"/>
      <c r="J52" s="358"/>
      <c r="K52" s="146"/>
      <c r="L52" s="146"/>
    </row>
    <row r="53" spans="1:12" ht="11.25" customHeight="1">
      <c r="A53" s="248" t="s">
        <v>433</v>
      </c>
      <c r="B53" s="249" t="s">
        <v>533</v>
      </c>
      <c r="C53" s="126"/>
      <c r="D53" s="249"/>
      <c r="E53" s="357"/>
      <c r="F53" s="357"/>
      <c r="G53" s="203"/>
      <c r="H53" s="203"/>
      <c r="I53" s="358"/>
      <c r="J53" s="358"/>
      <c r="K53" s="146"/>
      <c r="L53" s="146"/>
    </row>
    <row r="54" spans="1:12" ht="11.25" customHeight="1">
      <c r="A54" s="307"/>
      <c r="B54" s="366" t="s">
        <v>552</v>
      </c>
      <c r="C54" s="118"/>
      <c r="D54" s="378"/>
      <c r="K54" s="365"/>
      <c r="L54" s="146"/>
    </row>
    <row r="55" spans="1:12" ht="11.25" customHeight="1">
      <c r="A55" s="307"/>
      <c r="B55" s="376" t="s">
        <v>560</v>
      </c>
      <c r="C55" s="118"/>
      <c r="D55" s="134">
        <v>21</v>
      </c>
      <c r="E55" s="28">
        <v>13376</v>
      </c>
      <c r="F55" s="28">
        <v>15504</v>
      </c>
      <c r="G55" s="28">
        <v>610</v>
      </c>
      <c r="H55" s="28">
        <v>12972</v>
      </c>
      <c r="I55" s="28">
        <v>1921</v>
      </c>
      <c r="J55" s="201" t="s">
        <v>439</v>
      </c>
      <c r="K55" s="365"/>
      <c r="L55" s="146"/>
    </row>
    <row r="56" spans="1:12" ht="4.15" customHeight="1">
      <c r="A56" s="307"/>
      <c r="B56" s="120"/>
      <c r="C56" s="118"/>
      <c r="D56" s="134"/>
      <c r="E56" s="28"/>
      <c r="F56" s="28"/>
      <c r="G56" s="28"/>
      <c r="H56" s="28"/>
      <c r="I56" s="28"/>
      <c r="J56" s="28"/>
      <c r="K56" s="146"/>
      <c r="L56" s="146"/>
    </row>
    <row r="57" spans="1:12" ht="10.15" customHeight="1">
      <c r="A57" s="307" t="s">
        <v>434</v>
      </c>
      <c r="B57" s="379" t="s">
        <v>540</v>
      </c>
      <c r="C57" s="120"/>
      <c r="D57" s="378"/>
      <c r="K57" s="146"/>
      <c r="L57" s="146"/>
    </row>
    <row r="58" spans="1:12" ht="10.15" customHeight="1">
      <c r="A58" s="307"/>
      <c r="B58" s="376" t="s">
        <v>541</v>
      </c>
      <c r="C58" s="376"/>
      <c r="D58" s="134">
        <v>16</v>
      </c>
      <c r="E58" s="28">
        <v>7691</v>
      </c>
      <c r="F58" s="28">
        <v>7213</v>
      </c>
      <c r="G58" s="28">
        <v>55</v>
      </c>
      <c r="H58" s="28">
        <v>6970</v>
      </c>
      <c r="I58" s="28">
        <v>183</v>
      </c>
      <c r="J58" s="28">
        <v>5</v>
      </c>
      <c r="K58" s="146"/>
      <c r="L58" s="146"/>
    </row>
    <row r="59" spans="1:10" ht="4.15" customHeight="1">
      <c r="A59" s="307"/>
      <c r="B59" s="183"/>
      <c r="C59" s="183"/>
      <c r="D59" s="134"/>
      <c r="E59" s="28"/>
      <c r="F59" s="28"/>
      <c r="G59" s="28"/>
      <c r="H59" s="28"/>
      <c r="I59" s="28"/>
      <c r="J59" s="28"/>
    </row>
    <row r="60" spans="1:10" ht="11.25" customHeight="1">
      <c r="A60" s="257">
        <v>200123</v>
      </c>
      <c r="B60" s="183" t="s">
        <v>534</v>
      </c>
      <c r="C60" s="183"/>
      <c r="D60" s="134"/>
      <c r="E60" s="28"/>
      <c r="F60" s="28"/>
      <c r="G60" s="28"/>
      <c r="H60" s="28"/>
      <c r="I60" s="28"/>
      <c r="J60" s="28"/>
    </row>
    <row r="61" spans="2:12" ht="11.25" customHeight="1">
      <c r="B61" s="366" t="s">
        <v>535</v>
      </c>
      <c r="C61" s="118"/>
      <c r="D61" s="134"/>
      <c r="E61" s="28"/>
      <c r="F61" s="28"/>
      <c r="G61" s="28"/>
      <c r="H61" s="28"/>
      <c r="I61" s="28"/>
      <c r="J61" s="28"/>
      <c r="K61" s="146"/>
      <c r="L61" s="146"/>
    </row>
    <row r="62" spans="1:12" ht="11.25" customHeight="1">
      <c r="A62" s="307"/>
      <c r="B62" s="366" t="s">
        <v>553</v>
      </c>
      <c r="C62" s="120"/>
      <c r="D62" s="378"/>
      <c r="K62" s="146"/>
      <c r="L62" s="146"/>
    </row>
    <row r="63" spans="1:12" ht="11.25" customHeight="1">
      <c r="A63" s="248"/>
      <c r="B63" s="375" t="s">
        <v>435</v>
      </c>
      <c r="C63" s="376"/>
      <c r="D63" s="134">
        <v>12</v>
      </c>
      <c r="E63" s="28">
        <v>28073</v>
      </c>
      <c r="F63" s="28">
        <v>25185</v>
      </c>
      <c r="G63" s="201" t="s">
        <v>439</v>
      </c>
      <c r="H63" s="28">
        <v>20611</v>
      </c>
      <c r="I63" s="28">
        <v>4547</v>
      </c>
      <c r="J63" s="28">
        <v>27</v>
      </c>
      <c r="K63" s="146"/>
      <c r="L63" s="146"/>
    </row>
    <row r="64" spans="1:12" ht="4.15" customHeight="1">
      <c r="A64" s="248"/>
      <c r="B64" s="364"/>
      <c r="C64" s="120"/>
      <c r="D64" s="134"/>
      <c r="E64" s="28"/>
      <c r="F64" s="28"/>
      <c r="G64" s="28"/>
      <c r="H64" s="28"/>
      <c r="I64" s="28"/>
      <c r="J64" s="28"/>
      <c r="K64" s="146"/>
      <c r="L64" s="146"/>
    </row>
    <row r="65" spans="1:12" ht="11.25" customHeight="1">
      <c r="A65" s="248" t="s">
        <v>436</v>
      </c>
      <c r="B65" s="305" t="s">
        <v>542</v>
      </c>
      <c r="C65" s="118"/>
      <c r="D65" s="134"/>
      <c r="E65" s="28"/>
      <c r="F65" s="28"/>
      <c r="G65" s="28"/>
      <c r="H65" s="28"/>
      <c r="I65" s="28"/>
      <c r="J65" s="28"/>
      <c r="K65" s="146"/>
      <c r="L65" s="146"/>
    </row>
    <row r="66" spans="1:12" ht="11.25" customHeight="1">
      <c r="A66" s="248"/>
      <c r="B66" s="305" t="s">
        <v>554</v>
      </c>
      <c r="C66" s="118"/>
      <c r="D66" s="134"/>
      <c r="E66" s="28"/>
      <c r="F66" s="28"/>
      <c r="G66" s="28"/>
      <c r="H66" s="28"/>
      <c r="I66" s="28"/>
      <c r="J66" s="28"/>
      <c r="K66" s="146"/>
      <c r="L66" s="146"/>
    </row>
    <row r="67" spans="1:12" ht="11.25" customHeight="1">
      <c r="A67" s="248"/>
      <c r="B67" s="305" t="s">
        <v>555</v>
      </c>
      <c r="C67" s="120"/>
      <c r="D67" s="134"/>
      <c r="E67" s="28"/>
      <c r="F67" s="28"/>
      <c r="G67" s="28"/>
      <c r="H67" s="28"/>
      <c r="I67" s="28"/>
      <c r="J67" s="28"/>
      <c r="K67" s="146"/>
      <c r="L67" s="146"/>
    </row>
    <row r="68" spans="1:12" ht="11.25" customHeight="1">
      <c r="A68" s="248"/>
      <c r="B68" s="366" t="s">
        <v>556</v>
      </c>
      <c r="C68" s="120"/>
      <c r="D68" s="378"/>
      <c r="K68" s="146"/>
      <c r="L68" s="146"/>
    </row>
    <row r="69" spans="1:12" ht="11.25" customHeight="1">
      <c r="A69" s="248"/>
      <c r="B69" s="375" t="s">
        <v>557</v>
      </c>
      <c r="C69" s="376"/>
      <c r="D69" s="134">
        <v>24</v>
      </c>
      <c r="E69" s="28">
        <v>103508</v>
      </c>
      <c r="F69" s="28">
        <v>107046</v>
      </c>
      <c r="G69" s="28">
        <v>537</v>
      </c>
      <c r="H69" s="28">
        <v>93061</v>
      </c>
      <c r="I69" s="28">
        <v>11901</v>
      </c>
      <c r="J69" s="28">
        <v>1547</v>
      </c>
      <c r="K69" s="146"/>
      <c r="L69" s="146"/>
    </row>
    <row r="70" spans="1:12" ht="4.15" customHeight="1">
      <c r="A70" s="248"/>
      <c r="B70" s="364"/>
      <c r="C70" s="120"/>
      <c r="D70" s="134"/>
      <c r="E70" s="28"/>
      <c r="F70" s="28"/>
      <c r="G70" s="28"/>
      <c r="H70" s="28"/>
      <c r="I70" s="28"/>
      <c r="J70" s="28"/>
      <c r="K70" s="146"/>
      <c r="L70" s="146"/>
    </row>
    <row r="71" spans="1:12" ht="11.25" customHeight="1">
      <c r="A71" s="248" t="s">
        <v>437</v>
      </c>
      <c r="B71" s="305" t="s">
        <v>542</v>
      </c>
      <c r="C71" s="120"/>
      <c r="D71" s="134"/>
      <c r="E71" s="28"/>
      <c r="F71" s="28"/>
      <c r="G71" s="28"/>
      <c r="H71" s="28"/>
      <c r="I71" s="28"/>
      <c r="J71" s="28"/>
      <c r="K71" s="146"/>
      <c r="L71" s="146"/>
    </row>
    <row r="72" spans="1:12" ht="11.25" customHeight="1">
      <c r="A72" s="248"/>
      <c r="B72" s="305" t="s">
        <v>558</v>
      </c>
      <c r="C72" s="120"/>
      <c r="D72" s="134"/>
      <c r="E72" s="28"/>
      <c r="F72" s="28"/>
      <c r="G72" s="28"/>
      <c r="H72" s="28"/>
      <c r="I72" s="28"/>
      <c r="J72" s="28"/>
      <c r="K72" s="146"/>
      <c r="L72" s="146"/>
    </row>
    <row r="73" spans="1:12" ht="11.25" customHeight="1">
      <c r="A73" s="248"/>
      <c r="B73" s="366" t="s">
        <v>559</v>
      </c>
      <c r="C73" s="120"/>
      <c r="D73" s="378"/>
      <c r="K73" s="146"/>
      <c r="L73" s="146"/>
    </row>
    <row r="74" spans="1:12" ht="11.25" customHeight="1">
      <c r="A74" s="248"/>
      <c r="B74" s="375" t="s">
        <v>438</v>
      </c>
      <c r="C74" s="376"/>
      <c r="D74" s="134">
        <v>17</v>
      </c>
      <c r="E74" s="28">
        <v>4412</v>
      </c>
      <c r="F74" s="28">
        <v>6650</v>
      </c>
      <c r="G74" s="28">
        <v>76</v>
      </c>
      <c r="H74" s="28">
        <v>6313</v>
      </c>
      <c r="I74" s="28">
        <v>261</v>
      </c>
      <c r="J74" s="201" t="s">
        <v>439</v>
      </c>
      <c r="K74" s="146"/>
      <c r="L74" s="146"/>
    </row>
    <row r="75" spans="1:12" ht="4.15" customHeight="1">
      <c r="A75" s="248"/>
      <c r="B75" s="120"/>
      <c r="C75" s="120"/>
      <c r="D75" s="364"/>
      <c r="E75" s="28"/>
      <c r="F75" s="28"/>
      <c r="G75" s="28"/>
      <c r="H75" s="360"/>
      <c r="I75" s="161"/>
      <c r="J75" s="161"/>
      <c r="K75" s="146"/>
      <c r="L75" s="146"/>
    </row>
    <row r="76" spans="1:12" ht="11.25" customHeight="1">
      <c r="A76" s="108"/>
      <c r="B76" s="279" t="s">
        <v>19</v>
      </c>
      <c r="C76" s="244"/>
      <c r="D76" s="142">
        <v>65</v>
      </c>
      <c r="E76" s="29">
        <v>169911</v>
      </c>
      <c r="F76" s="29">
        <v>170915</v>
      </c>
      <c r="G76" s="16">
        <v>1283</v>
      </c>
      <c r="H76" s="16">
        <v>147922</v>
      </c>
      <c r="I76" s="16">
        <v>20116</v>
      </c>
      <c r="J76" s="29">
        <v>1593</v>
      </c>
      <c r="K76" s="183"/>
      <c r="L76" s="146"/>
    </row>
    <row r="77" spans="1:12" ht="11.25" customHeight="1">
      <c r="A77" s="207" t="s">
        <v>7</v>
      </c>
      <c r="B77" s="58"/>
      <c r="C77" s="58"/>
      <c r="D77" s="207"/>
      <c r="E77" s="58"/>
      <c r="F77" s="58"/>
      <c r="G77" s="58"/>
      <c r="H77" s="58"/>
      <c r="I77" s="58"/>
      <c r="J77" s="58"/>
      <c r="K77" s="58"/>
      <c r="L77" s="58"/>
    </row>
    <row r="78" spans="1:12" ht="18" customHeight="1">
      <c r="A78" s="991" t="s">
        <v>528</v>
      </c>
      <c r="B78" s="991"/>
      <c r="C78" s="991"/>
      <c r="D78" s="991"/>
      <c r="E78" s="991"/>
      <c r="F78" s="991"/>
      <c r="G78" s="991"/>
      <c r="H78" s="991"/>
      <c r="I78" s="991"/>
      <c r="J78" s="991"/>
      <c r="K78" s="328"/>
      <c r="L78" s="328"/>
    </row>
    <row r="79" spans="1:12" ht="12" customHeight="1">
      <c r="A79" s="328"/>
      <c r="B79" s="328"/>
      <c r="C79" s="328"/>
      <c r="D79" s="328"/>
      <c r="E79" s="328"/>
      <c r="F79" s="328"/>
      <c r="G79" s="328"/>
      <c r="H79" s="328"/>
      <c r="I79" s="328"/>
      <c r="J79" s="328"/>
      <c r="K79" s="146"/>
      <c r="L79" s="328"/>
    </row>
  </sheetData>
  <mergeCells count="17">
    <mergeCell ref="A78:J78"/>
    <mergeCell ref="H7:H11"/>
    <mergeCell ref="I7:I11"/>
    <mergeCell ref="J7:J11"/>
    <mergeCell ref="E12:J12"/>
    <mergeCell ref="A14:J14"/>
    <mergeCell ref="A51:K51"/>
    <mergeCell ref="A2:J2"/>
    <mergeCell ref="A3:J3"/>
    <mergeCell ref="A5:A12"/>
    <mergeCell ref="B5:C12"/>
    <mergeCell ref="D5:D11"/>
    <mergeCell ref="E5:E11"/>
    <mergeCell ref="F5:F11"/>
    <mergeCell ref="G5:J5"/>
    <mergeCell ref="G6:G11"/>
    <mergeCell ref="H6:J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45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DA55-E767-4F19-A541-25AB947EE011}">
  <dimension ref="A2:N212"/>
  <sheetViews>
    <sheetView workbookViewId="0" topLeftCell="A1">
      <selection activeCell="M1" sqref="M1"/>
    </sheetView>
  </sheetViews>
  <sheetFormatPr defaultColWidth="11.421875" defaultRowHeight="12.75"/>
  <cols>
    <col min="1" max="1" width="5.28125" style="17" customWidth="1"/>
    <col min="2" max="2" width="0.71875" style="17" customWidth="1"/>
    <col min="3" max="3" width="3.421875" style="17" customWidth="1"/>
    <col min="4" max="6" width="2.8515625" style="17" customWidth="1"/>
    <col min="7" max="7" width="25.57421875" style="17" customWidth="1"/>
    <col min="8" max="8" width="0.85546875" style="17" customWidth="1"/>
    <col min="9" max="9" width="9.421875" style="17" customWidth="1"/>
    <col min="10" max="12" width="11.28125" style="17" customWidth="1"/>
    <col min="13" max="16384" width="11.421875" style="17" customWidth="1"/>
  </cols>
  <sheetData>
    <row r="2" spans="1:13" s="388" customFormat="1" ht="12.75">
      <c r="A2" s="1017" t="s">
        <v>568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387"/>
    </row>
    <row r="3" spans="1:14" ht="15.75">
      <c r="A3" s="1017" t="s">
        <v>569</v>
      </c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26"/>
      <c r="N3" s="389"/>
    </row>
    <row r="4" spans="1:13" ht="9.7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126"/>
    </row>
    <row r="5" spans="1:13" ht="12.75">
      <c r="A5" s="1035" t="s">
        <v>570</v>
      </c>
      <c r="B5" s="1036" t="s">
        <v>37</v>
      </c>
      <c r="C5" s="1036"/>
      <c r="D5" s="1036"/>
      <c r="E5" s="1036"/>
      <c r="F5" s="1036"/>
      <c r="G5" s="1036"/>
      <c r="H5" s="1036"/>
      <c r="I5" s="1036" t="s">
        <v>571</v>
      </c>
      <c r="J5" s="1036" t="s">
        <v>572</v>
      </c>
      <c r="K5" s="1036"/>
      <c r="L5" s="1037"/>
      <c r="M5" s="126"/>
    </row>
    <row r="6" spans="1:13" ht="12.75">
      <c r="A6" s="1035"/>
      <c r="B6" s="1036"/>
      <c r="C6" s="1036"/>
      <c r="D6" s="1036"/>
      <c r="E6" s="1036"/>
      <c r="F6" s="1036"/>
      <c r="G6" s="1036"/>
      <c r="H6" s="1036"/>
      <c r="I6" s="1036"/>
      <c r="J6" s="1036" t="s">
        <v>573</v>
      </c>
      <c r="K6" s="1036" t="s">
        <v>574</v>
      </c>
      <c r="L6" s="1037"/>
      <c r="M6" s="126"/>
    </row>
    <row r="7" spans="1:13" ht="33.6" customHeight="1">
      <c r="A7" s="1035"/>
      <c r="B7" s="1036"/>
      <c r="C7" s="1036"/>
      <c r="D7" s="1036"/>
      <c r="E7" s="1036"/>
      <c r="F7" s="1036"/>
      <c r="G7" s="1036"/>
      <c r="H7" s="1036"/>
      <c r="I7" s="1036"/>
      <c r="J7" s="1036"/>
      <c r="K7" s="390" t="s">
        <v>575</v>
      </c>
      <c r="L7" s="391" t="s">
        <v>576</v>
      </c>
      <c r="M7" s="126"/>
    </row>
    <row r="8" spans="1:13" ht="12.75">
      <c r="A8" s="1035"/>
      <c r="B8" s="1036"/>
      <c r="C8" s="1036"/>
      <c r="D8" s="1036"/>
      <c r="E8" s="1036"/>
      <c r="F8" s="1036"/>
      <c r="G8" s="1036"/>
      <c r="H8" s="1036"/>
      <c r="I8" s="390" t="s">
        <v>499</v>
      </c>
      <c r="J8" s="1036" t="s">
        <v>3</v>
      </c>
      <c r="K8" s="1036"/>
      <c r="L8" s="1037"/>
      <c r="M8" s="126"/>
    </row>
    <row r="9" spans="1:13" ht="6" customHeight="1">
      <c r="A9" s="392"/>
      <c r="G9" s="128"/>
      <c r="H9" s="110"/>
      <c r="M9" s="126"/>
    </row>
    <row r="10" spans="1:13" ht="11.25" customHeight="1">
      <c r="A10" s="393" t="s">
        <v>52</v>
      </c>
      <c r="B10" s="17" t="s">
        <v>577</v>
      </c>
      <c r="G10" s="128"/>
      <c r="H10" s="110"/>
      <c r="I10" s="23"/>
      <c r="J10" s="394"/>
      <c r="K10" s="386"/>
      <c r="L10" s="395"/>
      <c r="M10" s="126"/>
    </row>
    <row r="11" spans="1:13" ht="11.25" customHeight="1">
      <c r="A11" s="393"/>
      <c r="C11" s="17" t="s">
        <v>578</v>
      </c>
      <c r="G11" s="128"/>
      <c r="H11" s="110"/>
      <c r="M11" s="126"/>
    </row>
    <row r="12" spans="1:13" ht="11.25" customHeight="1">
      <c r="A12" s="393"/>
      <c r="C12" s="1034" t="s">
        <v>579</v>
      </c>
      <c r="D12" s="981"/>
      <c r="E12" s="981"/>
      <c r="F12" s="981"/>
      <c r="G12" s="981"/>
      <c r="H12" s="110"/>
      <c r="I12" s="23">
        <v>1</v>
      </c>
      <c r="J12" s="396" t="s">
        <v>580</v>
      </c>
      <c r="K12" s="396" t="s">
        <v>580</v>
      </c>
      <c r="L12" s="395" t="s">
        <v>439</v>
      </c>
      <c r="M12" s="126"/>
    </row>
    <row r="13" spans="1:13" ht="6" customHeight="1">
      <c r="A13" s="393"/>
      <c r="G13" s="128"/>
      <c r="H13" s="110"/>
      <c r="I13" s="161"/>
      <c r="J13" s="161"/>
      <c r="K13" s="161"/>
      <c r="L13" s="118"/>
      <c r="M13" s="126"/>
    </row>
    <row r="14" spans="1:13" ht="12">
      <c r="A14" s="397" t="s">
        <v>24</v>
      </c>
      <c r="B14" s="118" t="s">
        <v>581</v>
      </c>
      <c r="D14" s="118"/>
      <c r="E14" s="118"/>
      <c r="F14" s="118"/>
      <c r="G14" s="118"/>
      <c r="H14" s="117"/>
      <c r="I14" s="161"/>
      <c r="J14" s="398"/>
      <c r="K14" s="398"/>
      <c r="L14" s="395"/>
      <c r="M14" s="126"/>
    </row>
    <row r="15" spans="1:13" ht="12.75">
      <c r="A15" s="397"/>
      <c r="C15" s="118" t="s">
        <v>582</v>
      </c>
      <c r="D15" s="118"/>
      <c r="E15" s="118"/>
      <c r="F15" s="118"/>
      <c r="G15" s="118"/>
      <c r="H15" s="117"/>
      <c r="I15" s="161"/>
      <c r="J15" s="161"/>
      <c r="K15" s="161"/>
      <c r="L15" s="399"/>
      <c r="M15" s="126"/>
    </row>
    <row r="16" spans="1:13" ht="12">
      <c r="A16" s="397"/>
      <c r="B16" s="118"/>
      <c r="C16" s="955" t="s">
        <v>583</v>
      </c>
      <c r="D16" s="955"/>
      <c r="E16" s="955"/>
      <c r="F16" s="955"/>
      <c r="G16" s="955"/>
      <c r="H16" s="117"/>
      <c r="I16" s="161">
        <v>9</v>
      </c>
      <c r="J16" s="398">
        <v>190</v>
      </c>
      <c r="K16" s="398">
        <v>190</v>
      </c>
      <c r="L16" s="395" t="s">
        <v>439</v>
      </c>
      <c r="M16" s="126"/>
    </row>
    <row r="17" spans="1:13" ht="6" customHeight="1">
      <c r="A17" s="397"/>
      <c r="B17" s="118"/>
      <c r="C17" s="118"/>
      <c r="D17" s="118"/>
      <c r="E17" s="118"/>
      <c r="F17" s="118"/>
      <c r="G17" s="118"/>
      <c r="H17" s="117"/>
      <c r="I17" s="161"/>
      <c r="J17" s="386"/>
      <c r="K17" s="386"/>
      <c r="L17" s="395"/>
      <c r="M17" s="126"/>
    </row>
    <row r="18" spans="1:13" ht="12.75">
      <c r="A18" s="397" t="s">
        <v>25</v>
      </c>
      <c r="B18" s="118" t="s">
        <v>584</v>
      </c>
      <c r="D18" s="118"/>
      <c r="E18" s="118"/>
      <c r="F18" s="118"/>
      <c r="G18" s="118"/>
      <c r="H18" s="117"/>
      <c r="I18" s="161"/>
      <c r="J18" s="386"/>
      <c r="K18" s="386"/>
      <c r="L18" s="395"/>
      <c r="M18" s="126"/>
    </row>
    <row r="19" spans="1:13" ht="12.75">
      <c r="A19" s="397"/>
      <c r="B19" s="118"/>
      <c r="C19" s="955" t="s">
        <v>585</v>
      </c>
      <c r="D19" s="955"/>
      <c r="E19" s="955"/>
      <c r="F19" s="955"/>
      <c r="G19" s="955"/>
      <c r="H19" s="158"/>
      <c r="I19" s="161">
        <v>8</v>
      </c>
      <c r="J19" s="386">
        <v>220</v>
      </c>
      <c r="K19" s="386">
        <v>220</v>
      </c>
      <c r="L19" s="395" t="s">
        <v>439</v>
      </c>
      <c r="M19" s="126"/>
    </row>
    <row r="20" spans="1:13" ht="6" customHeight="1">
      <c r="A20" s="397"/>
      <c r="B20" s="118"/>
      <c r="C20" s="118"/>
      <c r="D20" s="384"/>
      <c r="E20" s="384"/>
      <c r="F20" s="384"/>
      <c r="G20" s="384"/>
      <c r="H20" s="158"/>
      <c r="I20" s="161"/>
      <c r="J20" s="161"/>
      <c r="K20" s="161"/>
      <c r="L20" s="399"/>
      <c r="M20" s="126"/>
    </row>
    <row r="21" spans="1:13" ht="15">
      <c r="A21" s="397" t="s">
        <v>26</v>
      </c>
      <c r="B21" s="954" t="s">
        <v>586</v>
      </c>
      <c r="C21" s="955"/>
      <c r="D21" s="955"/>
      <c r="E21" s="955"/>
      <c r="F21" s="955"/>
      <c r="G21" s="955"/>
      <c r="H21" s="117"/>
      <c r="I21" s="161">
        <v>3</v>
      </c>
      <c r="J21" s="396" t="s">
        <v>580</v>
      </c>
      <c r="K21" s="396" t="s">
        <v>580</v>
      </c>
      <c r="L21" s="395" t="s">
        <v>439</v>
      </c>
      <c r="M21" s="126"/>
    </row>
    <row r="22" spans="1:13" ht="6" customHeight="1">
      <c r="A22" s="397"/>
      <c r="B22" s="118"/>
      <c r="C22" s="118"/>
      <c r="D22" s="118"/>
      <c r="E22" s="118"/>
      <c r="F22" s="118"/>
      <c r="G22" s="118"/>
      <c r="H22" s="117"/>
      <c r="I22" s="161"/>
      <c r="J22" s="161"/>
      <c r="K22" s="161"/>
      <c r="L22" s="399"/>
      <c r="M22" s="126"/>
    </row>
    <row r="23" spans="1:13" ht="12.75">
      <c r="A23" s="397" t="s">
        <v>27</v>
      </c>
      <c r="B23" s="118" t="s">
        <v>143</v>
      </c>
      <c r="D23" s="121"/>
      <c r="E23" s="121"/>
      <c r="F23" s="121"/>
      <c r="G23" s="121"/>
      <c r="H23" s="117"/>
      <c r="I23" s="161"/>
      <c r="J23" s="161"/>
      <c r="K23" s="161"/>
      <c r="L23" s="399"/>
      <c r="M23" s="126"/>
    </row>
    <row r="24" spans="1:13" ht="12.75">
      <c r="A24" s="397"/>
      <c r="B24" s="118"/>
      <c r="C24" s="955" t="s">
        <v>587</v>
      </c>
      <c r="D24" s="955"/>
      <c r="E24" s="955"/>
      <c r="F24" s="955"/>
      <c r="G24" s="955"/>
      <c r="H24" s="117"/>
      <c r="I24" s="161">
        <v>16</v>
      </c>
      <c r="J24" s="161">
        <v>4800</v>
      </c>
      <c r="K24" s="161">
        <v>4380</v>
      </c>
      <c r="L24" s="399">
        <v>420</v>
      </c>
      <c r="M24" s="126"/>
    </row>
    <row r="25" spans="1:13" ht="6" customHeight="1">
      <c r="A25" s="397"/>
      <c r="B25" s="118"/>
      <c r="C25" s="118"/>
      <c r="D25" s="118"/>
      <c r="E25" s="118"/>
      <c r="F25" s="118"/>
      <c r="G25" s="118"/>
      <c r="H25" s="117"/>
      <c r="I25" s="161"/>
      <c r="J25" s="161"/>
      <c r="K25" s="161"/>
      <c r="L25" s="399"/>
      <c r="M25" s="126"/>
    </row>
    <row r="26" spans="1:13" ht="12.75" customHeight="1">
      <c r="A26" s="397" t="s">
        <v>28</v>
      </c>
      <c r="B26" s="954" t="s">
        <v>29</v>
      </c>
      <c r="C26" s="955"/>
      <c r="D26" s="955"/>
      <c r="E26" s="955"/>
      <c r="F26" s="955"/>
      <c r="G26" s="955"/>
      <c r="H26" s="117"/>
      <c r="I26" s="161">
        <v>153</v>
      </c>
      <c r="J26" s="161">
        <v>31988</v>
      </c>
      <c r="K26" s="161">
        <v>15886</v>
      </c>
      <c r="L26" s="399">
        <v>16102</v>
      </c>
      <c r="M26" s="126"/>
    </row>
    <row r="27" spans="1:13" ht="6" customHeight="1">
      <c r="A27" s="397"/>
      <c r="B27" s="118"/>
      <c r="C27" s="118"/>
      <c r="D27" s="118"/>
      <c r="E27" s="118"/>
      <c r="F27" s="118"/>
      <c r="G27" s="118"/>
      <c r="H27" s="117"/>
      <c r="I27" s="118"/>
      <c r="J27" s="118"/>
      <c r="K27" s="118"/>
      <c r="L27" s="399"/>
      <c r="M27" s="126"/>
    </row>
    <row r="28" spans="1:13" ht="12.75">
      <c r="A28" s="397" t="s">
        <v>588</v>
      </c>
      <c r="B28" s="118"/>
      <c r="C28" s="118" t="s">
        <v>589</v>
      </c>
      <c r="D28" s="955" t="s">
        <v>590</v>
      </c>
      <c r="E28" s="955"/>
      <c r="F28" s="955"/>
      <c r="G28" s="955"/>
      <c r="H28" s="127"/>
      <c r="I28" s="161">
        <v>79</v>
      </c>
      <c r="J28" s="161">
        <v>14964</v>
      </c>
      <c r="K28" s="161">
        <v>2157</v>
      </c>
      <c r="L28" s="399">
        <v>12807</v>
      </c>
      <c r="M28" s="126"/>
    </row>
    <row r="29" spans="1:13" ht="6" customHeight="1">
      <c r="A29" s="397"/>
      <c r="B29" s="118"/>
      <c r="C29" s="118"/>
      <c r="D29" s="118"/>
      <c r="E29" s="118"/>
      <c r="F29" s="118"/>
      <c r="G29" s="118"/>
      <c r="H29" s="117"/>
      <c r="I29" s="161"/>
      <c r="J29" s="161"/>
      <c r="K29" s="161"/>
      <c r="L29" s="399"/>
      <c r="M29" s="126"/>
    </row>
    <row r="30" spans="1:13" ht="12.75" customHeight="1">
      <c r="A30" s="397" t="s">
        <v>30</v>
      </c>
      <c r="B30" s="954" t="s">
        <v>31</v>
      </c>
      <c r="C30" s="955"/>
      <c r="D30" s="955"/>
      <c r="E30" s="955"/>
      <c r="F30" s="955"/>
      <c r="G30" s="955"/>
      <c r="H30" s="117"/>
      <c r="I30" s="161">
        <v>274</v>
      </c>
      <c r="J30" s="161">
        <v>114355</v>
      </c>
      <c r="K30" s="161">
        <v>95010</v>
      </c>
      <c r="L30" s="399">
        <v>19345</v>
      </c>
      <c r="M30" s="126"/>
    </row>
    <row r="31" spans="1:13" ht="6" customHeight="1">
      <c r="A31" s="397"/>
      <c r="B31" s="118"/>
      <c r="C31" s="121"/>
      <c r="D31" s="121"/>
      <c r="E31" s="121"/>
      <c r="F31" s="121"/>
      <c r="G31" s="121"/>
      <c r="H31" s="117"/>
      <c r="I31" s="161"/>
      <c r="J31" s="161"/>
      <c r="K31" s="161"/>
      <c r="L31" s="399"/>
      <c r="M31" s="126"/>
    </row>
    <row r="32" spans="1:13" ht="12.75">
      <c r="A32" s="397" t="s">
        <v>591</v>
      </c>
      <c r="B32" s="118"/>
      <c r="C32" s="17" t="s">
        <v>589</v>
      </c>
      <c r="D32" s="118" t="s">
        <v>592</v>
      </c>
      <c r="E32" s="121"/>
      <c r="F32" s="121"/>
      <c r="G32" s="121"/>
      <c r="H32" s="117"/>
      <c r="I32" s="161"/>
      <c r="J32" s="161"/>
      <c r="K32" s="161"/>
      <c r="L32" s="399"/>
      <c r="M32" s="126"/>
    </row>
    <row r="33" spans="1:13" ht="12.75">
      <c r="A33" s="397"/>
      <c r="B33" s="118"/>
      <c r="D33" s="187" t="s">
        <v>593</v>
      </c>
      <c r="E33" s="121"/>
      <c r="F33" s="121"/>
      <c r="G33" s="121"/>
      <c r="H33" s="117"/>
      <c r="I33" s="161"/>
      <c r="J33" s="161"/>
      <c r="K33" s="161"/>
      <c r="L33" s="399"/>
      <c r="M33" s="126"/>
    </row>
    <row r="34" spans="1:13" ht="12.75">
      <c r="A34" s="397"/>
      <c r="B34" s="118"/>
      <c r="D34" s="955" t="s">
        <v>594</v>
      </c>
      <c r="E34" s="955"/>
      <c r="F34" s="955"/>
      <c r="G34" s="955"/>
      <c r="H34" s="117"/>
      <c r="I34" s="161">
        <v>62</v>
      </c>
      <c r="J34" s="161">
        <v>15820</v>
      </c>
      <c r="K34" s="161">
        <v>11383</v>
      </c>
      <c r="L34" s="399">
        <v>4437</v>
      </c>
      <c r="M34" s="126"/>
    </row>
    <row r="35" spans="1:13" ht="6" customHeight="1">
      <c r="A35" s="397"/>
      <c r="B35" s="118"/>
      <c r="C35" s="121"/>
      <c r="D35" s="121"/>
      <c r="E35" s="121"/>
      <c r="F35" s="121"/>
      <c r="G35" s="121"/>
      <c r="H35" s="117"/>
      <c r="I35" s="161"/>
      <c r="J35" s="161"/>
      <c r="K35" s="161"/>
      <c r="L35" s="399"/>
      <c r="M35" s="126"/>
    </row>
    <row r="36" spans="1:13" ht="12.75">
      <c r="A36" s="397" t="s">
        <v>595</v>
      </c>
      <c r="B36" s="118"/>
      <c r="D36" s="118" t="s">
        <v>596</v>
      </c>
      <c r="E36" s="118"/>
      <c r="F36" s="118"/>
      <c r="G36" s="118"/>
      <c r="H36" s="117"/>
      <c r="I36" s="161"/>
      <c r="J36" s="161"/>
      <c r="K36" s="161"/>
      <c r="L36" s="399"/>
      <c r="M36" s="126"/>
    </row>
    <row r="37" spans="1:13" ht="12.75">
      <c r="A37" s="397"/>
      <c r="B37" s="118"/>
      <c r="D37" s="955" t="s">
        <v>597</v>
      </c>
      <c r="E37" s="955"/>
      <c r="F37" s="955"/>
      <c r="G37" s="955"/>
      <c r="H37" s="117"/>
      <c r="I37" s="161">
        <v>95</v>
      </c>
      <c r="J37" s="161">
        <v>16430</v>
      </c>
      <c r="K37" s="161">
        <v>15304</v>
      </c>
      <c r="L37" s="399">
        <v>1126</v>
      </c>
      <c r="M37" s="126"/>
    </row>
    <row r="38" spans="1:13" ht="6" customHeight="1">
      <c r="A38" s="397"/>
      <c r="B38" s="118"/>
      <c r="C38" s="118"/>
      <c r="D38" s="118"/>
      <c r="E38" s="118"/>
      <c r="F38" s="118"/>
      <c r="G38" s="118"/>
      <c r="H38" s="117"/>
      <c r="I38" s="161"/>
      <c r="J38" s="161"/>
      <c r="K38" s="161"/>
      <c r="L38" s="399"/>
      <c r="M38" s="126"/>
    </row>
    <row r="39" spans="1:13" ht="12.75">
      <c r="A39" s="397" t="s">
        <v>598</v>
      </c>
      <c r="B39" s="118"/>
      <c r="D39" s="118" t="s">
        <v>599</v>
      </c>
      <c r="E39" s="118"/>
      <c r="F39" s="118"/>
      <c r="G39" s="118"/>
      <c r="H39" s="117"/>
      <c r="I39" s="161"/>
      <c r="J39" s="161"/>
      <c r="K39" s="161"/>
      <c r="L39" s="399"/>
      <c r="M39" s="126"/>
    </row>
    <row r="40" spans="1:13" ht="12.75">
      <c r="A40" s="397"/>
      <c r="B40" s="118"/>
      <c r="D40" s="955" t="s">
        <v>600</v>
      </c>
      <c r="E40" s="955"/>
      <c r="F40" s="955"/>
      <c r="G40" s="955"/>
      <c r="H40" s="117"/>
      <c r="I40" s="161">
        <v>84</v>
      </c>
      <c r="J40" s="161">
        <v>46931</v>
      </c>
      <c r="K40" s="161">
        <v>41012</v>
      </c>
      <c r="L40" s="399">
        <v>5919</v>
      </c>
      <c r="M40" s="126"/>
    </row>
    <row r="41" spans="1:13" ht="6" customHeight="1">
      <c r="A41" s="397"/>
      <c r="B41" s="118"/>
      <c r="C41" s="118"/>
      <c r="D41" s="118"/>
      <c r="E41" s="118"/>
      <c r="F41" s="118"/>
      <c r="G41" s="118"/>
      <c r="H41" s="117"/>
      <c r="I41" s="161"/>
      <c r="J41" s="161"/>
      <c r="K41" s="161"/>
      <c r="L41" s="399"/>
      <c r="M41" s="126"/>
    </row>
    <row r="42" spans="1:13" ht="12.75">
      <c r="A42" s="397" t="s">
        <v>32</v>
      </c>
      <c r="B42" s="118" t="s">
        <v>144</v>
      </c>
      <c r="D42" s="118"/>
      <c r="E42" s="121"/>
      <c r="F42" s="121"/>
      <c r="G42" s="121"/>
      <c r="H42" s="117"/>
      <c r="I42" s="161"/>
      <c r="J42" s="161"/>
      <c r="K42" s="161"/>
      <c r="L42" s="399"/>
      <c r="M42" s="126"/>
    </row>
    <row r="43" spans="1:13" ht="12.75">
      <c r="A43" s="397"/>
      <c r="B43" s="118"/>
      <c r="C43" s="955" t="s">
        <v>601</v>
      </c>
      <c r="D43" s="955"/>
      <c r="E43" s="955"/>
      <c r="F43" s="955"/>
      <c r="G43" s="955"/>
      <c r="H43" s="117"/>
      <c r="I43" s="161">
        <v>273</v>
      </c>
      <c r="J43" s="161">
        <v>37451</v>
      </c>
      <c r="K43" s="161">
        <v>27859</v>
      </c>
      <c r="L43" s="399">
        <v>9592</v>
      </c>
      <c r="M43" s="126"/>
    </row>
    <row r="44" spans="1:13" ht="6" customHeight="1">
      <c r="A44" s="397"/>
      <c r="B44" s="118"/>
      <c r="C44" s="118"/>
      <c r="D44" s="118"/>
      <c r="E44" s="118"/>
      <c r="F44" s="118"/>
      <c r="G44" s="118"/>
      <c r="H44" s="117"/>
      <c r="I44" s="161"/>
      <c r="J44" s="161"/>
      <c r="K44" s="161"/>
      <c r="L44" s="399"/>
      <c r="M44" s="126"/>
    </row>
    <row r="45" spans="1:13" ht="12.75">
      <c r="A45" s="397" t="s">
        <v>602</v>
      </c>
      <c r="B45" s="118"/>
      <c r="C45" s="118" t="s">
        <v>589</v>
      </c>
      <c r="D45" s="118" t="s">
        <v>603</v>
      </c>
      <c r="E45" s="118"/>
      <c r="F45" s="118"/>
      <c r="G45" s="118"/>
      <c r="H45" s="117"/>
      <c r="I45" s="161"/>
      <c r="J45" s="161"/>
      <c r="K45" s="161"/>
      <c r="L45" s="399"/>
      <c r="M45" s="126"/>
    </row>
    <row r="46" spans="1:13" ht="12.75">
      <c r="A46" s="397"/>
      <c r="B46" s="118"/>
      <c r="D46" s="955" t="s">
        <v>604</v>
      </c>
      <c r="E46" s="955"/>
      <c r="F46" s="955"/>
      <c r="G46" s="955"/>
      <c r="H46" s="117"/>
      <c r="I46" s="161">
        <v>210</v>
      </c>
      <c r="J46" s="161">
        <v>30628</v>
      </c>
      <c r="K46" s="161">
        <v>22806</v>
      </c>
      <c r="L46" s="399">
        <v>7823</v>
      </c>
      <c r="M46" s="126"/>
    </row>
    <row r="47" spans="1:13" ht="6" customHeight="1">
      <c r="A47" s="397"/>
      <c r="B47" s="118"/>
      <c r="C47" s="118"/>
      <c r="D47" s="118"/>
      <c r="E47" s="121"/>
      <c r="F47" s="121"/>
      <c r="G47" s="121"/>
      <c r="H47" s="117"/>
      <c r="I47" s="161"/>
      <c r="J47" s="161"/>
      <c r="K47" s="161"/>
      <c r="L47" s="399"/>
      <c r="M47" s="126"/>
    </row>
    <row r="48" spans="1:13" ht="12.75" customHeight="1">
      <c r="A48" s="397" t="s">
        <v>33</v>
      </c>
      <c r="B48" s="954" t="s">
        <v>605</v>
      </c>
      <c r="C48" s="955"/>
      <c r="D48" s="955"/>
      <c r="E48" s="955"/>
      <c r="F48" s="955"/>
      <c r="G48" s="955"/>
      <c r="H48" s="117"/>
      <c r="I48" s="161">
        <v>27</v>
      </c>
      <c r="J48" s="161">
        <v>3039</v>
      </c>
      <c r="K48" s="161">
        <v>1561</v>
      </c>
      <c r="L48" s="399">
        <v>1477</v>
      </c>
      <c r="M48" s="126"/>
    </row>
    <row r="49" spans="1:13" ht="6" customHeight="1">
      <c r="A49" s="397"/>
      <c r="B49" s="118"/>
      <c r="C49" s="118"/>
      <c r="D49" s="121"/>
      <c r="E49" s="121"/>
      <c r="F49" s="121"/>
      <c r="G49" s="121"/>
      <c r="H49" s="117"/>
      <c r="I49" s="161"/>
      <c r="J49" s="161"/>
      <c r="K49" s="161"/>
      <c r="L49" s="399"/>
      <c r="M49" s="126"/>
    </row>
    <row r="50" spans="1:13" ht="12.75" customHeight="1">
      <c r="A50" s="397" t="s">
        <v>34</v>
      </c>
      <c r="B50" s="954" t="s">
        <v>145</v>
      </c>
      <c r="C50" s="955"/>
      <c r="D50" s="955"/>
      <c r="E50" s="955"/>
      <c r="F50" s="955"/>
      <c r="G50" s="955"/>
      <c r="H50" s="117"/>
      <c r="I50" s="161">
        <v>168</v>
      </c>
      <c r="J50" s="161">
        <v>168447</v>
      </c>
      <c r="K50" s="161">
        <v>20006</v>
      </c>
      <c r="L50" s="399">
        <v>148441</v>
      </c>
      <c r="M50" s="126"/>
    </row>
    <row r="51" spans="1:13" ht="6" customHeight="1">
      <c r="A51" s="397"/>
      <c r="B51" s="118"/>
      <c r="C51" s="118"/>
      <c r="D51" s="118"/>
      <c r="E51" s="118"/>
      <c r="F51" s="118"/>
      <c r="G51" s="118"/>
      <c r="H51" s="117"/>
      <c r="I51" s="161"/>
      <c r="J51" s="161"/>
      <c r="K51" s="161"/>
      <c r="L51" s="399"/>
      <c r="M51" s="126"/>
    </row>
    <row r="52" spans="1:13" ht="12.75">
      <c r="A52" s="397" t="s">
        <v>606</v>
      </c>
      <c r="B52" s="118"/>
      <c r="C52" s="17" t="s">
        <v>589</v>
      </c>
      <c r="D52" s="118" t="s">
        <v>607</v>
      </c>
      <c r="E52" s="118"/>
      <c r="F52" s="118"/>
      <c r="G52" s="118"/>
      <c r="H52" s="117"/>
      <c r="I52" s="161"/>
      <c r="J52" s="161"/>
      <c r="K52" s="161"/>
      <c r="L52" s="399"/>
      <c r="M52" s="126"/>
    </row>
    <row r="53" spans="1:13" ht="12.75">
      <c r="A53" s="397"/>
      <c r="B53" s="118"/>
      <c r="D53" s="955" t="s">
        <v>608</v>
      </c>
      <c r="E53" s="955"/>
      <c r="F53" s="955"/>
      <c r="G53" s="955"/>
      <c r="H53" s="117"/>
      <c r="I53" s="161">
        <v>20</v>
      </c>
      <c r="J53" s="161">
        <v>112157</v>
      </c>
      <c r="K53" s="161">
        <v>3733</v>
      </c>
      <c r="L53" s="399">
        <v>108424</v>
      </c>
      <c r="M53" s="126"/>
    </row>
    <row r="54" spans="1:13" ht="6" customHeight="1">
      <c r="A54" s="397"/>
      <c r="B54" s="118"/>
      <c r="C54" s="118"/>
      <c r="D54" s="118"/>
      <c r="E54" s="118"/>
      <c r="F54" s="118"/>
      <c r="G54" s="118"/>
      <c r="H54" s="117"/>
      <c r="I54" s="161"/>
      <c r="J54" s="161"/>
      <c r="K54" s="161"/>
      <c r="L54" s="399"/>
      <c r="M54" s="126"/>
    </row>
    <row r="55" spans="1:13" ht="12.75">
      <c r="A55" s="397" t="s">
        <v>35</v>
      </c>
      <c r="B55" s="118" t="s">
        <v>609</v>
      </c>
      <c r="D55" s="118"/>
      <c r="E55" s="118"/>
      <c r="F55" s="118"/>
      <c r="G55" s="118"/>
      <c r="H55" s="117"/>
      <c r="I55" s="161"/>
      <c r="J55" s="161"/>
      <c r="K55" s="161"/>
      <c r="L55" s="399"/>
      <c r="M55" s="126"/>
    </row>
    <row r="56" spans="1:13" ht="12.75">
      <c r="A56" s="397"/>
      <c r="B56" s="118"/>
      <c r="C56" s="118" t="s">
        <v>610</v>
      </c>
      <c r="D56" s="121"/>
      <c r="E56" s="121"/>
      <c r="F56" s="121"/>
      <c r="G56" s="121"/>
      <c r="H56" s="117"/>
      <c r="I56" s="161"/>
      <c r="J56" s="161"/>
      <c r="K56" s="161"/>
      <c r="L56" s="399"/>
      <c r="M56" s="126"/>
    </row>
    <row r="57" spans="1:13" ht="12.75">
      <c r="A57" s="397"/>
      <c r="B57" s="118"/>
      <c r="C57" s="955" t="s">
        <v>611</v>
      </c>
      <c r="D57" s="955"/>
      <c r="E57" s="955"/>
      <c r="F57" s="955"/>
      <c r="G57" s="955"/>
      <c r="H57" s="117"/>
      <c r="I57" s="161">
        <v>361</v>
      </c>
      <c r="J57" s="161">
        <v>49721</v>
      </c>
      <c r="K57" s="161">
        <v>29027</v>
      </c>
      <c r="L57" s="399">
        <v>20694</v>
      </c>
      <c r="M57" s="126"/>
    </row>
    <row r="58" spans="1:13" ht="6" customHeight="1">
      <c r="A58" s="397"/>
      <c r="B58" s="118"/>
      <c r="C58" s="121"/>
      <c r="D58" s="121"/>
      <c r="E58" s="121"/>
      <c r="F58" s="121"/>
      <c r="G58" s="121"/>
      <c r="H58" s="117"/>
      <c r="I58" s="161"/>
      <c r="J58" s="161"/>
      <c r="K58" s="161"/>
      <c r="L58" s="399"/>
      <c r="M58" s="126"/>
    </row>
    <row r="59" spans="1:13" ht="12.75">
      <c r="A59" s="397" t="s">
        <v>612</v>
      </c>
      <c r="B59" s="118"/>
      <c r="C59" s="17" t="s">
        <v>589</v>
      </c>
      <c r="D59" s="118" t="s">
        <v>613</v>
      </c>
      <c r="E59" s="118"/>
      <c r="F59" s="118"/>
      <c r="G59" s="118"/>
      <c r="H59" s="117"/>
      <c r="I59" s="161"/>
      <c r="J59" s="161"/>
      <c r="K59" s="161"/>
      <c r="L59" s="399"/>
      <c r="M59" s="126"/>
    </row>
    <row r="60" spans="1:13" ht="12.75">
      <c r="A60" s="397"/>
      <c r="B60" s="118"/>
      <c r="D60" s="118" t="s">
        <v>614</v>
      </c>
      <c r="E60" s="121"/>
      <c r="F60" s="121"/>
      <c r="G60" s="121"/>
      <c r="H60" s="117"/>
      <c r="I60" s="161"/>
      <c r="J60" s="161"/>
      <c r="K60" s="161"/>
      <c r="L60" s="399"/>
      <c r="M60" s="126"/>
    </row>
    <row r="61" spans="1:13" ht="12.75">
      <c r="A61" s="397"/>
      <c r="B61" s="118"/>
      <c r="D61" s="118" t="s">
        <v>615</v>
      </c>
      <c r="E61" s="384"/>
      <c r="F61" s="384"/>
      <c r="G61" s="384"/>
      <c r="H61" s="117"/>
      <c r="I61" s="161"/>
      <c r="J61" s="161"/>
      <c r="K61" s="161"/>
      <c r="L61" s="399"/>
      <c r="M61" s="126"/>
    </row>
    <row r="62" spans="1:13" ht="12.75">
      <c r="A62" s="397"/>
      <c r="B62" s="118"/>
      <c r="D62" s="955" t="s">
        <v>616</v>
      </c>
      <c r="E62" s="955"/>
      <c r="F62" s="955"/>
      <c r="G62" s="955"/>
      <c r="H62" s="117"/>
      <c r="I62" s="161">
        <v>352</v>
      </c>
      <c r="J62" s="161">
        <v>49144</v>
      </c>
      <c r="K62" s="161">
        <v>28940</v>
      </c>
      <c r="L62" s="399">
        <v>20204</v>
      </c>
      <c r="M62" s="126"/>
    </row>
    <row r="63" spans="1:13" s="401" customFormat="1" ht="6" customHeight="1">
      <c r="A63" s="397"/>
      <c r="B63" s="118"/>
      <c r="C63" s="118"/>
      <c r="D63" s="118"/>
      <c r="E63" s="118"/>
      <c r="F63" s="118"/>
      <c r="G63" s="118"/>
      <c r="H63" s="117"/>
      <c r="I63" s="161"/>
      <c r="J63" s="161"/>
      <c r="K63" s="161"/>
      <c r="L63" s="399"/>
      <c r="M63" s="400"/>
    </row>
    <row r="64" spans="1:13" s="401" customFormat="1" ht="12.75">
      <c r="A64" s="397" t="s">
        <v>36</v>
      </c>
      <c r="B64" s="118" t="s">
        <v>617</v>
      </c>
      <c r="D64" s="118"/>
      <c r="E64" s="118"/>
      <c r="F64" s="118"/>
      <c r="G64" s="118"/>
      <c r="H64" s="117"/>
      <c r="I64" s="161"/>
      <c r="J64" s="161"/>
      <c r="K64" s="161"/>
      <c r="L64" s="399"/>
      <c r="M64" s="400"/>
    </row>
    <row r="65" spans="1:13" ht="12.75">
      <c r="A65" s="397"/>
      <c r="B65" s="118"/>
      <c r="C65" s="118" t="s">
        <v>618</v>
      </c>
      <c r="D65" s="118"/>
      <c r="E65" s="118"/>
      <c r="F65" s="118"/>
      <c r="G65" s="118"/>
      <c r="H65" s="117"/>
      <c r="I65" s="161"/>
      <c r="J65" s="161"/>
      <c r="K65" s="161"/>
      <c r="L65" s="399"/>
      <c r="M65" s="126"/>
    </row>
    <row r="66" spans="1:12" ht="12.75">
      <c r="A66" s="397"/>
      <c r="B66" s="118"/>
      <c r="C66" s="955" t="s">
        <v>619</v>
      </c>
      <c r="D66" s="955"/>
      <c r="E66" s="955"/>
      <c r="F66" s="955"/>
      <c r="G66" s="955"/>
      <c r="H66" s="117"/>
      <c r="I66" s="161">
        <v>653</v>
      </c>
      <c r="J66" s="161">
        <v>190893</v>
      </c>
      <c r="K66" s="161">
        <v>138214</v>
      </c>
      <c r="L66" s="399">
        <v>52679</v>
      </c>
    </row>
    <row r="67" spans="1:12" ht="6" customHeight="1">
      <c r="A67" s="397"/>
      <c r="B67" s="118"/>
      <c r="C67" s="118"/>
      <c r="D67" s="118"/>
      <c r="E67" s="118"/>
      <c r="F67" s="118"/>
      <c r="G67" s="118"/>
      <c r="H67" s="117"/>
      <c r="I67" s="161"/>
      <c r="J67" s="161"/>
      <c r="K67" s="161"/>
      <c r="L67" s="399"/>
    </row>
    <row r="68" spans="1:12" ht="12.75">
      <c r="A68" s="397" t="s">
        <v>421</v>
      </c>
      <c r="B68" s="118"/>
      <c r="C68" s="17" t="s">
        <v>589</v>
      </c>
      <c r="D68" s="118" t="s">
        <v>620</v>
      </c>
      <c r="E68" s="118"/>
      <c r="F68" s="118"/>
      <c r="G68" s="118"/>
      <c r="H68" s="117"/>
      <c r="I68" s="161"/>
      <c r="J68" s="161"/>
      <c r="K68" s="161"/>
      <c r="L68" s="399"/>
    </row>
    <row r="69" spans="1:12" ht="12.75">
      <c r="A69" s="397"/>
      <c r="B69" s="118"/>
      <c r="D69" s="118" t="s">
        <v>621</v>
      </c>
      <c r="E69" s="118"/>
      <c r="F69" s="118"/>
      <c r="G69" s="118"/>
      <c r="H69" s="117"/>
      <c r="I69" s="161"/>
      <c r="J69" s="161"/>
      <c r="K69" s="161"/>
      <c r="L69" s="399"/>
    </row>
    <row r="70" spans="1:14" ht="12.75">
      <c r="A70" s="397"/>
      <c r="B70" s="118"/>
      <c r="D70" s="955" t="s">
        <v>622</v>
      </c>
      <c r="E70" s="955"/>
      <c r="F70" s="955"/>
      <c r="G70" s="955"/>
      <c r="H70" s="117"/>
      <c r="I70" s="161">
        <v>609</v>
      </c>
      <c r="J70" s="161">
        <v>181086</v>
      </c>
      <c r="K70" s="161">
        <v>132565</v>
      </c>
      <c r="L70" s="399">
        <v>48521</v>
      </c>
      <c r="N70" s="17" t="s">
        <v>400</v>
      </c>
    </row>
    <row r="71" spans="1:12" ht="6" customHeight="1">
      <c r="A71" s="116"/>
      <c r="B71" s="118"/>
      <c r="C71" s="383"/>
      <c r="D71" s="383"/>
      <c r="E71" s="383"/>
      <c r="F71" s="383"/>
      <c r="G71" s="383"/>
      <c r="H71" s="126"/>
      <c r="I71" s="161"/>
      <c r="J71" s="161"/>
      <c r="K71" s="161"/>
      <c r="L71" s="399"/>
    </row>
    <row r="72" spans="1:12" ht="6" customHeight="1">
      <c r="A72" s="116" t="s">
        <v>7</v>
      </c>
      <c r="B72" s="402"/>
      <c r="C72" s="402"/>
      <c r="D72" s="402"/>
      <c r="E72" s="402"/>
      <c r="F72" s="401"/>
      <c r="G72" s="401"/>
      <c r="H72" s="401"/>
      <c r="I72" s="401"/>
      <c r="J72" s="401"/>
      <c r="K72" s="401"/>
      <c r="L72" s="401"/>
    </row>
    <row r="73" spans="1:13" ht="12.75">
      <c r="A73" s="402" t="s">
        <v>623</v>
      </c>
      <c r="B73" s="402"/>
      <c r="C73" s="402"/>
      <c r="D73" s="402"/>
      <c r="E73" s="402"/>
      <c r="F73" s="401"/>
      <c r="G73" s="401"/>
      <c r="H73" s="401"/>
      <c r="I73" s="401"/>
      <c r="J73" s="401"/>
      <c r="K73" s="403"/>
      <c r="L73" s="401"/>
      <c r="M73" s="147"/>
    </row>
    <row r="74" spans="9:11" ht="12.75">
      <c r="I74" s="23"/>
      <c r="J74" s="23"/>
      <c r="K74" s="23"/>
    </row>
    <row r="75" spans="9:11" ht="12.75">
      <c r="I75" s="23"/>
      <c r="J75" s="23"/>
      <c r="K75" s="23"/>
    </row>
    <row r="76" spans="9:11" ht="15.75">
      <c r="I76" s="23"/>
      <c r="J76" s="404"/>
      <c r="K76" s="23"/>
    </row>
    <row r="77" spans="9:11" ht="12.75">
      <c r="I77" s="23"/>
      <c r="J77" s="23"/>
      <c r="K77" s="23"/>
    </row>
    <row r="78" spans="9:11" ht="12.75">
      <c r="I78" s="23"/>
      <c r="J78" s="23"/>
      <c r="K78" s="23"/>
    </row>
    <row r="79" spans="9:11" ht="12.75">
      <c r="I79" s="23"/>
      <c r="J79" s="23"/>
      <c r="K79" s="23"/>
    </row>
    <row r="80" spans="9:11" ht="12.75">
      <c r="I80" s="23"/>
      <c r="J80" s="23"/>
      <c r="K80" s="23"/>
    </row>
    <row r="81" spans="9:11" ht="12.75">
      <c r="I81" s="23"/>
      <c r="J81" s="23"/>
      <c r="K81" s="23"/>
    </row>
    <row r="82" spans="9:11" ht="12.75">
      <c r="I82" s="23"/>
      <c r="J82" s="23"/>
      <c r="K82" s="23"/>
    </row>
    <row r="83" spans="9:11" ht="12.75">
      <c r="I83" s="23"/>
      <c r="J83" s="23"/>
      <c r="K83" s="23"/>
    </row>
    <row r="84" spans="9:11" ht="12.75">
      <c r="I84" s="23"/>
      <c r="J84" s="23"/>
      <c r="K84" s="23"/>
    </row>
    <row r="85" spans="9:11" ht="12.75">
      <c r="I85" s="23"/>
      <c r="J85" s="23"/>
      <c r="K85" s="23"/>
    </row>
    <row r="86" spans="9:11" ht="12.75">
      <c r="I86" s="23"/>
      <c r="J86" s="23"/>
      <c r="K86" s="23"/>
    </row>
    <row r="87" spans="9:11" ht="12.75">
      <c r="I87" s="23"/>
      <c r="J87" s="23"/>
      <c r="K87" s="23"/>
    </row>
    <row r="88" spans="9:11" ht="12.75">
      <c r="I88" s="23"/>
      <c r="J88" s="23"/>
      <c r="K88" s="23"/>
    </row>
    <row r="89" spans="9:11" ht="12.75">
      <c r="I89" s="23"/>
      <c r="J89" s="23"/>
      <c r="K89" s="23"/>
    </row>
    <row r="90" spans="9:11" ht="12.75">
      <c r="I90" s="23"/>
      <c r="J90" s="23"/>
      <c r="K90" s="23"/>
    </row>
    <row r="91" spans="9:11" ht="12.75">
      <c r="I91" s="23"/>
      <c r="J91" s="23"/>
      <c r="K91" s="23"/>
    </row>
    <row r="92" spans="9:11" ht="12.75">
      <c r="I92" s="23"/>
      <c r="J92" s="23"/>
      <c r="K92" s="23"/>
    </row>
    <row r="93" spans="9:11" ht="12.75">
      <c r="I93" s="23"/>
      <c r="J93" s="23"/>
      <c r="K93" s="23"/>
    </row>
    <row r="94" spans="9:11" ht="12.75">
      <c r="I94" s="23"/>
      <c r="J94" s="23"/>
      <c r="K94" s="23"/>
    </row>
    <row r="95" spans="9:11" ht="12.75">
      <c r="I95" s="23"/>
      <c r="J95" s="23"/>
      <c r="K95" s="23"/>
    </row>
    <row r="96" spans="9:11" ht="12.75">
      <c r="I96" s="23"/>
      <c r="J96" s="23"/>
      <c r="K96" s="23"/>
    </row>
    <row r="97" spans="9:11" ht="12.75">
      <c r="I97" s="23"/>
      <c r="J97" s="23"/>
      <c r="K97" s="23"/>
    </row>
    <row r="98" spans="9:11" ht="12.75">
      <c r="I98" s="23"/>
      <c r="J98" s="23"/>
      <c r="K98" s="23"/>
    </row>
    <row r="99" spans="9:11" ht="12.75">
      <c r="I99" s="23"/>
      <c r="J99" s="23"/>
      <c r="K99" s="23"/>
    </row>
    <row r="100" spans="9:11" ht="12.75">
      <c r="I100" s="23"/>
      <c r="J100" s="23"/>
      <c r="K100" s="23"/>
    </row>
    <row r="101" spans="9:11" ht="12.75">
      <c r="I101" s="23"/>
      <c r="J101" s="23"/>
      <c r="K101" s="23"/>
    </row>
    <row r="102" spans="9:11" ht="12.75">
      <c r="I102" s="23"/>
      <c r="J102" s="23"/>
      <c r="K102" s="23"/>
    </row>
    <row r="103" spans="9:11" ht="12.75">
      <c r="I103" s="23"/>
      <c r="J103" s="23"/>
      <c r="K103" s="23"/>
    </row>
    <row r="104" spans="9:11" ht="12.75">
      <c r="I104" s="23"/>
      <c r="J104" s="23"/>
      <c r="K104" s="23"/>
    </row>
    <row r="105" spans="9:11" ht="12.75">
      <c r="I105" s="23"/>
      <c r="J105" s="23"/>
      <c r="K105" s="23"/>
    </row>
    <row r="106" spans="9:11" ht="12.75">
      <c r="I106" s="23"/>
      <c r="J106" s="23"/>
      <c r="K106" s="23"/>
    </row>
    <row r="107" spans="9:11" ht="12.75">
      <c r="I107" s="23"/>
      <c r="J107" s="23"/>
      <c r="K107" s="23"/>
    </row>
    <row r="108" spans="9:11" ht="12.75">
      <c r="I108" s="23"/>
      <c r="J108" s="23"/>
      <c r="K108" s="23"/>
    </row>
    <row r="109" spans="9:11" ht="12.75">
      <c r="I109" s="23"/>
      <c r="J109" s="23"/>
      <c r="K109" s="23"/>
    </row>
    <row r="110" spans="9:11" ht="12.75">
      <c r="I110" s="23"/>
      <c r="J110" s="23"/>
      <c r="K110" s="23"/>
    </row>
    <row r="111" spans="9:11" ht="12.75">
      <c r="I111" s="23"/>
      <c r="J111" s="23"/>
      <c r="K111" s="23"/>
    </row>
    <row r="112" spans="9:11" ht="12.75">
      <c r="I112" s="23"/>
      <c r="J112" s="23"/>
      <c r="K112" s="23"/>
    </row>
    <row r="113" spans="9:11" ht="12.75">
      <c r="I113" s="23"/>
      <c r="J113" s="23"/>
      <c r="K113" s="23"/>
    </row>
    <row r="114" spans="9:11" ht="12.75">
      <c r="I114" s="23"/>
      <c r="J114" s="23"/>
      <c r="K114" s="23"/>
    </row>
    <row r="115" spans="9:11" ht="12.75">
      <c r="I115" s="23"/>
      <c r="J115" s="23"/>
      <c r="K115" s="23"/>
    </row>
    <row r="116" spans="9:11" ht="12.75">
      <c r="I116" s="23"/>
      <c r="J116" s="23"/>
      <c r="K116" s="23"/>
    </row>
    <row r="117" spans="9:11" ht="12.75">
      <c r="I117" s="23"/>
      <c r="J117" s="23"/>
      <c r="K117" s="23"/>
    </row>
    <row r="118" spans="9:11" ht="12.75">
      <c r="I118" s="23"/>
      <c r="J118" s="23"/>
      <c r="K118" s="23"/>
    </row>
    <row r="119" spans="9:11" ht="12.75">
      <c r="I119" s="23"/>
      <c r="J119" s="23"/>
      <c r="K119" s="23"/>
    </row>
    <row r="120" spans="9:11" ht="12.75">
      <c r="I120" s="23"/>
      <c r="J120" s="23"/>
      <c r="K120" s="23"/>
    </row>
    <row r="121" spans="9:11" ht="12.75">
      <c r="I121" s="23"/>
      <c r="J121" s="23"/>
      <c r="K121" s="23"/>
    </row>
    <row r="122" spans="9:11" ht="12.75">
      <c r="I122" s="23"/>
      <c r="J122" s="23"/>
      <c r="K122" s="23"/>
    </row>
    <row r="123" spans="9:11" ht="12.75">
      <c r="I123" s="23"/>
      <c r="J123" s="23"/>
      <c r="K123" s="23"/>
    </row>
    <row r="124" spans="9:11" ht="12.75">
      <c r="I124" s="23"/>
      <c r="J124" s="23"/>
      <c r="K124" s="23"/>
    </row>
    <row r="125" spans="9:11" ht="12.75">
      <c r="I125" s="23"/>
      <c r="J125" s="23"/>
      <c r="K125" s="23"/>
    </row>
    <row r="126" spans="9:11" ht="12.75">
      <c r="I126" s="23"/>
      <c r="J126" s="23"/>
      <c r="K126" s="23"/>
    </row>
    <row r="127" spans="9:11" ht="12.75">
      <c r="I127" s="23"/>
      <c r="J127" s="23"/>
      <c r="K127" s="23"/>
    </row>
    <row r="128" spans="9:11" ht="12.75">
      <c r="I128" s="23"/>
      <c r="J128" s="23"/>
      <c r="K128" s="23"/>
    </row>
    <row r="129" spans="9:11" ht="12.75">
      <c r="I129" s="23"/>
      <c r="J129" s="23"/>
      <c r="K129" s="23"/>
    </row>
    <row r="130" spans="9:11" ht="12.75">
      <c r="I130" s="23"/>
      <c r="J130" s="23"/>
      <c r="K130" s="23"/>
    </row>
    <row r="131" spans="9:11" ht="12.75">
      <c r="I131" s="23"/>
      <c r="J131" s="23"/>
      <c r="K131" s="23"/>
    </row>
    <row r="132" spans="9:11" ht="12.75">
      <c r="I132" s="23"/>
      <c r="J132" s="23"/>
      <c r="K132" s="23"/>
    </row>
    <row r="133" spans="9:11" ht="12.75">
      <c r="I133" s="23"/>
      <c r="J133" s="23"/>
      <c r="K133" s="23"/>
    </row>
    <row r="134" spans="9:11" ht="12.75">
      <c r="I134" s="23"/>
      <c r="J134" s="23"/>
      <c r="K134" s="23"/>
    </row>
    <row r="135" spans="9:11" ht="12.75">
      <c r="I135" s="23"/>
      <c r="J135" s="23"/>
      <c r="K135" s="23"/>
    </row>
    <row r="136" spans="9:11" ht="12.75">
      <c r="I136" s="23"/>
      <c r="J136" s="23"/>
      <c r="K136" s="23"/>
    </row>
    <row r="137" spans="9:11" ht="12.75">
      <c r="I137" s="23"/>
      <c r="J137" s="23"/>
      <c r="K137" s="23"/>
    </row>
    <row r="138" spans="9:11" ht="12.75">
      <c r="I138" s="23"/>
      <c r="J138" s="23"/>
      <c r="K138" s="23"/>
    </row>
    <row r="139" spans="9:11" ht="12.75">
      <c r="I139" s="23"/>
      <c r="J139" s="23"/>
      <c r="K139" s="23"/>
    </row>
    <row r="140" spans="9:11" ht="12.75">
      <c r="I140" s="23"/>
      <c r="J140" s="23"/>
      <c r="K140" s="23"/>
    </row>
    <row r="141" spans="9:11" ht="12.75">
      <c r="I141" s="23"/>
      <c r="J141" s="23"/>
      <c r="K141" s="23"/>
    </row>
    <row r="142" spans="9:11" ht="12.75">
      <c r="I142" s="23"/>
      <c r="J142" s="23"/>
      <c r="K142" s="23"/>
    </row>
    <row r="143" spans="9:11" ht="12.75">
      <c r="I143" s="23"/>
      <c r="J143" s="23"/>
      <c r="K143" s="23"/>
    </row>
    <row r="144" spans="9:11" ht="12.75">
      <c r="I144" s="23"/>
      <c r="J144" s="23"/>
      <c r="K144" s="23"/>
    </row>
    <row r="145" spans="9:11" ht="12.75">
      <c r="I145" s="23"/>
      <c r="J145" s="23"/>
      <c r="K145" s="23"/>
    </row>
    <row r="146" spans="9:11" ht="12.75">
      <c r="I146" s="23"/>
      <c r="J146" s="23"/>
      <c r="K146" s="23"/>
    </row>
    <row r="147" spans="9:11" ht="12.75">
      <c r="I147" s="23"/>
      <c r="J147" s="23"/>
      <c r="K147" s="23"/>
    </row>
    <row r="148" spans="9:11" ht="12.75">
      <c r="I148" s="23"/>
      <c r="J148" s="23"/>
      <c r="K148" s="23"/>
    </row>
    <row r="149" spans="9:11" ht="12.75">
      <c r="I149" s="23"/>
      <c r="J149" s="23"/>
      <c r="K149" s="23"/>
    </row>
    <row r="150" spans="9:11" ht="12.75">
      <c r="I150" s="23"/>
      <c r="J150" s="23"/>
      <c r="K150" s="23"/>
    </row>
    <row r="151" spans="9:11" ht="12.75">
      <c r="I151" s="23"/>
      <c r="J151" s="23"/>
      <c r="K151" s="23"/>
    </row>
    <row r="152" spans="9:11" ht="12.75">
      <c r="I152" s="23"/>
      <c r="J152" s="23"/>
      <c r="K152" s="23"/>
    </row>
    <row r="153" spans="9:11" ht="12.75">
      <c r="I153" s="23"/>
      <c r="J153" s="23"/>
      <c r="K153" s="23"/>
    </row>
    <row r="154" spans="9:11" ht="12.75">
      <c r="I154" s="23"/>
      <c r="J154" s="23"/>
      <c r="K154" s="23"/>
    </row>
    <row r="155" spans="9:11" ht="12.75">
      <c r="I155" s="23"/>
      <c r="J155" s="23"/>
      <c r="K155" s="23"/>
    </row>
    <row r="156" spans="9:11" ht="12.75">
      <c r="I156" s="23"/>
      <c r="J156" s="23"/>
      <c r="K156" s="23"/>
    </row>
    <row r="157" spans="9:11" ht="12.75">
      <c r="I157" s="23"/>
      <c r="J157" s="23"/>
      <c r="K157" s="23"/>
    </row>
    <row r="158" spans="9:11" ht="12.75">
      <c r="I158" s="23"/>
      <c r="J158" s="23"/>
      <c r="K158" s="23"/>
    </row>
    <row r="159" spans="9:11" ht="12.75">
      <c r="I159" s="23"/>
      <c r="J159" s="23"/>
      <c r="K159" s="23"/>
    </row>
    <row r="160" spans="9:11" ht="12.75">
      <c r="I160" s="23"/>
      <c r="J160" s="23"/>
      <c r="K160" s="23"/>
    </row>
    <row r="161" spans="9:11" ht="12.75">
      <c r="I161" s="23"/>
      <c r="J161" s="23"/>
      <c r="K161" s="23"/>
    </row>
    <row r="162" spans="9:11" ht="12.75">
      <c r="I162" s="23"/>
      <c r="J162" s="23"/>
      <c r="K162" s="23"/>
    </row>
    <row r="163" spans="9:11" ht="12.75">
      <c r="I163" s="23"/>
      <c r="J163" s="23"/>
      <c r="K163" s="23"/>
    </row>
    <row r="164" spans="9:11" ht="12.75">
      <c r="I164" s="23"/>
      <c r="J164" s="23"/>
      <c r="K164" s="23"/>
    </row>
    <row r="165" spans="9:11" ht="12.75">
      <c r="I165" s="23"/>
      <c r="J165" s="23"/>
      <c r="K165" s="23"/>
    </row>
    <row r="166" spans="9:11" ht="12.75">
      <c r="I166" s="23"/>
      <c r="J166" s="23"/>
      <c r="K166" s="23"/>
    </row>
    <row r="167" spans="9:11" ht="12.75">
      <c r="I167" s="23"/>
      <c r="J167" s="23"/>
      <c r="K167" s="23"/>
    </row>
    <row r="168" spans="9:11" ht="12.75">
      <c r="I168" s="23"/>
      <c r="J168" s="23"/>
      <c r="K168" s="23"/>
    </row>
    <row r="169" spans="9:11" ht="12.75">
      <c r="I169" s="23"/>
      <c r="J169" s="23"/>
      <c r="K169" s="23"/>
    </row>
    <row r="170" spans="9:11" ht="12.75">
      <c r="I170" s="23"/>
      <c r="J170" s="23"/>
      <c r="K170" s="23"/>
    </row>
    <row r="171" spans="9:11" ht="12.75">
      <c r="I171" s="23"/>
      <c r="J171" s="23"/>
      <c r="K171" s="23"/>
    </row>
    <row r="172" spans="9:11" ht="12.75">
      <c r="I172" s="23"/>
      <c r="J172" s="23"/>
      <c r="K172" s="23"/>
    </row>
    <row r="173" spans="9:11" ht="12.75">
      <c r="I173" s="23"/>
      <c r="J173" s="23"/>
      <c r="K173" s="23"/>
    </row>
    <row r="174" spans="9:11" ht="12.75">
      <c r="I174" s="23"/>
      <c r="J174" s="23"/>
      <c r="K174" s="23"/>
    </row>
    <row r="175" spans="9:11" ht="12.75">
      <c r="I175" s="23"/>
      <c r="J175" s="23"/>
      <c r="K175" s="23"/>
    </row>
    <row r="176" spans="9:11" ht="12.75">
      <c r="I176" s="23"/>
      <c r="J176" s="23"/>
      <c r="K176" s="23"/>
    </row>
    <row r="177" spans="9:11" ht="12.75">
      <c r="I177" s="23"/>
      <c r="J177" s="23"/>
      <c r="K177" s="23"/>
    </row>
    <row r="178" spans="9:11" ht="12.75">
      <c r="I178" s="23"/>
      <c r="J178" s="23"/>
      <c r="K178" s="23"/>
    </row>
    <row r="179" spans="9:11" ht="12.75">
      <c r="I179" s="23"/>
      <c r="J179" s="23"/>
      <c r="K179" s="23"/>
    </row>
    <row r="180" spans="9:11" ht="12.75">
      <c r="I180" s="23"/>
      <c r="J180" s="23"/>
      <c r="K180" s="23"/>
    </row>
    <row r="181" spans="9:11" ht="12.75">
      <c r="I181" s="23"/>
      <c r="J181" s="23"/>
      <c r="K181" s="23"/>
    </row>
    <row r="182" spans="9:11" ht="12.75">
      <c r="I182" s="23"/>
      <c r="J182" s="23"/>
      <c r="K182" s="23"/>
    </row>
    <row r="183" spans="9:11" ht="12.75">
      <c r="I183" s="23"/>
      <c r="J183" s="23"/>
      <c r="K183" s="23"/>
    </row>
    <row r="184" spans="9:11" ht="12.75">
      <c r="I184" s="23"/>
      <c r="J184" s="23"/>
      <c r="K184" s="23"/>
    </row>
    <row r="185" spans="9:11" ht="12.75">
      <c r="I185" s="23"/>
      <c r="J185" s="23"/>
      <c r="K185" s="23"/>
    </row>
    <row r="186" spans="9:11" ht="12.75">
      <c r="I186" s="23"/>
      <c r="J186" s="23"/>
      <c r="K186" s="23"/>
    </row>
    <row r="187" spans="9:11" ht="12.75">
      <c r="I187" s="23"/>
      <c r="J187" s="23"/>
      <c r="K187" s="23"/>
    </row>
    <row r="188" spans="9:11" ht="12.75">
      <c r="I188" s="23"/>
      <c r="J188" s="23"/>
      <c r="K188" s="23"/>
    </row>
    <row r="189" spans="9:11" ht="12.75">
      <c r="I189" s="23"/>
      <c r="J189" s="23"/>
      <c r="K189" s="23"/>
    </row>
    <row r="190" spans="9:11" ht="12.75">
      <c r="I190" s="23"/>
      <c r="J190" s="23"/>
      <c r="K190" s="23"/>
    </row>
    <row r="191" spans="9:11" ht="12.75">
      <c r="I191" s="23"/>
      <c r="J191" s="23"/>
      <c r="K191" s="23"/>
    </row>
    <row r="192" spans="9:11" ht="12.75">
      <c r="I192" s="23"/>
      <c r="J192" s="23"/>
      <c r="K192" s="23"/>
    </row>
    <row r="193" spans="9:11" ht="12.75">
      <c r="I193" s="23"/>
      <c r="J193" s="23"/>
      <c r="K193" s="23"/>
    </row>
    <row r="194" spans="9:11" ht="12.75">
      <c r="I194" s="23"/>
      <c r="J194" s="23"/>
      <c r="K194" s="23"/>
    </row>
    <row r="195" spans="9:11" ht="12.75">
      <c r="I195" s="23"/>
      <c r="J195" s="23"/>
      <c r="K195" s="23"/>
    </row>
    <row r="196" spans="9:11" ht="12.75">
      <c r="I196" s="23"/>
      <c r="J196" s="23"/>
      <c r="K196" s="23"/>
    </row>
    <row r="197" spans="9:11" ht="12.75">
      <c r="I197" s="23"/>
      <c r="J197" s="23"/>
      <c r="K197" s="23"/>
    </row>
    <row r="198" spans="9:11" ht="12.75">
      <c r="I198" s="23"/>
      <c r="J198" s="23"/>
      <c r="K198" s="23"/>
    </row>
    <row r="199" spans="9:11" ht="12.75">
      <c r="I199" s="23"/>
      <c r="J199" s="23"/>
      <c r="K199" s="23"/>
    </row>
    <row r="200" spans="9:11" ht="12.75">
      <c r="I200" s="23"/>
      <c r="J200" s="23"/>
      <c r="K200" s="23"/>
    </row>
    <row r="201" spans="9:11" ht="12.75">
      <c r="I201" s="23"/>
      <c r="J201" s="23"/>
      <c r="K201" s="23"/>
    </row>
    <row r="202" spans="9:11" ht="12.75">
      <c r="I202" s="23"/>
      <c r="J202" s="23"/>
      <c r="K202" s="23"/>
    </row>
    <row r="203" spans="9:11" ht="12.75">
      <c r="I203" s="23"/>
      <c r="J203" s="23"/>
      <c r="K203" s="23"/>
    </row>
    <row r="204" spans="9:11" ht="12.75">
      <c r="I204" s="23"/>
      <c r="J204" s="23"/>
      <c r="K204" s="23"/>
    </row>
    <row r="205" spans="9:11" ht="12.75">
      <c r="I205" s="23"/>
      <c r="J205" s="23"/>
      <c r="K205" s="23"/>
    </row>
    <row r="206" spans="9:11" ht="12.75">
      <c r="I206" s="23"/>
      <c r="J206" s="23"/>
      <c r="K206" s="23"/>
    </row>
    <row r="207" spans="9:11" ht="12.75">
      <c r="I207" s="23"/>
      <c r="J207" s="23"/>
      <c r="K207" s="23"/>
    </row>
    <row r="208" spans="9:11" ht="12.75">
      <c r="I208" s="23"/>
      <c r="J208" s="23"/>
      <c r="K208" s="23"/>
    </row>
    <row r="209" spans="9:11" ht="12.75">
      <c r="I209" s="23"/>
      <c r="J209" s="23"/>
      <c r="K209" s="23"/>
    </row>
    <row r="210" spans="9:11" ht="12.75">
      <c r="I210" s="23"/>
      <c r="J210" s="23"/>
      <c r="K210" s="23"/>
    </row>
    <row r="211" spans="9:11" ht="12.75">
      <c r="I211" s="23"/>
      <c r="J211" s="23"/>
      <c r="K211" s="23"/>
    </row>
    <row r="212" spans="9:11" ht="12.75">
      <c r="I212" s="23"/>
      <c r="J212" s="23"/>
      <c r="K212" s="23"/>
    </row>
  </sheetData>
  <mergeCells count="29">
    <mergeCell ref="A2:L2"/>
    <mergeCell ref="A3:L3"/>
    <mergeCell ref="A5:A8"/>
    <mergeCell ref="B5:H8"/>
    <mergeCell ref="I5:I7"/>
    <mergeCell ref="J5:L5"/>
    <mergeCell ref="J6:J7"/>
    <mergeCell ref="K6:L6"/>
    <mergeCell ref="J8:L8"/>
    <mergeCell ref="C43:G43"/>
    <mergeCell ref="C12:G12"/>
    <mergeCell ref="C16:G16"/>
    <mergeCell ref="C19:G19"/>
    <mergeCell ref="B21:G21"/>
    <mergeCell ref="C24:G24"/>
    <mergeCell ref="B26:G26"/>
    <mergeCell ref="D28:G28"/>
    <mergeCell ref="B30:G30"/>
    <mergeCell ref="D34:G34"/>
    <mergeCell ref="D37:G37"/>
    <mergeCell ref="D40:G40"/>
    <mergeCell ref="C66:G66"/>
    <mergeCell ref="D70:G70"/>
    <mergeCell ref="D46:G46"/>
    <mergeCell ref="B48:G48"/>
    <mergeCell ref="B50:G50"/>
    <mergeCell ref="D53:G53"/>
    <mergeCell ref="C57:G57"/>
    <mergeCell ref="D62:G6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&amp;L&amp;"Arial,Kursiv"&amp;8&amp;U 2 Nachweispflichtige Abfälle&amp;R&amp;"Arial,Kursiv"&amp;8&amp;UAbfallwirtschaft in Bayern  2018</oddHeader>
    <oddFooter xml:space="preserve">&amp;C &amp;8 50&amp;10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19468-2BDD-412C-8402-A89D4E8C3B8C}">
  <dimension ref="A2:O211"/>
  <sheetViews>
    <sheetView workbookViewId="0" topLeftCell="A1">
      <selection activeCell="N1" sqref="N1"/>
    </sheetView>
  </sheetViews>
  <sheetFormatPr defaultColWidth="11.421875" defaultRowHeight="12.75"/>
  <cols>
    <col min="1" max="1" width="5.421875" style="17" customWidth="1"/>
    <col min="2" max="3" width="0.71875" style="17" customWidth="1"/>
    <col min="4" max="7" width="2.8515625" style="17" customWidth="1"/>
    <col min="8" max="8" width="27.57421875" style="17" customWidth="1"/>
    <col min="9" max="9" width="0.85546875" style="17" customWidth="1"/>
    <col min="10" max="10" width="9.421875" style="17" customWidth="1"/>
    <col min="11" max="12" width="11.28125" style="17" customWidth="1"/>
    <col min="13" max="13" width="13.57421875" style="17" customWidth="1"/>
    <col min="14" max="16384" width="11.421875" style="17" customWidth="1"/>
  </cols>
  <sheetData>
    <row r="2" spans="1:13" s="360" customFormat="1" ht="12.75">
      <c r="A2" s="1039" t="s">
        <v>624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</row>
    <row r="3" spans="1:15" ht="15.75">
      <c r="A3" s="1039" t="s">
        <v>625</v>
      </c>
      <c r="B3" s="1039"/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O3" s="389"/>
    </row>
    <row r="4" ht="9.75" customHeight="1"/>
    <row r="5" spans="1:13" ht="12.75">
      <c r="A5" s="1035" t="s">
        <v>570</v>
      </c>
      <c r="B5" s="1036" t="s">
        <v>37</v>
      </c>
      <c r="C5" s="1036"/>
      <c r="D5" s="1036"/>
      <c r="E5" s="1036"/>
      <c r="F5" s="1036"/>
      <c r="G5" s="1036"/>
      <c r="H5" s="1036"/>
      <c r="I5" s="1036"/>
      <c r="J5" s="1036" t="s">
        <v>571</v>
      </c>
      <c r="K5" s="1036" t="s">
        <v>572</v>
      </c>
      <c r="L5" s="1036"/>
      <c r="M5" s="1037"/>
    </row>
    <row r="6" spans="1:13" ht="12.75">
      <c r="A6" s="1035"/>
      <c r="B6" s="1036"/>
      <c r="C6" s="1036"/>
      <c r="D6" s="1036"/>
      <c r="E6" s="1036"/>
      <c r="F6" s="1036"/>
      <c r="G6" s="1036"/>
      <c r="H6" s="1036"/>
      <c r="I6" s="1036"/>
      <c r="J6" s="1036"/>
      <c r="K6" s="1036" t="s">
        <v>573</v>
      </c>
      <c r="L6" s="1036" t="s">
        <v>574</v>
      </c>
      <c r="M6" s="1037"/>
    </row>
    <row r="7" spans="1:13" ht="34.15" customHeight="1">
      <c r="A7" s="1035"/>
      <c r="B7" s="1036"/>
      <c r="C7" s="1036"/>
      <c r="D7" s="1036"/>
      <c r="E7" s="1036"/>
      <c r="F7" s="1036"/>
      <c r="G7" s="1036"/>
      <c r="H7" s="1036"/>
      <c r="I7" s="1036"/>
      <c r="J7" s="1036"/>
      <c r="K7" s="1036"/>
      <c r="L7" s="390" t="s">
        <v>575</v>
      </c>
      <c r="M7" s="391" t="s">
        <v>576</v>
      </c>
    </row>
    <row r="8" spans="1:13" ht="12.75">
      <c r="A8" s="1035"/>
      <c r="B8" s="1036"/>
      <c r="C8" s="1036"/>
      <c r="D8" s="1036"/>
      <c r="E8" s="1036"/>
      <c r="F8" s="1036"/>
      <c r="G8" s="1036"/>
      <c r="H8" s="1036"/>
      <c r="I8" s="1036"/>
      <c r="J8" s="390" t="s">
        <v>499</v>
      </c>
      <c r="K8" s="1036" t="s">
        <v>3</v>
      </c>
      <c r="L8" s="1036"/>
      <c r="M8" s="1037"/>
    </row>
    <row r="9" spans="1:13" ht="8.1" customHeight="1">
      <c r="A9" s="397"/>
      <c r="I9" s="110"/>
      <c r="J9" s="23"/>
      <c r="K9" s="23"/>
      <c r="L9" s="23"/>
      <c r="M9" s="405"/>
    </row>
    <row r="10" spans="1:13" ht="12.75" customHeight="1">
      <c r="A10" s="397" t="s">
        <v>163</v>
      </c>
      <c r="C10" s="989" t="s">
        <v>626</v>
      </c>
      <c r="D10" s="989"/>
      <c r="E10" s="989"/>
      <c r="F10" s="989"/>
      <c r="G10" s="989"/>
      <c r="H10" s="989"/>
      <c r="I10" s="110"/>
      <c r="J10" s="161">
        <v>518</v>
      </c>
      <c r="K10" s="161">
        <v>215656</v>
      </c>
      <c r="L10" s="161">
        <v>147880</v>
      </c>
      <c r="M10" s="399">
        <v>67777</v>
      </c>
    </row>
    <row r="11" spans="1:13" ht="8.1" customHeight="1">
      <c r="A11" s="397"/>
      <c r="I11" s="110"/>
      <c r="J11" s="23"/>
      <c r="K11" s="23"/>
      <c r="L11" s="23"/>
      <c r="M11" s="405"/>
    </row>
    <row r="12" spans="1:13" ht="12.75">
      <c r="A12" s="397" t="s">
        <v>627</v>
      </c>
      <c r="C12" s="17" t="s">
        <v>589</v>
      </c>
      <c r="E12" s="118" t="s">
        <v>628</v>
      </c>
      <c r="F12" s="384"/>
      <c r="G12" s="384"/>
      <c r="H12" s="384"/>
      <c r="I12" s="110"/>
      <c r="J12" s="161"/>
      <c r="K12" s="161"/>
      <c r="L12" s="161"/>
      <c r="M12" s="399"/>
    </row>
    <row r="13" spans="1:13" ht="12.75">
      <c r="A13" s="397"/>
      <c r="E13" s="989" t="s">
        <v>629</v>
      </c>
      <c r="F13" s="989"/>
      <c r="G13" s="989"/>
      <c r="H13" s="989"/>
      <c r="I13" s="110"/>
      <c r="J13" s="161">
        <v>205</v>
      </c>
      <c r="K13" s="161">
        <v>94296</v>
      </c>
      <c r="L13" s="161">
        <v>45358</v>
      </c>
      <c r="M13" s="399">
        <v>48938</v>
      </c>
    </row>
    <row r="14" spans="1:13" ht="8.1" customHeight="1">
      <c r="A14" s="397"/>
      <c r="D14" s="118"/>
      <c r="E14" s="118"/>
      <c r="F14" s="118"/>
      <c r="G14" s="118"/>
      <c r="H14" s="118"/>
      <c r="I14" s="110"/>
      <c r="J14" s="23"/>
      <c r="K14" s="23"/>
      <c r="L14" s="23"/>
      <c r="M14" s="405"/>
    </row>
    <row r="15" spans="1:13" ht="12.75">
      <c r="A15" s="397" t="s">
        <v>630</v>
      </c>
      <c r="E15" s="989" t="s">
        <v>631</v>
      </c>
      <c r="F15" s="989"/>
      <c r="G15" s="989"/>
      <c r="H15" s="989"/>
      <c r="I15" s="110"/>
      <c r="J15" s="161">
        <v>298</v>
      </c>
      <c r="K15" s="161">
        <v>106946</v>
      </c>
      <c r="L15" s="161">
        <v>91991</v>
      </c>
      <c r="M15" s="399">
        <v>14955</v>
      </c>
    </row>
    <row r="16" spans="1:13" ht="8.1" customHeight="1">
      <c r="A16" s="397"/>
      <c r="D16" s="118"/>
      <c r="E16" s="118"/>
      <c r="F16" s="384"/>
      <c r="G16" s="384"/>
      <c r="H16" s="384"/>
      <c r="I16" s="110"/>
      <c r="J16" s="23"/>
      <c r="K16" s="23"/>
      <c r="L16" s="23"/>
      <c r="M16" s="405"/>
    </row>
    <row r="17" spans="1:13" ht="12.75" customHeight="1">
      <c r="A17" s="397" t="s">
        <v>632</v>
      </c>
      <c r="C17" s="1038" t="s">
        <v>166</v>
      </c>
      <c r="D17" s="1038"/>
      <c r="E17" s="1038"/>
      <c r="F17" s="1038"/>
      <c r="G17" s="1038"/>
      <c r="H17" s="1038"/>
      <c r="I17" s="110"/>
      <c r="J17" s="161"/>
      <c r="K17" s="161"/>
      <c r="L17" s="161"/>
      <c r="M17" s="399"/>
    </row>
    <row r="18" spans="1:13" ht="12.75" customHeight="1">
      <c r="A18" s="397"/>
      <c r="D18" s="989" t="s">
        <v>633</v>
      </c>
      <c r="E18" s="989"/>
      <c r="F18" s="989"/>
      <c r="G18" s="989"/>
      <c r="H18" s="989"/>
      <c r="I18" s="110"/>
      <c r="J18" s="161">
        <v>161</v>
      </c>
      <c r="K18" s="161">
        <v>17078</v>
      </c>
      <c r="L18" s="161">
        <v>13391</v>
      </c>
      <c r="M18" s="399">
        <v>3687</v>
      </c>
    </row>
    <row r="19" spans="1:13" ht="8.1" customHeight="1">
      <c r="A19" s="397"/>
      <c r="D19" s="118"/>
      <c r="E19" s="118"/>
      <c r="F19" s="118"/>
      <c r="G19" s="118"/>
      <c r="H19" s="118"/>
      <c r="I19" s="110"/>
      <c r="J19" s="23"/>
      <c r="K19" s="23"/>
      <c r="L19" s="23"/>
      <c r="M19" s="405"/>
    </row>
    <row r="20" spans="1:13" ht="12.75" customHeight="1">
      <c r="A20" s="397" t="s">
        <v>38</v>
      </c>
      <c r="C20" s="1038" t="s">
        <v>634</v>
      </c>
      <c r="D20" s="1038"/>
      <c r="E20" s="1038"/>
      <c r="F20" s="1038"/>
      <c r="G20" s="1038"/>
      <c r="H20" s="1038"/>
      <c r="I20" s="110"/>
      <c r="J20" s="161"/>
      <c r="K20" s="161"/>
      <c r="L20" s="161"/>
      <c r="M20" s="399"/>
    </row>
    <row r="21" spans="1:13" ht="12.75" customHeight="1">
      <c r="A21" s="397"/>
      <c r="C21" s="989" t="s">
        <v>398</v>
      </c>
      <c r="D21" s="989"/>
      <c r="E21" s="989"/>
      <c r="F21" s="989"/>
      <c r="G21" s="989"/>
      <c r="H21" s="989"/>
      <c r="I21" s="110"/>
      <c r="J21" s="161">
        <v>383</v>
      </c>
      <c r="K21" s="161">
        <v>27000</v>
      </c>
      <c r="L21" s="161">
        <v>19907</v>
      </c>
      <c r="M21" s="399">
        <v>7093</v>
      </c>
    </row>
    <row r="22" spans="1:13" ht="8.1" customHeight="1">
      <c r="A22" s="397"/>
      <c r="D22" s="118"/>
      <c r="E22" s="118"/>
      <c r="F22" s="384"/>
      <c r="G22" s="384"/>
      <c r="H22" s="384"/>
      <c r="I22" s="110"/>
      <c r="J22" s="23"/>
      <c r="K22" s="23"/>
      <c r="L22" s="23"/>
      <c r="M22" s="405"/>
    </row>
    <row r="23" spans="1:13" ht="12.75">
      <c r="A23" s="397" t="s">
        <v>635</v>
      </c>
      <c r="C23" s="17" t="s">
        <v>589</v>
      </c>
      <c r="E23" s="118" t="s">
        <v>636</v>
      </c>
      <c r="F23" s="384"/>
      <c r="G23" s="384"/>
      <c r="H23" s="384"/>
      <c r="I23" s="110"/>
      <c r="J23" s="161"/>
      <c r="K23" s="161"/>
      <c r="L23" s="161"/>
      <c r="M23" s="399"/>
    </row>
    <row r="24" spans="1:13" ht="12.75">
      <c r="A24" s="397"/>
      <c r="E24" s="989" t="s">
        <v>637</v>
      </c>
      <c r="F24" s="989"/>
      <c r="G24" s="989"/>
      <c r="H24" s="989"/>
      <c r="I24" s="110"/>
      <c r="J24" s="161">
        <v>314</v>
      </c>
      <c r="K24" s="161">
        <v>21803</v>
      </c>
      <c r="L24" s="161">
        <v>16121</v>
      </c>
      <c r="M24" s="399">
        <v>5682</v>
      </c>
    </row>
    <row r="25" spans="1:13" ht="8.1" customHeight="1">
      <c r="A25" s="397"/>
      <c r="D25" s="118"/>
      <c r="E25" s="118"/>
      <c r="F25" s="118"/>
      <c r="G25" s="118"/>
      <c r="H25" s="118"/>
      <c r="I25" s="110"/>
      <c r="J25" s="23"/>
      <c r="K25" s="23"/>
      <c r="L25" s="23"/>
      <c r="M25" s="405"/>
    </row>
    <row r="26" spans="1:13" ht="12.75">
      <c r="A26" s="397" t="s">
        <v>39</v>
      </c>
      <c r="C26" s="118" t="s">
        <v>149</v>
      </c>
      <c r="E26" s="118"/>
      <c r="F26" s="118"/>
      <c r="G26" s="118"/>
      <c r="H26" s="118"/>
      <c r="I26" s="110"/>
      <c r="J26" s="161"/>
      <c r="K26" s="161"/>
      <c r="L26" s="161"/>
      <c r="M26" s="399"/>
    </row>
    <row r="27" spans="1:13" ht="12.75">
      <c r="A27" s="397"/>
      <c r="D27" s="989" t="s">
        <v>638</v>
      </c>
      <c r="E27" s="989"/>
      <c r="F27" s="989"/>
      <c r="G27" s="989"/>
      <c r="H27" s="989"/>
      <c r="I27" s="110"/>
      <c r="J27" s="161">
        <v>480</v>
      </c>
      <c r="K27" s="161">
        <v>132818</v>
      </c>
      <c r="L27" s="161">
        <v>63113</v>
      </c>
      <c r="M27" s="399">
        <v>69705</v>
      </c>
    </row>
    <row r="28" spans="1:13" ht="8.1" customHeight="1">
      <c r="A28" s="397"/>
      <c r="D28" s="118"/>
      <c r="E28" s="384"/>
      <c r="F28" s="384"/>
      <c r="G28" s="384"/>
      <c r="H28" s="384"/>
      <c r="I28" s="110"/>
      <c r="J28" s="23"/>
      <c r="K28" s="23"/>
      <c r="L28" s="23"/>
      <c r="M28" s="405"/>
    </row>
    <row r="29" spans="1:13" ht="12.75">
      <c r="A29" s="397" t="s">
        <v>639</v>
      </c>
      <c r="C29" s="17" t="s">
        <v>589</v>
      </c>
      <c r="E29" s="989" t="s">
        <v>640</v>
      </c>
      <c r="F29" s="989"/>
      <c r="G29" s="989"/>
      <c r="H29" s="989"/>
      <c r="I29" s="110"/>
      <c r="J29" s="161">
        <v>74</v>
      </c>
      <c r="K29" s="161">
        <v>74654</v>
      </c>
      <c r="L29" s="161">
        <v>26934</v>
      </c>
      <c r="M29" s="399">
        <v>47720</v>
      </c>
    </row>
    <row r="30" spans="1:13" ht="8.1" customHeight="1">
      <c r="A30" s="397"/>
      <c r="D30" s="118"/>
      <c r="E30" s="118"/>
      <c r="F30" s="384"/>
      <c r="G30" s="384"/>
      <c r="H30" s="384"/>
      <c r="I30" s="110"/>
      <c r="J30" s="23"/>
      <c r="K30" s="23"/>
      <c r="L30" s="23"/>
      <c r="M30" s="405"/>
    </row>
    <row r="31" spans="1:13" ht="12.75">
      <c r="A31" s="397" t="s">
        <v>40</v>
      </c>
      <c r="C31" s="118" t="s">
        <v>150</v>
      </c>
      <c r="E31" s="118"/>
      <c r="F31" s="118"/>
      <c r="G31" s="384"/>
      <c r="H31" s="384"/>
      <c r="I31" s="110"/>
      <c r="J31" s="161"/>
      <c r="K31" s="161"/>
      <c r="L31" s="161"/>
      <c r="M31" s="399"/>
    </row>
    <row r="32" spans="1:13" ht="12.75">
      <c r="A32" s="397"/>
      <c r="D32" s="989" t="s">
        <v>641</v>
      </c>
      <c r="E32" s="989"/>
      <c r="F32" s="989"/>
      <c r="G32" s="989"/>
      <c r="H32" s="989"/>
      <c r="I32" s="110"/>
      <c r="J32" s="161">
        <v>2004</v>
      </c>
      <c r="K32" s="161">
        <v>899836</v>
      </c>
      <c r="L32" s="161">
        <v>606321</v>
      </c>
      <c r="M32" s="399">
        <v>293515</v>
      </c>
    </row>
    <row r="33" spans="1:13" ht="8.1" customHeight="1">
      <c r="A33" s="397"/>
      <c r="D33" s="118"/>
      <c r="E33" s="118"/>
      <c r="F33" s="384"/>
      <c r="G33" s="384"/>
      <c r="H33" s="384"/>
      <c r="I33" s="110"/>
      <c r="J33" s="23"/>
      <c r="K33" s="23"/>
      <c r="L33" s="23"/>
      <c r="M33" s="405"/>
    </row>
    <row r="34" spans="1:13" ht="12.75">
      <c r="A34" s="397" t="s">
        <v>41</v>
      </c>
      <c r="C34" s="17" t="s">
        <v>589</v>
      </c>
      <c r="E34" s="989" t="s">
        <v>642</v>
      </c>
      <c r="F34" s="989"/>
      <c r="G34" s="989"/>
      <c r="H34" s="989"/>
      <c r="I34" s="110"/>
      <c r="J34" s="161">
        <v>285</v>
      </c>
      <c r="K34" s="161">
        <v>47559</v>
      </c>
      <c r="L34" s="161">
        <v>22867</v>
      </c>
      <c r="M34" s="399">
        <v>24692</v>
      </c>
    </row>
    <row r="35" spans="1:13" ht="8.1" customHeight="1">
      <c r="A35" s="397"/>
      <c r="D35" s="118"/>
      <c r="E35" s="384"/>
      <c r="F35" s="384"/>
      <c r="G35" s="384"/>
      <c r="H35" s="384"/>
      <c r="I35" s="110"/>
      <c r="J35" s="23"/>
      <c r="K35" s="23"/>
      <c r="L35" s="23"/>
      <c r="M35" s="405"/>
    </row>
    <row r="36" spans="1:13" ht="12.75">
      <c r="A36" s="397" t="s">
        <v>42</v>
      </c>
      <c r="E36" s="989" t="s">
        <v>643</v>
      </c>
      <c r="F36" s="989"/>
      <c r="G36" s="989"/>
      <c r="H36" s="989"/>
      <c r="I36" s="110"/>
      <c r="J36" s="161">
        <v>667</v>
      </c>
      <c r="K36" s="161">
        <v>189997</v>
      </c>
      <c r="L36" s="161">
        <v>172889</v>
      </c>
      <c r="M36" s="399">
        <v>17108</v>
      </c>
    </row>
    <row r="37" spans="1:13" ht="8.1" customHeight="1">
      <c r="A37" s="397"/>
      <c r="D37" s="118"/>
      <c r="E37" s="118"/>
      <c r="F37" s="118"/>
      <c r="G37" s="118"/>
      <c r="H37" s="118"/>
      <c r="I37" s="110"/>
      <c r="J37" s="23"/>
      <c r="K37" s="23"/>
      <c r="L37" s="23"/>
      <c r="M37" s="405"/>
    </row>
    <row r="38" spans="1:13" ht="12.75">
      <c r="A38" s="397" t="s">
        <v>43</v>
      </c>
      <c r="E38" s="989" t="s">
        <v>644</v>
      </c>
      <c r="F38" s="989"/>
      <c r="G38" s="989"/>
      <c r="H38" s="989"/>
      <c r="I38" s="110"/>
      <c r="J38" s="161">
        <v>298</v>
      </c>
      <c r="K38" s="161">
        <v>161102</v>
      </c>
      <c r="L38" s="161">
        <v>86482</v>
      </c>
      <c r="M38" s="399">
        <v>74620</v>
      </c>
    </row>
    <row r="39" spans="1:13" ht="8.1" customHeight="1">
      <c r="A39" s="397"/>
      <c r="D39" s="118"/>
      <c r="E39" s="118"/>
      <c r="F39" s="118"/>
      <c r="G39" s="118"/>
      <c r="H39" s="118"/>
      <c r="I39" s="110"/>
      <c r="J39" s="23"/>
      <c r="K39" s="23"/>
      <c r="L39" s="23"/>
      <c r="M39" s="405"/>
    </row>
    <row r="40" spans="1:13" ht="12.75">
      <c r="A40" s="397" t="s">
        <v>44</v>
      </c>
      <c r="C40" s="118" t="s">
        <v>645</v>
      </c>
      <c r="E40" s="118"/>
      <c r="F40" s="118"/>
      <c r="G40" s="118"/>
      <c r="H40" s="118"/>
      <c r="I40" s="110" t="s">
        <v>400</v>
      </c>
      <c r="J40" s="161"/>
      <c r="K40" s="161"/>
      <c r="L40" s="161"/>
      <c r="M40" s="399"/>
    </row>
    <row r="41" spans="1:13" ht="12.75">
      <c r="A41" s="397"/>
      <c r="D41" s="118" t="s">
        <v>646</v>
      </c>
      <c r="E41" s="384"/>
      <c r="F41" s="384"/>
      <c r="G41" s="384"/>
      <c r="H41" s="384"/>
      <c r="I41" s="110"/>
      <c r="J41" s="23"/>
      <c r="K41" s="23"/>
      <c r="L41" s="23"/>
      <c r="M41" s="405"/>
    </row>
    <row r="42" spans="1:13" ht="12.75">
      <c r="A42" s="397"/>
      <c r="D42" s="118" t="s">
        <v>647</v>
      </c>
      <c r="E42" s="384"/>
      <c r="F42" s="384"/>
      <c r="G42" s="384"/>
      <c r="H42" s="384"/>
      <c r="I42" s="110"/>
      <c r="J42" s="23"/>
      <c r="K42" s="23"/>
      <c r="L42" s="23"/>
      <c r="M42" s="405"/>
    </row>
    <row r="43" spans="1:13" ht="12.75">
      <c r="A43" s="397"/>
      <c r="D43" s="989" t="s">
        <v>648</v>
      </c>
      <c r="E43" s="989"/>
      <c r="F43" s="989"/>
      <c r="G43" s="989"/>
      <c r="H43" s="989"/>
      <c r="I43" s="110"/>
      <c r="J43" s="161">
        <v>33</v>
      </c>
      <c r="K43" s="161">
        <v>3373</v>
      </c>
      <c r="L43" s="161">
        <v>3372</v>
      </c>
      <c r="M43" s="399">
        <v>1</v>
      </c>
    </row>
    <row r="44" spans="1:13" ht="8.1" customHeight="1">
      <c r="A44" s="397"/>
      <c r="D44" s="118"/>
      <c r="E44" s="118"/>
      <c r="F44" s="384"/>
      <c r="G44" s="384"/>
      <c r="H44" s="384"/>
      <c r="I44" s="110"/>
      <c r="J44" s="23"/>
      <c r="K44" s="23"/>
      <c r="L44" s="23"/>
      <c r="M44" s="405"/>
    </row>
    <row r="45" spans="1:13" ht="12.75">
      <c r="A45" s="397" t="s">
        <v>46</v>
      </c>
      <c r="C45" s="118" t="s">
        <v>47</v>
      </c>
      <c r="E45" s="118"/>
      <c r="F45" s="384"/>
      <c r="G45" s="384"/>
      <c r="H45" s="384"/>
      <c r="I45" s="110"/>
      <c r="J45" s="161"/>
      <c r="K45" s="161"/>
      <c r="L45" s="161"/>
      <c r="M45" s="399"/>
    </row>
    <row r="46" spans="1:13" ht="12.75">
      <c r="A46" s="397"/>
      <c r="D46" s="118" t="s">
        <v>649</v>
      </c>
      <c r="E46" s="118"/>
      <c r="F46" s="118"/>
      <c r="G46" s="118"/>
      <c r="H46" s="118"/>
      <c r="I46" s="110"/>
      <c r="J46" s="23"/>
      <c r="K46" s="23"/>
      <c r="L46" s="23"/>
      <c r="M46" s="405"/>
    </row>
    <row r="47" spans="1:13" ht="12.75">
      <c r="A47" s="397"/>
      <c r="D47" s="118" t="s">
        <v>650</v>
      </c>
      <c r="E47" s="118"/>
      <c r="F47" s="118"/>
      <c r="G47" s="118"/>
      <c r="H47" s="118"/>
      <c r="I47" s="110"/>
      <c r="J47" s="23"/>
      <c r="K47" s="23"/>
      <c r="L47" s="23"/>
      <c r="M47" s="405"/>
    </row>
    <row r="48" spans="1:13" ht="12.75">
      <c r="A48" s="397"/>
      <c r="D48" s="989" t="s">
        <v>651</v>
      </c>
      <c r="E48" s="989"/>
      <c r="F48" s="989"/>
      <c r="G48" s="989"/>
      <c r="H48" s="989"/>
      <c r="I48" s="110"/>
      <c r="J48" s="161">
        <v>244</v>
      </c>
      <c r="K48" s="161">
        <v>974063</v>
      </c>
      <c r="L48" s="161">
        <v>393060</v>
      </c>
      <c r="M48" s="399">
        <v>581003</v>
      </c>
    </row>
    <row r="49" spans="1:13" ht="8.1" customHeight="1">
      <c r="A49" s="397"/>
      <c r="D49" s="118"/>
      <c r="E49" s="118"/>
      <c r="F49" s="118"/>
      <c r="G49" s="118"/>
      <c r="H49" s="118"/>
      <c r="I49" s="110"/>
      <c r="J49" s="23"/>
      <c r="K49" s="23"/>
      <c r="L49" s="23"/>
      <c r="M49" s="405"/>
    </row>
    <row r="50" spans="1:13" ht="12.75">
      <c r="A50" s="397" t="s">
        <v>48</v>
      </c>
      <c r="C50" s="17" t="s">
        <v>589</v>
      </c>
      <c r="E50" s="118" t="s">
        <v>652</v>
      </c>
      <c r="F50" s="118"/>
      <c r="G50" s="118"/>
      <c r="H50" s="118"/>
      <c r="I50" s="110"/>
      <c r="J50" s="161"/>
      <c r="K50" s="161"/>
      <c r="L50" s="161"/>
      <c r="M50" s="399"/>
    </row>
    <row r="51" spans="1:13" ht="12.75">
      <c r="A51" s="397"/>
      <c r="E51" s="989" t="s">
        <v>653</v>
      </c>
      <c r="F51" s="989"/>
      <c r="G51" s="989"/>
      <c r="H51" s="989"/>
      <c r="I51" s="110"/>
      <c r="J51" s="161">
        <v>43</v>
      </c>
      <c r="K51" s="161">
        <v>278458</v>
      </c>
      <c r="L51" s="161">
        <v>79835</v>
      </c>
      <c r="M51" s="399">
        <v>198623</v>
      </c>
    </row>
    <row r="52" spans="1:13" ht="8.1" customHeight="1">
      <c r="A52" s="397"/>
      <c r="D52" s="118"/>
      <c r="E52" s="118"/>
      <c r="F52" s="118"/>
      <c r="G52" s="118"/>
      <c r="H52" s="118"/>
      <c r="I52" s="110"/>
      <c r="J52" s="23"/>
      <c r="K52" s="23"/>
      <c r="L52" s="23"/>
      <c r="M52" s="405"/>
    </row>
    <row r="53" spans="1:13" ht="12.75">
      <c r="A53" s="397" t="s">
        <v>654</v>
      </c>
      <c r="E53" s="989" t="s">
        <v>655</v>
      </c>
      <c r="F53" s="989"/>
      <c r="G53" s="989"/>
      <c r="H53" s="989"/>
      <c r="I53" s="110"/>
      <c r="J53" s="161">
        <v>7</v>
      </c>
      <c r="K53" s="161">
        <v>3607</v>
      </c>
      <c r="L53" s="161">
        <v>3419</v>
      </c>
      <c r="M53" s="406">
        <v>188</v>
      </c>
    </row>
    <row r="54" spans="1:13" ht="8.1" customHeight="1">
      <c r="A54" s="397"/>
      <c r="D54" s="118"/>
      <c r="E54" s="384"/>
      <c r="F54" s="384"/>
      <c r="G54" s="384"/>
      <c r="H54" s="384"/>
      <c r="I54" s="110"/>
      <c r="J54" s="23"/>
      <c r="K54" s="23"/>
      <c r="L54" s="23"/>
      <c r="M54" s="405"/>
    </row>
    <row r="55" spans="1:13" ht="12.75">
      <c r="A55" s="397" t="s">
        <v>49</v>
      </c>
      <c r="C55" s="118" t="s">
        <v>656</v>
      </c>
      <c r="E55" s="118"/>
      <c r="F55" s="384"/>
      <c r="G55" s="384"/>
      <c r="H55" s="384"/>
      <c r="I55" s="110" t="s">
        <v>400</v>
      </c>
      <c r="J55" s="161"/>
      <c r="K55" s="161"/>
      <c r="L55" s="161"/>
      <c r="M55" s="399"/>
    </row>
    <row r="56" spans="1:13" ht="12.75">
      <c r="A56" s="397"/>
      <c r="D56" s="118" t="s">
        <v>657</v>
      </c>
      <c r="E56" s="118"/>
      <c r="F56" s="118"/>
      <c r="G56" s="118"/>
      <c r="H56" s="118"/>
      <c r="I56" s="110" t="s">
        <v>400</v>
      </c>
      <c r="J56" s="23"/>
      <c r="K56" s="23"/>
      <c r="L56" s="23"/>
      <c r="M56" s="405"/>
    </row>
    <row r="57" spans="1:13" s="119" customFormat="1" ht="12.75">
      <c r="A57" s="397"/>
      <c r="B57" s="17"/>
      <c r="C57" s="17"/>
      <c r="D57" s="989" t="s">
        <v>658</v>
      </c>
      <c r="E57" s="989"/>
      <c r="F57" s="989"/>
      <c r="G57" s="989"/>
      <c r="H57" s="989"/>
      <c r="I57" s="110"/>
      <c r="J57" s="161">
        <v>121</v>
      </c>
      <c r="K57" s="161">
        <v>31158</v>
      </c>
      <c r="L57" s="161">
        <v>18733</v>
      </c>
      <c r="M57" s="399">
        <v>12425</v>
      </c>
    </row>
    <row r="58" spans="1:13" s="119" customFormat="1" ht="8.1" customHeight="1">
      <c r="A58" s="397"/>
      <c r="B58" s="17"/>
      <c r="C58" s="17"/>
      <c r="D58" s="118"/>
      <c r="E58" s="384"/>
      <c r="F58" s="384"/>
      <c r="G58" s="384"/>
      <c r="H58" s="384"/>
      <c r="I58" s="110"/>
      <c r="J58" s="23"/>
      <c r="K58" s="23"/>
      <c r="L58" s="23"/>
      <c r="M58" s="405"/>
    </row>
    <row r="59" spans="1:13" s="119" customFormat="1" ht="12.75">
      <c r="A59" s="397" t="s">
        <v>436</v>
      </c>
      <c r="B59" s="17"/>
      <c r="C59" s="17" t="s">
        <v>589</v>
      </c>
      <c r="E59" s="118" t="s">
        <v>659</v>
      </c>
      <c r="F59" s="384"/>
      <c r="G59" s="384"/>
      <c r="H59" s="384"/>
      <c r="I59" s="110"/>
      <c r="J59" s="161"/>
      <c r="K59" s="161"/>
      <c r="L59" s="161"/>
      <c r="M59" s="399"/>
    </row>
    <row r="60" spans="1:13" ht="12.75">
      <c r="A60" s="397"/>
      <c r="E60" s="989" t="s">
        <v>660</v>
      </c>
      <c r="F60" s="989"/>
      <c r="G60" s="989"/>
      <c r="H60" s="989"/>
      <c r="I60" s="110"/>
      <c r="J60" s="161">
        <v>15</v>
      </c>
      <c r="K60" s="161">
        <v>9230</v>
      </c>
      <c r="L60" s="161">
        <v>4618</v>
      </c>
      <c r="M60" s="399">
        <v>4612</v>
      </c>
    </row>
    <row r="61" spans="1:13" s="401" customFormat="1" ht="7.5" customHeight="1">
      <c r="A61" s="397"/>
      <c r="B61" s="17"/>
      <c r="C61" s="17"/>
      <c r="D61" s="384"/>
      <c r="E61" s="384"/>
      <c r="F61" s="384"/>
      <c r="G61" s="384"/>
      <c r="H61" s="384"/>
      <c r="I61" s="110"/>
      <c r="J61" s="23"/>
      <c r="K61" s="23"/>
      <c r="L61" s="23"/>
      <c r="M61" s="405"/>
    </row>
    <row r="62" spans="1:14" s="401" customFormat="1" ht="12.75">
      <c r="A62" s="407"/>
      <c r="B62" s="119"/>
      <c r="C62" s="119"/>
      <c r="D62" s="119"/>
      <c r="E62" s="119"/>
      <c r="F62" s="119"/>
      <c r="G62" s="119"/>
      <c r="H62" s="141" t="s">
        <v>21</v>
      </c>
      <c r="I62" s="230"/>
      <c r="J62" s="161">
        <v>3692</v>
      </c>
      <c r="K62" s="161">
        <v>2902214</v>
      </c>
      <c r="L62" s="161">
        <v>1598260</v>
      </c>
      <c r="M62" s="399">
        <v>1303955</v>
      </c>
      <c r="N62" s="408"/>
    </row>
    <row r="63" spans="1:13" ht="8.1" customHeight="1">
      <c r="A63" s="407"/>
      <c r="B63" s="119"/>
      <c r="C63" s="119"/>
      <c r="D63" s="119"/>
      <c r="E63" s="119"/>
      <c r="F63" s="119"/>
      <c r="G63" s="119"/>
      <c r="H63" s="141"/>
      <c r="I63" s="140"/>
      <c r="J63" s="142"/>
      <c r="K63" s="22"/>
      <c r="L63" s="22"/>
      <c r="M63" s="409"/>
    </row>
    <row r="64" spans="1:13" ht="15">
      <c r="A64" s="407"/>
      <c r="B64" s="119"/>
      <c r="C64" s="119"/>
      <c r="D64" s="119"/>
      <c r="E64" s="119"/>
      <c r="F64" s="119"/>
      <c r="G64" s="119"/>
      <c r="H64" s="167" t="s">
        <v>661</v>
      </c>
      <c r="I64" s="140"/>
      <c r="J64" s="410" t="s">
        <v>580</v>
      </c>
      <c r="K64" s="23">
        <v>98655</v>
      </c>
      <c r="L64" s="396" t="s">
        <v>580</v>
      </c>
      <c r="M64" s="396" t="s">
        <v>580</v>
      </c>
    </row>
    <row r="65" spans="1:13" ht="8.1" customHeight="1">
      <c r="A65" s="407"/>
      <c r="B65" s="119"/>
      <c r="C65" s="119"/>
      <c r="D65" s="119"/>
      <c r="E65" s="119"/>
      <c r="F65" s="119"/>
      <c r="G65" s="119"/>
      <c r="H65" s="167"/>
      <c r="I65" s="140"/>
      <c r="J65" s="142"/>
      <c r="K65" s="23"/>
      <c r="L65" s="16"/>
      <c r="M65" s="409"/>
    </row>
    <row r="66" spans="1:13" ht="15">
      <c r="A66" s="407"/>
      <c r="B66" s="119"/>
      <c r="C66" s="119"/>
      <c r="D66" s="119"/>
      <c r="E66" s="119"/>
      <c r="F66" s="119"/>
      <c r="G66" s="119"/>
      <c r="H66" s="141" t="s">
        <v>19</v>
      </c>
      <c r="I66" s="140"/>
      <c r="J66" s="410" t="s">
        <v>580</v>
      </c>
      <c r="K66" s="22">
        <v>3000869</v>
      </c>
      <c r="L66" s="396" t="s">
        <v>580</v>
      </c>
      <c r="M66" s="396" t="s">
        <v>580</v>
      </c>
    </row>
    <row r="67" spans="1:13" ht="13.5" customHeight="1">
      <c r="A67" s="116" t="s">
        <v>7</v>
      </c>
      <c r="B67" s="402"/>
      <c r="C67" s="402"/>
      <c r="D67" s="402"/>
      <c r="E67" s="402"/>
      <c r="F67" s="402"/>
      <c r="G67" s="401"/>
      <c r="H67" s="401"/>
      <c r="I67" s="401"/>
      <c r="J67" s="401"/>
      <c r="K67" s="401"/>
      <c r="L67" s="401"/>
      <c r="M67" s="401"/>
    </row>
    <row r="68" spans="1:14" ht="12.75">
      <c r="A68" s="402" t="s">
        <v>623</v>
      </c>
      <c r="B68" s="402"/>
      <c r="C68" s="402"/>
      <c r="D68" s="402"/>
      <c r="E68" s="402"/>
      <c r="F68" s="402"/>
      <c r="G68" s="401"/>
      <c r="H68" s="401"/>
      <c r="I68" s="401"/>
      <c r="J68" s="401"/>
      <c r="K68" s="401"/>
      <c r="L68" s="401"/>
      <c r="M68" s="401"/>
      <c r="N68" s="147"/>
    </row>
    <row r="69" spans="1:13" ht="9.75" customHeight="1">
      <c r="A69" s="402"/>
      <c r="B69" s="402"/>
      <c r="C69" s="402"/>
      <c r="D69" s="402"/>
      <c r="E69" s="402"/>
      <c r="F69" s="402"/>
      <c r="G69" s="401"/>
      <c r="H69" s="401"/>
      <c r="I69" s="401"/>
      <c r="J69" s="401"/>
      <c r="K69" s="401"/>
      <c r="L69" s="403"/>
      <c r="M69" s="401"/>
    </row>
    <row r="70" spans="10:12" ht="9" customHeight="1">
      <c r="J70" s="23"/>
      <c r="K70" s="23"/>
      <c r="L70" s="23"/>
    </row>
    <row r="71" spans="10:12" ht="12.75">
      <c r="J71" s="23"/>
      <c r="K71" s="23"/>
      <c r="L71" s="22"/>
    </row>
    <row r="72" spans="10:12" ht="12.75">
      <c r="J72" s="23"/>
      <c r="K72" s="23"/>
      <c r="L72" s="23"/>
    </row>
    <row r="73" spans="10:12" ht="12.75">
      <c r="J73" s="23"/>
      <c r="K73" s="23"/>
      <c r="L73" s="23"/>
    </row>
    <row r="74" spans="10:12" ht="12.75">
      <c r="J74" s="23"/>
      <c r="K74" s="23"/>
      <c r="L74" s="23"/>
    </row>
    <row r="75" spans="10:12" ht="12.75">
      <c r="J75" s="23"/>
      <c r="K75" s="23"/>
      <c r="L75" s="23"/>
    </row>
    <row r="76" spans="10:12" ht="12.75">
      <c r="J76" s="23"/>
      <c r="K76" s="23"/>
      <c r="L76" s="23"/>
    </row>
    <row r="77" spans="10:12" ht="12.75">
      <c r="J77" s="23"/>
      <c r="K77" s="23"/>
      <c r="L77" s="23"/>
    </row>
    <row r="78" spans="10:12" ht="12.75">
      <c r="J78" s="23"/>
      <c r="K78" s="23"/>
      <c r="L78" s="23"/>
    </row>
    <row r="79" spans="10:12" ht="12.75">
      <c r="J79" s="23"/>
      <c r="K79" s="23"/>
      <c r="L79" s="23"/>
    </row>
    <row r="80" spans="10:12" ht="12.75">
      <c r="J80" s="23"/>
      <c r="K80" s="23"/>
      <c r="L80" s="23"/>
    </row>
    <row r="81" spans="10:12" ht="12.75">
      <c r="J81" s="23"/>
      <c r="K81" s="23"/>
      <c r="L81" s="23"/>
    </row>
    <row r="82" spans="10:12" ht="12.75">
      <c r="J82" s="23"/>
      <c r="K82" s="23"/>
      <c r="L82" s="23"/>
    </row>
    <row r="83" spans="10:12" ht="12.75">
      <c r="J83" s="23"/>
      <c r="K83" s="23"/>
      <c r="L83" s="23"/>
    </row>
    <row r="84" spans="10:12" ht="12.75">
      <c r="J84" s="23"/>
      <c r="K84" s="23"/>
      <c r="L84" s="23"/>
    </row>
    <row r="85" spans="10:12" ht="12.75">
      <c r="J85" s="23"/>
      <c r="K85" s="23"/>
      <c r="L85" s="23"/>
    </row>
    <row r="86" spans="10:12" ht="12.75">
      <c r="J86" s="23"/>
      <c r="K86" s="23"/>
      <c r="L86" s="23"/>
    </row>
    <row r="87" spans="10:12" ht="12.75">
      <c r="J87" s="23"/>
      <c r="K87" s="23"/>
      <c r="L87" s="23"/>
    </row>
    <row r="88" spans="10:12" ht="12.75">
      <c r="J88" s="23"/>
      <c r="K88" s="23"/>
      <c r="L88" s="23"/>
    </row>
    <row r="89" spans="10:12" ht="12.75">
      <c r="J89" s="23"/>
      <c r="K89" s="23"/>
      <c r="L89" s="23"/>
    </row>
    <row r="90" spans="10:12" ht="12.75">
      <c r="J90" s="23"/>
      <c r="K90" s="23"/>
      <c r="L90" s="23"/>
    </row>
    <row r="91" spans="10:12" ht="12.75">
      <c r="J91" s="23"/>
      <c r="K91" s="23"/>
      <c r="L91" s="23"/>
    </row>
    <row r="92" spans="10:12" ht="12.75">
      <c r="J92" s="23"/>
      <c r="K92" s="23"/>
      <c r="L92" s="23"/>
    </row>
    <row r="93" spans="10:12" ht="12.75">
      <c r="J93" s="23"/>
      <c r="K93" s="23"/>
      <c r="L93" s="23"/>
    </row>
    <row r="94" spans="10:12" ht="12.75">
      <c r="J94" s="23"/>
      <c r="K94" s="23"/>
      <c r="L94" s="23"/>
    </row>
    <row r="95" spans="10:12" ht="12.75">
      <c r="J95" s="23"/>
      <c r="K95" s="23"/>
      <c r="L95" s="23"/>
    </row>
    <row r="96" spans="10:12" ht="12.75">
      <c r="J96" s="23"/>
      <c r="K96" s="23"/>
      <c r="L96" s="23"/>
    </row>
    <row r="97" spans="10:12" ht="12.75">
      <c r="J97" s="23"/>
      <c r="K97" s="23"/>
      <c r="L97" s="23"/>
    </row>
    <row r="98" spans="10:12" ht="12.75">
      <c r="J98" s="23"/>
      <c r="K98" s="23"/>
      <c r="L98" s="23"/>
    </row>
    <row r="99" spans="10:12" ht="12.75">
      <c r="J99" s="23"/>
      <c r="K99" s="23"/>
      <c r="L99" s="23"/>
    </row>
    <row r="100" spans="10:12" ht="12.75">
      <c r="J100" s="23"/>
      <c r="K100" s="23"/>
      <c r="L100" s="23"/>
    </row>
    <row r="101" spans="10:12" ht="12.75">
      <c r="J101" s="23"/>
      <c r="K101" s="23"/>
      <c r="L101" s="23"/>
    </row>
    <row r="102" spans="10:12" ht="12.75">
      <c r="J102" s="23"/>
      <c r="K102" s="23"/>
      <c r="L102" s="23"/>
    </row>
    <row r="103" spans="10:12" ht="12.75">
      <c r="J103" s="23"/>
      <c r="K103" s="23"/>
      <c r="L103" s="23"/>
    </row>
    <row r="104" spans="10:12" ht="12.75">
      <c r="J104" s="23"/>
      <c r="K104" s="23"/>
      <c r="L104" s="23"/>
    </row>
    <row r="105" spans="10:12" ht="12.75">
      <c r="J105" s="23"/>
      <c r="K105" s="23"/>
      <c r="L105" s="23"/>
    </row>
    <row r="106" spans="10:12" ht="12.75">
      <c r="J106" s="23"/>
      <c r="K106" s="23"/>
      <c r="L106" s="23"/>
    </row>
    <row r="107" spans="10:12" ht="12.75">
      <c r="J107" s="23"/>
      <c r="K107" s="23"/>
      <c r="L107" s="23"/>
    </row>
    <row r="108" spans="10:12" ht="12.75">
      <c r="J108" s="23"/>
      <c r="K108" s="23"/>
      <c r="L108" s="23"/>
    </row>
    <row r="109" spans="10:12" ht="12.75">
      <c r="J109" s="23"/>
      <c r="K109" s="23"/>
      <c r="L109" s="23"/>
    </row>
    <row r="110" spans="10:12" ht="12.75">
      <c r="J110" s="23"/>
      <c r="K110" s="23"/>
      <c r="L110" s="23"/>
    </row>
    <row r="111" spans="10:12" ht="12.75">
      <c r="J111" s="23"/>
      <c r="K111" s="23"/>
      <c r="L111" s="23"/>
    </row>
    <row r="112" spans="10:12" ht="12.75">
      <c r="J112" s="23"/>
      <c r="K112" s="23"/>
      <c r="L112" s="23"/>
    </row>
    <row r="113" spans="10:12" ht="12.75">
      <c r="J113" s="23"/>
      <c r="K113" s="23"/>
      <c r="L113" s="23"/>
    </row>
    <row r="114" spans="10:12" ht="12.75">
      <c r="J114" s="23"/>
      <c r="K114" s="23"/>
      <c r="L114" s="23"/>
    </row>
    <row r="115" spans="10:12" ht="12.75">
      <c r="J115" s="23"/>
      <c r="K115" s="23"/>
      <c r="L115" s="23"/>
    </row>
    <row r="116" spans="10:12" ht="12.75">
      <c r="J116" s="23"/>
      <c r="K116" s="23"/>
      <c r="L116" s="23"/>
    </row>
    <row r="117" spans="10:12" ht="12.75">
      <c r="J117" s="23"/>
      <c r="K117" s="23"/>
      <c r="L117" s="23"/>
    </row>
    <row r="118" spans="10:12" ht="12.75">
      <c r="J118" s="23"/>
      <c r="K118" s="23"/>
      <c r="L118" s="23"/>
    </row>
    <row r="119" spans="10:12" ht="12.75">
      <c r="J119" s="23"/>
      <c r="K119" s="23"/>
      <c r="L119" s="23"/>
    </row>
    <row r="120" spans="10:12" ht="12.75">
      <c r="J120" s="23"/>
      <c r="K120" s="23"/>
      <c r="L120" s="23"/>
    </row>
    <row r="121" spans="10:12" ht="12.75">
      <c r="J121" s="23"/>
      <c r="K121" s="23"/>
      <c r="L121" s="23"/>
    </row>
    <row r="122" spans="10:12" ht="12.75">
      <c r="J122" s="23"/>
      <c r="K122" s="23"/>
      <c r="L122" s="23"/>
    </row>
    <row r="123" spans="10:12" ht="12.75">
      <c r="J123" s="23"/>
      <c r="K123" s="23"/>
      <c r="L123" s="23"/>
    </row>
    <row r="124" spans="10:12" ht="12.75">
      <c r="J124" s="23"/>
      <c r="K124" s="23"/>
      <c r="L124" s="23"/>
    </row>
    <row r="125" spans="10:12" ht="12.75">
      <c r="J125" s="23"/>
      <c r="K125" s="23"/>
      <c r="L125" s="23"/>
    </row>
    <row r="126" spans="10:12" ht="12.75">
      <c r="J126" s="23"/>
      <c r="K126" s="23"/>
      <c r="L126" s="23"/>
    </row>
    <row r="127" spans="10:12" ht="12.75">
      <c r="J127" s="23"/>
      <c r="K127" s="23"/>
      <c r="L127" s="23"/>
    </row>
    <row r="128" spans="10:12" ht="12.75">
      <c r="J128" s="23"/>
      <c r="K128" s="23"/>
      <c r="L128" s="23"/>
    </row>
    <row r="129" spans="10:12" ht="12.75">
      <c r="J129" s="23"/>
      <c r="K129" s="23"/>
      <c r="L129" s="23"/>
    </row>
    <row r="130" spans="10:12" ht="12.75">
      <c r="J130" s="23"/>
      <c r="K130" s="23"/>
      <c r="L130" s="23"/>
    </row>
    <row r="131" spans="10:12" ht="12.75">
      <c r="J131" s="23"/>
      <c r="K131" s="23"/>
      <c r="L131" s="23"/>
    </row>
    <row r="132" spans="10:12" ht="12.75">
      <c r="J132" s="23"/>
      <c r="K132" s="23"/>
      <c r="L132" s="23"/>
    </row>
    <row r="133" spans="10:12" ht="12.75">
      <c r="J133" s="23"/>
      <c r="K133" s="23"/>
      <c r="L133" s="23"/>
    </row>
    <row r="134" spans="10:12" ht="12.75">
      <c r="J134" s="23"/>
      <c r="K134" s="23"/>
      <c r="L134" s="23"/>
    </row>
    <row r="135" spans="10:12" ht="12.75">
      <c r="J135" s="23"/>
      <c r="K135" s="23"/>
      <c r="L135" s="23"/>
    </row>
    <row r="136" spans="10:12" ht="12.75">
      <c r="J136" s="23"/>
      <c r="K136" s="23"/>
      <c r="L136" s="23"/>
    </row>
    <row r="137" spans="10:12" ht="12.75">
      <c r="J137" s="23"/>
      <c r="K137" s="23"/>
      <c r="L137" s="23"/>
    </row>
    <row r="138" spans="10:12" ht="12.75">
      <c r="J138" s="23"/>
      <c r="K138" s="23"/>
      <c r="L138" s="23"/>
    </row>
    <row r="139" spans="10:12" ht="12.75">
      <c r="J139" s="23"/>
      <c r="K139" s="23"/>
      <c r="L139" s="23"/>
    </row>
    <row r="140" spans="10:12" ht="12.75">
      <c r="J140" s="23"/>
      <c r="K140" s="23"/>
      <c r="L140" s="23"/>
    </row>
    <row r="141" spans="10:12" ht="12.75">
      <c r="J141" s="23"/>
      <c r="K141" s="23"/>
      <c r="L141" s="23"/>
    </row>
    <row r="142" spans="10:12" ht="12.75">
      <c r="J142" s="23"/>
      <c r="K142" s="23"/>
      <c r="L142" s="23"/>
    </row>
    <row r="143" spans="10:12" ht="12.75">
      <c r="J143" s="23"/>
      <c r="K143" s="23"/>
      <c r="L143" s="23"/>
    </row>
    <row r="144" spans="10:12" ht="12.75">
      <c r="J144" s="23"/>
      <c r="K144" s="23"/>
      <c r="L144" s="23"/>
    </row>
    <row r="145" spans="10:12" ht="12.75">
      <c r="J145" s="23"/>
      <c r="K145" s="23"/>
      <c r="L145" s="23"/>
    </row>
    <row r="146" spans="10:12" ht="12.75">
      <c r="J146" s="23"/>
      <c r="K146" s="23"/>
      <c r="L146" s="23"/>
    </row>
    <row r="147" spans="10:12" ht="12.75">
      <c r="J147" s="23"/>
      <c r="K147" s="23"/>
      <c r="L147" s="23"/>
    </row>
    <row r="148" spans="10:12" ht="12.75">
      <c r="J148" s="23"/>
      <c r="K148" s="23"/>
      <c r="L148" s="23"/>
    </row>
    <row r="149" spans="10:12" ht="12.75">
      <c r="J149" s="23"/>
      <c r="K149" s="23"/>
      <c r="L149" s="23"/>
    </row>
    <row r="150" spans="10:12" ht="12.75">
      <c r="J150" s="23"/>
      <c r="K150" s="23"/>
      <c r="L150" s="23"/>
    </row>
    <row r="151" spans="10:12" ht="12.75">
      <c r="J151" s="23"/>
      <c r="K151" s="23"/>
      <c r="L151" s="23"/>
    </row>
    <row r="152" spans="10:12" ht="12.75">
      <c r="J152" s="23"/>
      <c r="K152" s="23"/>
      <c r="L152" s="23"/>
    </row>
    <row r="153" spans="10:12" ht="12.75">
      <c r="J153" s="23"/>
      <c r="K153" s="23"/>
      <c r="L153" s="23"/>
    </row>
    <row r="154" spans="10:12" ht="12.75">
      <c r="J154" s="23"/>
      <c r="K154" s="23"/>
      <c r="L154" s="23"/>
    </row>
    <row r="155" spans="10:12" ht="12.75">
      <c r="J155" s="23"/>
      <c r="K155" s="23"/>
      <c r="L155" s="23"/>
    </row>
    <row r="156" spans="10:12" ht="12.75">
      <c r="J156" s="23"/>
      <c r="K156" s="23"/>
      <c r="L156" s="23"/>
    </row>
    <row r="157" spans="10:12" ht="12.75">
      <c r="J157" s="23"/>
      <c r="K157" s="23"/>
      <c r="L157" s="23"/>
    </row>
    <row r="158" spans="10:12" ht="12.75">
      <c r="J158" s="23"/>
      <c r="K158" s="23"/>
      <c r="L158" s="23"/>
    </row>
    <row r="159" spans="10:12" ht="12.75">
      <c r="J159" s="23"/>
      <c r="K159" s="23"/>
      <c r="L159" s="23"/>
    </row>
    <row r="160" spans="10:12" ht="12.75">
      <c r="J160" s="23"/>
      <c r="K160" s="23"/>
      <c r="L160" s="23"/>
    </row>
    <row r="161" spans="10:12" ht="12.75">
      <c r="J161" s="23"/>
      <c r="K161" s="23"/>
      <c r="L161" s="23"/>
    </row>
    <row r="162" spans="10:12" ht="12.75">
      <c r="J162" s="23"/>
      <c r="K162" s="23"/>
      <c r="L162" s="23"/>
    </row>
    <row r="163" spans="10:12" ht="12.75">
      <c r="J163" s="23"/>
      <c r="K163" s="23"/>
      <c r="L163" s="23"/>
    </row>
    <row r="164" spans="10:12" ht="12.75">
      <c r="J164" s="23"/>
      <c r="K164" s="23"/>
      <c r="L164" s="23"/>
    </row>
    <row r="165" spans="10:12" ht="12.75">
      <c r="J165" s="23"/>
      <c r="K165" s="23"/>
      <c r="L165" s="23"/>
    </row>
    <row r="166" spans="10:12" ht="12.75">
      <c r="J166" s="23"/>
      <c r="K166" s="23"/>
      <c r="L166" s="23"/>
    </row>
    <row r="167" spans="10:12" ht="12.75">
      <c r="J167" s="23"/>
      <c r="K167" s="23"/>
      <c r="L167" s="23"/>
    </row>
    <row r="168" spans="10:12" ht="12.75">
      <c r="J168" s="23"/>
      <c r="K168" s="23"/>
      <c r="L168" s="23"/>
    </row>
    <row r="169" spans="10:12" ht="12.75">
      <c r="J169" s="23"/>
      <c r="K169" s="23"/>
      <c r="L169" s="23"/>
    </row>
    <row r="170" spans="10:12" ht="12.75">
      <c r="J170" s="23"/>
      <c r="K170" s="23"/>
      <c r="L170" s="23"/>
    </row>
    <row r="171" spans="10:12" ht="12.75">
      <c r="J171" s="23"/>
      <c r="K171" s="23"/>
      <c r="L171" s="23"/>
    </row>
    <row r="172" spans="10:12" ht="12.75">
      <c r="J172" s="23"/>
      <c r="K172" s="23"/>
      <c r="L172" s="23"/>
    </row>
    <row r="173" spans="10:12" ht="12.75">
      <c r="J173" s="23"/>
      <c r="K173" s="23"/>
      <c r="L173" s="23"/>
    </row>
    <row r="174" spans="10:12" ht="12.75">
      <c r="J174" s="23"/>
      <c r="K174" s="23"/>
      <c r="L174" s="23"/>
    </row>
    <row r="175" spans="10:12" ht="12.75">
      <c r="J175" s="23"/>
      <c r="K175" s="23"/>
      <c r="L175" s="23"/>
    </row>
    <row r="176" spans="10:12" ht="12.75">
      <c r="J176" s="23"/>
      <c r="K176" s="23"/>
      <c r="L176" s="23"/>
    </row>
    <row r="177" spans="10:12" ht="12.75">
      <c r="J177" s="23"/>
      <c r="K177" s="23"/>
      <c r="L177" s="23"/>
    </row>
    <row r="178" spans="10:12" ht="12.75">
      <c r="J178" s="23"/>
      <c r="K178" s="23"/>
      <c r="L178" s="23"/>
    </row>
    <row r="179" spans="10:12" ht="12.75">
      <c r="J179" s="23"/>
      <c r="K179" s="23"/>
      <c r="L179" s="23"/>
    </row>
    <row r="180" spans="10:12" ht="12.75">
      <c r="J180" s="23"/>
      <c r="K180" s="23"/>
      <c r="L180" s="23"/>
    </row>
    <row r="181" spans="10:12" ht="12.75">
      <c r="J181" s="23"/>
      <c r="K181" s="23"/>
      <c r="L181" s="23"/>
    </row>
    <row r="182" spans="10:12" ht="12.75">
      <c r="J182" s="23"/>
      <c r="K182" s="23"/>
      <c r="L182" s="23"/>
    </row>
    <row r="183" spans="10:12" ht="12.75">
      <c r="J183" s="23"/>
      <c r="K183" s="23"/>
      <c r="L183" s="23"/>
    </row>
    <row r="184" spans="10:12" ht="12.75">
      <c r="J184" s="23"/>
      <c r="K184" s="23"/>
      <c r="L184" s="23"/>
    </row>
    <row r="185" spans="10:12" ht="12.75">
      <c r="J185" s="23"/>
      <c r="K185" s="23"/>
      <c r="L185" s="23"/>
    </row>
    <row r="186" spans="10:12" ht="12.75">
      <c r="J186" s="23"/>
      <c r="K186" s="23"/>
      <c r="L186" s="23"/>
    </row>
    <row r="187" spans="10:12" ht="12.75">
      <c r="J187" s="23"/>
      <c r="K187" s="23"/>
      <c r="L187" s="23"/>
    </row>
    <row r="188" spans="10:12" ht="12.75">
      <c r="J188" s="23"/>
      <c r="K188" s="23"/>
      <c r="L188" s="23"/>
    </row>
    <row r="189" spans="10:12" ht="12.75">
      <c r="J189" s="23"/>
      <c r="K189" s="23"/>
      <c r="L189" s="23"/>
    </row>
    <row r="190" spans="10:12" ht="12.75">
      <c r="J190" s="23"/>
      <c r="K190" s="23"/>
      <c r="L190" s="23"/>
    </row>
    <row r="191" spans="10:12" ht="12.75">
      <c r="J191" s="23"/>
      <c r="K191" s="23"/>
      <c r="L191" s="23"/>
    </row>
    <row r="192" spans="10:12" ht="12.75">
      <c r="J192" s="23"/>
      <c r="K192" s="23"/>
      <c r="L192" s="23"/>
    </row>
    <row r="193" spans="10:12" ht="12.75">
      <c r="J193" s="23"/>
      <c r="K193" s="23"/>
      <c r="L193" s="23"/>
    </row>
    <row r="194" spans="10:12" ht="12.75">
      <c r="J194" s="23"/>
      <c r="K194" s="23"/>
      <c r="L194" s="23"/>
    </row>
    <row r="195" spans="10:12" ht="12.75">
      <c r="J195" s="23"/>
      <c r="K195" s="23"/>
      <c r="L195" s="23"/>
    </row>
    <row r="196" spans="10:12" ht="12.75">
      <c r="J196" s="23"/>
      <c r="K196" s="23"/>
      <c r="L196" s="23"/>
    </row>
    <row r="197" spans="10:12" ht="12.75">
      <c r="J197" s="23"/>
      <c r="K197" s="23"/>
      <c r="L197" s="23"/>
    </row>
    <row r="198" spans="10:12" ht="12.75">
      <c r="J198" s="23"/>
      <c r="K198" s="23"/>
      <c r="L198" s="23"/>
    </row>
    <row r="199" spans="10:12" ht="12.75">
      <c r="J199" s="23"/>
      <c r="K199" s="23"/>
      <c r="L199" s="23"/>
    </row>
    <row r="200" spans="10:12" ht="12.75">
      <c r="J200" s="23"/>
      <c r="K200" s="23"/>
      <c r="L200" s="23"/>
    </row>
    <row r="201" spans="10:12" ht="12.75">
      <c r="J201" s="23"/>
      <c r="K201" s="23"/>
      <c r="L201" s="23"/>
    </row>
    <row r="202" spans="10:12" ht="12.75">
      <c r="J202" s="23"/>
      <c r="K202" s="23"/>
      <c r="L202" s="23"/>
    </row>
    <row r="203" spans="10:12" ht="12.75">
      <c r="J203" s="23"/>
      <c r="K203" s="23"/>
      <c r="L203" s="23"/>
    </row>
    <row r="204" spans="10:12" ht="12.75">
      <c r="J204" s="23"/>
      <c r="K204" s="23"/>
      <c r="L204" s="23"/>
    </row>
    <row r="205" spans="10:12" ht="12.75">
      <c r="J205" s="23"/>
      <c r="K205" s="23"/>
      <c r="L205" s="23"/>
    </row>
    <row r="206" spans="10:12" ht="12.75">
      <c r="J206" s="23"/>
      <c r="K206" s="23"/>
      <c r="L206" s="23"/>
    </row>
    <row r="207" spans="10:12" ht="12.75">
      <c r="J207" s="23"/>
      <c r="K207" s="23"/>
      <c r="L207" s="23"/>
    </row>
    <row r="208" spans="10:12" ht="12.75">
      <c r="J208" s="23"/>
      <c r="K208" s="23"/>
      <c r="L208" s="23"/>
    </row>
    <row r="209" spans="10:12" ht="12.75">
      <c r="J209" s="23"/>
      <c r="K209" s="23"/>
      <c r="L209" s="23"/>
    </row>
    <row r="210" spans="10:12" ht="12.75">
      <c r="J210" s="23"/>
      <c r="K210" s="23"/>
      <c r="L210" s="23"/>
    </row>
    <row r="211" spans="10:12" ht="12.75">
      <c r="J211" s="23"/>
      <c r="K211" s="23"/>
      <c r="L211" s="23"/>
    </row>
  </sheetData>
  <mergeCells count="29">
    <mergeCell ref="A2:M2"/>
    <mergeCell ref="A3:M3"/>
    <mergeCell ref="A5:A8"/>
    <mergeCell ref="B5:I8"/>
    <mergeCell ref="J5:J7"/>
    <mergeCell ref="K5:M5"/>
    <mergeCell ref="K6:K7"/>
    <mergeCell ref="L6:M6"/>
    <mergeCell ref="K8:M8"/>
    <mergeCell ref="E34:H34"/>
    <mergeCell ref="C10:H10"/>
    <mergeCell ref="E13:H13"/>
    <mergeCell ref="E15:H15"/>
    <mergeCell ref="C17:H17"/>
    <mergeCell ref="D18:H18"/>
    <mergeCell ref="C20:H20"/>
    <mergeCell ref="C21:H21"/>
    <mergeCell ref="E24:H24"/>
    <mergeCell ref="D27:H27"/>
    <mergeCell ref="E29:H29"/>
    <mergeCell ref="D32:H32"/>
    <mergeCell ref="D57:H57"/>
    <mergeCell ref="E60:H60"/>
    <mergeCell ref="E36:H36"/>
    <mergeCell ref="E38:H38"/>
    <mergeCell ref="D43:H43"/>
    <mergeCell ref="D48:H48"/>
    <mergeCell ref="E51:H51"/>
    <mergeCell ref="E53:H53"/>
  </mergeCells>
  <printOptions/>
  <pageMargins left="0.5118110236220472" right="0.5118110236220472" top="0.7874015748031497" bottom="0.984251968503937" header="0.5118110236220472" footer="0.4724409448818898"/>
  <pageSetup horizontalDpi="600" verticalDpi="600" orientation="portrait" paperSize="9" r:id="rId1"/>
  <headerFooter alignWithMargins="0">
    <oddHeader>&amp;L&amp;"Arial,Kursiv"&amp;8 &amp;U2 Nachweispflichtige Abfälle&amp;R&amp;"Arial,Kursiv"&amp;8&amp;U Abfallwirtschaft in Bayern 2018</oddHeader>
    <oddFooter xml:space="preserve">&amp;C&amp;8 51&amp;10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989B-BF14-4CCD-BF12-1438296491FF}">
  <dimension ref="A2:X107"/>
  <sheetViews>
    <sheetView zoomScalePageLayoutView="90" workbookViewId="0" topLeftCell="A1">
      <selection activeCell="L1" sqref="L1"/>
    </sheetView>
  </sheetViews>
  <sheetFormatPr defaultColWidth="11.421875" defaultRowHeight="12.75"/>
  <cols>
    <col min="1" max="1" width="2.57421875" style="147" customWidth="1"/>
    <col min="2" max="6" width="6.28125" style="147" customWidth="1"/>
    <col min="7" max="7" width="1.1484375" style="147" customWidth="1"/>
    <col min="8" max="8" width="13.28125" style="147" customWidth="1"/>
    <col min="9" max="9" width="14.140625" style="147" customWidth="1"/>
    <col min="10" max="10" width="12.7109375" style="147" customWidth="1"/>
    <col min="11" max="11" width="14.421875" style="147" customWidth="1"/>
    <col min="12" max="12" width="11.421875" style="147" customWidth="1"/>
    <col min="13" max="13" width="3.8515625" style="147" customWidth="1"/>
    <col min="14" max="14" width="3.57421875" style="147" customWidth="1"/>
    <col min="15" max="15" width="24.8515625" style="147" bestFit="1" customWidth="1"/>
    <col min="16" max="16" width="11.7109375" style="147" customWidth="1"/>
    <col min="17" max="17" width="14.140625" style="147" customWidth="1"/>
    <col min="18" max="18" width="11.421875" style="147" customWidth="1"/>
    <col min="19" max="19" width="3.00390625" style="147" customWidth="1"/>
    <col min="20" max="20" width="23.421875" style="147" customWidth="1"/>
    <col min="21" max="21" width="12.7109375" style="147" customWidth="1"/>
    <col min="22" max="16384" width="11.421875" style="147" customWidth="1"/>
  </cols>
  <sheetData>
    <row r="2" spans="1:11" ht="20.1" customHeight="1">
      <c r="A2" s="953" t="s">
        <v>662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ht="14.25" customHeight="1">
      <c r="A3" s="1041" t="s">
        <v>663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</row>
    <row r="4" ht="12" customHeight="1">
      <c r="A4" s="58"/>
    </row>
    <row r="5" spans="1:11" ht="17.1" customHeight="1">
      <c r="A5" s="1042" t="s">
        <v>664</v>
      </c>
      <c r="B5" s="1042"/>
      <c r="C5" s="1042"/>
      <c r="D5" s="1042"/>
      <c r="E5" s="1042"/>
      <c r="F5" s="1042"/>
      <c r="G5" s="1019"/>
      <c r="H5" s="1045" t="s">
        <v>665</v>
      </c>
      <c r="I5" s="1046"/>
      <c r="J5" s="1046"/>
      <c r="K5" s="1046"/>
    </row>
    <row r="6" spans="1:11" ht="66" customHeight="1">
      <c r="A6" s="1043"/>
      <c r="B6" s="1043"/>
      <c r="C6" s="1043"/>
      <c r="D6" s="1043"/>
      <c r="E6" s="1043"/>
      <c r="F6" s="1043"/>
      <c r="G6" s="1021"/>
      <c r="H6" s="390" t="s">
        <v>666</v>
      </c>
      <c r="I6" s="391" t="s">
        <v>667</v>
      </c>
      <c r="J6" s="391" t="s">
        <v>668</v>
      </c>
      <c r="K6" s="391" t="s">
        <v>667</v>
      </c>
    </row>
    <row r="7" spans="1:11" ht="17.1" customHeight="1">
      <c r="A7" s="1044"/>
      <c r="B7" s="1044"/>
      <c r="C7" s="1044"/>
      <c r="D7" s="1044"/>
      <c r="E7" s="1044"/>
      <c r="F7" s="1044"/>
      <c r="G7" s="1023"/>
      <c r="H7" s="1047" t="s">
        <v>3</v>
      </c>
      <c r="I7" s="1048"/>
      <c r="J7" s="1048"/>
      <c r="K7" s="1048"/>
    </row>
    <row r="8" spans="1:11" ht="6.75" customHeight="1">
      <c r="A8" s="360"/>
      <c r="B8" s="360"/>
      <c r="C8" s="360"/>
      <c r="D8" s="360"/>
      <c r="E8" s="360"/>
      <c r="F8" s="343"/>
      <c r="G8" s="411"/>
      <c r="H8" s="360"/>
      <c r="I8" s="412"/>
      <c r="J8" s="412"/>
      <c r="K8" s="360"/>
    </row>
    <row r="9" spans="1:19" ht="12" customHeight="1">
      <c r="A9" s="360"/>
      <c r="B9" s="1049" t="s">
        <v>669</v>
      </c>
      <c r="C9" s="1049"/>
      <c r="D9" s="1049"/>
      <c r="E9" s="1049"/>
      <c r="F9" s="1049"/>
      <c r="G9" s="110"/>
      <c r="H9" s="413">
        <v>0</v>
      </c>
      <c r="I9" s="414">
        <v>0</v>
      </c>
      <c r="J9" s="414">
        <v>0</v>
      </c>
      <c r="K9" s="414">
        <v>0</v>
      </c>
      <c r="P9" s="343"/>
      <c r="Q9" s="343"/>
      <c r="R9" s="343"/>
      <c r="S9" s="343"/>
    </row>
    <row r="10" spans="1:24" ht="12" customHeight="1">
      <c r="A10" s="360"/>
      <c r="B10" s="1040" t="s">
        <v>670</v>
      </c>
      <c r="C10" s="1040"/>
      <c r="D10" s="1040"/>
      <c r="E10" s="1040"/>
      <c r="F10" s="1040"/>
      <c r="G10" s="158"/>
      <c r="H10" s="415">
        <v>970.46</v>
      </c>
      <c r="I10" s="416">
        <v>758.46</v>
      </c>
      <c r="J10" s="417">
        <v>1767.08</v>
      </c>
      <c r="K10" s="418">
        <v>1767.08</v>
      </c>
      <c r="L10" s="244"/>
      <c r="O10" s="419"/>
      <c r="P10" s="343"/>
      <c r="Q10" s="343"/>
      <c r="R10" s="343"/>
      <c r="S10" s="343"/>
      <c r="X10" s="343"/>
    </row>
    <row r="11" spans="1:24" ht="12" customHeight="1">
      <c r="A11" s="360"/>
      <c r="B11" s="1040" t="s">
        <v>671</v>
      </c>
      <c r="C11" s="1040"/>
      <c r="D11" s="1040"/>
      <c r="E11" s="1040"/>
      <c r="F11" s="1040"/>
      <c r="G11" s="158"/>
      <c r="H11" s="415">
        <v>43.18</v>
      </c>
      <c r="I11" s="416">
        <v>43.18</v>
      </c>
      <c r="J11" s="414">
        <v>0</v>
      </c>
      <c r="K11" s="414">
        <v>0</v>
      </c>
      <c r="L11" s="244"/>
      <c r="O11" s="420"/>
      <c r="P11" s="420"/>
      <c r="Q11" s="420"/>
      <c r="R11" s="420"/>
      <c r="S11" s="421"/>
      <c r="X11" s="343"/>
    </row>
    <row r="12" spans="1:24" ht="12" customHeight="1">
      <c r="A12" s="360"/>
      <c r="B12" s="1040" t="s">
        <v>672</v>
      </c>
      <c r="C12" s="1040"/>
      <c r="D12" s="1040"/>
      <c r="E12" s="1040"/>
      <c r="F12" s="1040"/>
      <c r="G12" s="158"/>
      <c r="H12" s="413">
        <v>0</v>
      </c>
      <c r="I12" s="414">
        <v>0</v>
      </c>
      <c r="J12" s="414">
        <v>0</v>
      </c>
      <c r="K12" s="414">
        <v>0</v>
      </c>
      <c r="L12" s="244"/>
      <c r="O12" s="343"/>
      <c r="P12" s="343"/>
      <c r="Q12" s="422"/>
      <c r="R12" s="422"/>
      <c r="S12" s="421"/>
      <c r="X12" s="422"/>
    </row>
    <row r="13" spans="1:24" ht="12" customHeight="1">
      <c r="A13" s="360"/>
      <c r="B13" s="1040" t="s">
        <v>673</v>
      </c>
      <c r="C13" s="1040"/>
      <c r="D13" s="1040"/>
      <c r="E13" s="1040"/>
      <c r="F13" s="1040"/>
      <c r="G13" s="158"/>
      <c r="H13" s="415">
        <v>23.19</v>
      </c>
      <c r="I13" s="416">
        <v>23.01</v>
      </c>
      <c r="J13" s="414">
        <v>0</v>
      </c>
      <c r="K13" s="414">
        <v>0</v>
      </c>
      <c r="L13" s="244"/>
      <c r="O13" s="343"/>
      <c r="P13" s="422"/>
      <c r="Q13" s="423"/>
      <c r="R13" s="423"/>
      <c r="S13" s="421"/>
      <c r="X13" s="422"/>
    </row>
    <row r="14" spans="1:24" ht="12" customHeight="1">
      <c r="A14" s="360"/>
      <c r="B14" s="989" t="s">
        <v>674</v>
      </c>
      <c r="C14" s="989"/>
      <c r="D14" s="989"/>
      <c r="E14" s="989"/>
      <c r="F14" s="989"/>
      <c r="G14" s="158"/>
      <c r="H14" s="413">
        <v>0</v>
      </c>
      <c r="I14" s="414">
        <v>0</v>
      </c>
      <c r="J14" s="414">
        <v>0</v>
      </c>
      <c r="K14" s="414">
        <v>0</v>
      </c>
      <c r="L14" s="244"/>
      <c r="O14" s="424"/>
      <c r="P14" s="422"/>
      <c r="Q14" s="425"/>
      <c r="R14" s="426"/>
      <c r="S14" s="421"/>
      <c r="X14" s="422"/>
    </row>
    <row r="15" spans="1:24" ht="12" customHeight="1">
      <c r="A15" s="360"/>
      <c r="B15" s="989" t="s">
        <v>675</v>
      </c>
      <c r="C15" s="989"/>
      <c r="D15" s="989"/>
      <c r="E15" s="989"/>
      <c r="F15" s="989"/>
      <c r="G15" s="158"/>
      <c r="H15" s="415">
        <v>3718.19</v>
      </c>
      <c r="I15" s="416">
        <v>619.79</v>
      </c>
      <c r="J15" s="414">
        <v>0</v>
      </c>
      <c r="K15" s="414">
        <v>0</v>
      </c>
      <c r="L15" s="244"/>
      <c r="O15" s="424"/>
      <c r="P15" s="422"/>
      <c r="Q15" s="425"/>
      <c r="R15" s="426"/>
      <c r="S15" s="421"/>
      <c r="X15" s="343"/>
    </row>
    <row r="16" spans="1:24" ht="12" customHeight="1">
      <c r="A16" s="360"/>
      <c r="B16" s="989" t="s">
        <v>676</v>
      </c>
      <c r="C16" s="989"/>
      <c r="D16" s="989"/>
      <c r="E16" s="989"/>
      <c r="F16" s="989"/>
      <c r="G16" s="158"/>
      <c r="H16" s="413">
        <v>0</v>
      </c>
      <c r="I16" s="414">
        <v>0</v>
      </c>
      <c r="J16" s="427">
        <v>56.3</v>
      </c>
      <c r="K16" s="427">
        <v>56.3</v>
      </c>
      <c r="L16" s="244"/>
      <c r="O16" s="424"/>
      <c r="P16" s="422"/>
      <c r="Q16" s="423"/>
      <c r="R16" s="423"/>
      <c r="S16" s="421"/>
      <c r="X16" s="343"/>
    </row>
    <row r="17" spans="1:24" ht="12" customHeight="1">
      <c r="A17" s="360"/>
      <c r="B17" s="1040" t="s">
        <v>677</v>
      </c>
      <c r="C17" s="1040"/>
      <c r="D17" s="1040"/>
      <c r="E17" s="1040"/>
      <c r="F17" s="1040"/>
      <c r="G17" s="158"/>
      <c r="H17" s="428">
        <v>25.8</v>
      </c>
      <c r="I17" s="414">
        <v>0</v>
      </c>
      <c r="J17" s="414">
        <v>0</v>
      </c>
      <c r="K17" s="414">
        <v>0</v>
      </c>
      <c r="L17" s="244"/>
      <c r="O17" s="424"/>
      <c r="P17" s="422"/>
      <c r="Q17" s="425"/>
      <c r="R17" s="429"/>
      <c r="S17" s="421"/>
      <c r="X17" s="343"/>
    </row>
    <row r="18" spans="1:24" ht="12" customHeight="1">
      <c r="A18" s="360"/>
      <c r="B18" s="1040" t="s">
        <v>678</v>
      </c>
      <c r="C18" s="1040"/>
      <c r="D18" s="1040"/>
      <c r="E18" s="1040"/>
      <c r="F18" s="1040"/>
      <c r="G18" s="158"/>
      <c r="H18" s="415">
        <v>6320.65</v>
      </c>
      <c r="I18" s="416">
        <v>6320.65</v>
      </c>
      <c r="J18" s="417">
        <v>11215.1</v>
      </c>
      <c r="K18" s="418">
        <v>11215.1</v>
      </c>
      <c r="L18" s="244"/>
      <c r="O18" s="424"/>
      <c r="P18" s="422"/>
      <c r="Q18" s="423"/>
      <c r="R18" s="423"/>
      <c r="S18" s="430"/>
      <c r="X18" s="343"/>
    </row>
    <row r="19" spans="1:24" ht="12" customHeight="1">
      <c r="A19" s="360"/>
      <c r="B19" s="1040" t="s">
        <v>679</v>
      </c>
      <c r="C19" s="1001"/>
      <c r="D19" s="1001"/>
      <c r="E19" s="1001"/>
      <c r="F19" s="1001"/>
      <c r="G19" s="158"/>
      <c r="H19" s="413">
        <v>0</v>
      </c>
      <c r="I19" s="414">
        <v>0</v>
      </c>
      <c r="J19" s="414">
        <v>0</v>
      </c>
      <c r="K19" s="414">
        <v>0</v>
      </c>
      <c r="L19" s="244"/>
      <c r="O19" s="424"/>
      <c r="P19" s="422"/>
      <c r="Q19" s="423"/>
      <c r="R19" s="423"/>
      <c r="S19" s="430"/>
      <c r="X19" s="343"/>
    </row>
    <row r="20" spans="1:24" ht="12" customHeight="1">
      <c r="A20" s="360"/>
      <c r="B20" s="1040" t="s">
        <v>680</v>
      </c>
      <c r="C20" s="1040"/>
      <c r="D20" s="1040"/>
      <c r="E20" s="1040"/>
      <c r="F20" s="1040"/>
      <c r="G20" s="158"/>
      <c r="H20" s="431">
        <v>337.6</v>
      </c>
      <c r="I20" s="432">
        <v>337.6</v>
      </c>
      <c r="J20" s="417">
        <v>11.14</v>
      </c>
      <c r="K20" s="414">
        <v>0</v>
      </c>
      <c r="L20" s="244"/>
      <c r="O20" s="424"/>
      <c r="P20" s="422"/>
      <c r="Q20" s="425"/>
      <c r="R20" s="426"/>
      <c r="S20" s="421"/>
      <c r="X20" s="343"/>
    </row>
    <row r="21" spans="1:24" ht="12" customHeight="1">
      <c r="A21" s="360"/>
      <c r="B21" s="989" t="s">
        <v>681</v>
      </c>
      <c r="C21" s="989"/>
      <c r="D21" s="989"/>
      <c r="E21" s="989"/>
      <c r="F21" s="989"/>
      <c r="G21" s="158"/>
      <c r="H21" s="415">
        <v>473.7</v>
      </c>
      <c r="I21" s="416">
        <v>473.7</v>
      </c>
      <c r="J21" s="414">
        <v>0</v>
      </c>
      <c r="K21" s="414">
        <v>0</v>
      </c>
      <c r="L21" s="244"/>
      <c r="O21" s="343"/>
      <c r="P21" s="433"/>
      <c r="Q21" s="434"/>
      <c r="R21" s="434"/>
      <c r="S21" s="421"/>
      <c r="X21" s="343"/>
    </row>
    <row r="22" spans="1:24" ht="12" customHeight="1">
      <c r="A22" s="360"/>
      <c r="B22" s="1040" t="s">
        <v>682</v>
      </c>
      <c r="C22" s="1040"/>
      <c r="D22" s="1040"/>
      <c r="E22" s="1040"/>
      <c r="F22" s="1040"/>
      <c r="G22" s="158"/>
      <c r="H22" s="415">
        <v>99767.94</v>
      </c>
      <c r="I22" s="416">
        <v>96804.17</v>
      </c>
      <c r="J22" s="417">
        <v>9102.04</v>
      </c>
      <c r="K22" s="418">
        <v>9102.04</v>
      </c>
      <c r="L22" s="244"/>
      <c r="O22" s="424"/>
      <c r="P22" s="422"/>
      <c r="Q22" s="425"/>
      <c r="R22" s="426"/>
      <c r="S22" s="421"/>
      <c r="X22" s="435"/>
    </row>
    <row r="23" spans="1:24" ht="12" customHeight="1">
      <c r="A23" s="360"/>
      <c r="B23" s="1040" t="s">
        <v>683</v>
      </c>
      <c r="C23" s="1040"/>
      <c r="D23" s="1040"/>
      <c r="E23" s="1040"/>
      <c r="F23" s="1040"/>
      <c r="G23" s="158"/>
      <c r="H23" s="415">
        <v>2740.95</v>
      </c>
      <c r="I23" s="416">
        <v>2682.56</v>
      </c>
      <c r="J23" s="414">
        <v>0</v>
      </c>
      <c r="K23" s="414">
        <v>0</v>
      </c>
      <c r="L23" s="244"/>
      <c r="O23" s="424"/>
      <c r="P23" s="422"/>
      <c r="Q23" s="425"/>
      <c r="R23" s="423"/>
      <c r="S23" s="421"/>
      <c r="X23" s="436"/>
    </row>
    <row r="24" spans="1:24" ht="12" customHeight="1">
      <c r="A24" s="360"/>
      <c r="B24" s="989" t="s">
        <v>684</v>
      </c>
      <c r="C24" s="989"/>
      <c r="D24" s="989"/>
      <c r="E24" s="989"/>
      <c r="F24" s="989"/>
      <c r="G24" s="158"/>
      <c r="H24" s="413">
        <v>0</v>
      </c>
      <c r="I24" s="414">
        <v>0</v>
      </c>
      <c r="J24" s="414">
        <v>0</v>
      </c>
      <c r="K24" s="414">
        <v>0</v>
      </c>
      <c r="L24" s="244"/>
      <c r="O24" s="424"/>
      <c r="P24" s="422"/>
      <c r="Q24" s="435"/>
      <c r="R24" s="423"/>
      <c r="S24" s="421"/>
      <c r="X24" s="436"/>
    </row>
    <row r="25" spans="1:24" ht="12" customHeight="1">
      <c r="A25" s="360"/>
      <c r="B25" s="1040" t="s">
        <v>685</v>
      </c>
      <c r="C25" s="1040"/>
      <c r="D25" s="1040"/>
      <c r="E25" s="1040"/>
      <c r="F25" s="1040"/>
      <c r="G25" s="158"/>
      <c r="H25" s="437">
        <v>20.09</v>
      </c>
      <c r="I25" s="438">
        <v>20.09</v>
      </c>
      <c r="J25" s="414">
        <v>0</v>
      </c>
      <c r="K25" s="414">
        <v>0</v>
      </c>
      <c r="L25" s="244"/>
      <c r="O25" s="424"/>
      <c r="P25" s="422"/>
      <c r="Q25" s="425"/>
      <c r="R25" s="426"/>
      <c r="S25" s="430"/>
      <c r="X25" s="343"/>
    </row>
    <row r="26" spans="1:24" ht="12" customHeight="1">
      <c r="A26" s="360"/>
      <c r="B26" s="1040" t="s">
        <v>686</v>
      </c>
      <c r="C26" s="1040"/>
      <c r="D26" s="1040"/>
      <c r="E26" s="1040"/>
      <c r="F26" s="1040"/>
      <c r="G26" s="158"/>
      <c r="H26" s="415">
        <v>294.35</v>
      </c>
      <c r="I26" s="416">
        <v>294.35</v>
      </c>
      <c r="J26" s="414">
        <v>0</v>
      </c>
      <c r="K26" s="414">
        <v>0</v>
      </c>
      <c r="L26" s="244"/>
      <c r="O26" s="343"/>
      <c r="P26" s="433"/>
      <c r="Q26" s="423"/>
      <c r="R26" s="423"/>
      <c r="S26" s="421"/>
      <c r="X26" s="439"/>
    </row>
    <row r="27" spans="1:24" ht="12" customHeight="1">
      <c r="A27" s="360"/>
      <c r="B27" s="1040" t="s">
        <v>687</v>
      </c>
      <c r="C27" s="1040"/>
      <c r="D27" s="1040"/>
      <c r="E27" s="1040"/>
      <c r="F27" s="1040"/>
      <c r="G27" s="158"/>
      <c r="H27" s="415">
        <v>7675.36</v>
      </c>
      <c r="I27" s="416">
        <v>489.93</v>
      </c>
      <c r="J27" s="417">
        <v>49534.52</v>
      </c>
      <c r="K27" s="418">
        <v>47325.42</v>
      </c>
      <c r="L27" s="244"/>
      <c r="O27" s="424"/>
      <c r="P27" s="422"/>
      <c r="Q27" s="425"/>
      <c r="R27" s="426"/>
      <c r="S27" s="421"/>
      <c r="X27" s="436"/>
    </row>
    <row r="28" spans="1:24" ht="12" customHeight="1">
      <c r="A28" s="360"/>
      <c r="B28" s="1040" t="s">
        <v>688</v>
      </c>
      <c r="C28" s="1040"/>
      <c r="D28" s="1040"/>
      <c r="E28" s="1040"/>
      <c r="F28" s="1040"/>
      <c r="G28" s="158"/>
      <c r="H28" s="440">
        <v>994</v>
      </c>
      <c r="I28" s="414">
        <v>0</v>
      </c>
      <c r="J28" s="414">
        <v>0</v>
      </c>
      <c r="K28" s="414">
        <v>0</v>
      </c>
      <c r="L28" s="244"/>
      <c r="O28" s="424"/>
      <c r="P28" s="422"/>
      <c r="Q28" s="423"/>
      <c r="R28" s="423"/>
      <c r="S28" s="421"/>
      <c r="X28" s="343"/>
    </row>
    <row r="29" spans="1:24" ht="12" customHeight="1">
      <c r="A29" s="360"/>
      <c r="B29" s="1040" t="s">
        <v>689</v>
      </c>
      <c r="C29" s="1040"/>
      <c r="D29" s="1040"/>
      <c r="E29" s="1040"/>
      <c r="F29" s="1040"/>
      <c r="G29" s="384"/>
      <c r="H29" s="441">
        <v>93019.82</v>
      </c>
      <c r="I29" s="416">
        <v>30360.72</v>
      </c>
      <c r="J29" s="417">
        <v>241301.53</v>
      </c>
      <c r="K29" s="418">
        <v>11096.65</v>
      </c>
      <c r="L29" s="244"/>
      <c r="O29" s="424"/>
      <c r="P29" s="422"/>
      <c r="Q29" s="425"/>
      <c r="R29" s="426"/>
      <c r="S29" s="421"/>
      <c r="X29" s="343"/>
    </row>
    <row r="30" spans="1:24" ht="12" customHeight="1">
      <c r="A30" s="360"/>
      <c r="B30" s="1040" t="s">
        <v>690</v>
      </c>
      <c r="C30" s="1040"/>
      <c r="D30" s="1040"/>
      <c r="E30" s="1040"/>
      <c r="F30" s="1040"/>
      <c r="G30" s="158"/>
      <c r="H30" s="413">
        <v>0</v>
      </c>
      <c r="I30" s="414">
        <v>0</v>
      </c>
      <c r="J30" s="417">
        <v>704.46</v>
      </c>
      <c r="K30" s="418">
        <v>426.22</v>
      </c>
      <c r="L30" s="244"/>
      <c r="O30" s="424"/>
      <c r="P30" s="422"/>
      <c r="Q30" s="423"/>
      <c r="R30" s="423"/>
      <c r="S30" s="421"/>
      <c r="X30" s="436"/>
    </row>
    <row r="31" spans="1:24" ht="12" customHeight="1">
      <c r="A31" s="360"/>
      <c r="B31" s="989" t="s">
        <v>691</v>
      </c>
      <c r="C31" s="989"/>
      <c r="D31" s="989"/>
      <c r="E31" s="989"/>
      <c r="F31" s="989"/>
      <c r="G31" s="158"/>
      <c r="H31" s="413">
        <v>0</v>
      </c>
      <c r="I31" s="414">
        <v>0</v>
      </c>
      <c r="J31" s="414">
        <v>0</v>
      </c>
      <c r="K31" s="414">
        <v>0</v>
      </c>
      <c r="L31" s="244"/>
      <c r="O31" s="343"/>
      <c r="P31" s="433"/>
      <c r="Q31" s="434"/>
      <c r="R31" s="434"/>
      <c r="S31" s="421"/>
      <c r="X31" s="436"/>
    </row>
    <row r="32" spans="1:24" ht="12" customHeight="1">
      <c r="A32" s="360"/>
      <c r="B32" s="989" t="s">
        <v>692</v>
      </c>
      <c r="C32" s="989"/>
      <c r="D32" s="989"/>
      <c r="E32" s="989"/>
      <c r="F32" s="989"/>
      <c r="G32" s="158"/>
      <c r="H32" s="413">
        <v>0</v>
      </c>
      <c r="I32" s="414">
        <v>0</v>
      </c>
      <c r="J32" s="442">
        <v>872</v>
      </c>
      <c r="K32" s="414">
        <v>0</v>
      </c>
      <c r="L32" s="244"/>
      <c r="O32" s="424"/>
      <c r="P32" s="422"/>
      <c r="Q32" s="425"/>
      <c r="R32" s="426"/>
      <c r="S32" s="421"/>
      <c r="X32" s="443"/>
    </row>
    <row r="33" spans="1:24" ht="12" customHeight="1">
      <c r="A33" s="360"/>
      <c r="B33" s="1040" t="s">
        <v>693</v>
      </c>
      <c r="C33" s="1040"/>
      <c r="D33" s="1040"/>
      <c r="E33" s="1040"/>
      <c r="F33" s="1040"/>
      <c r="G33" s="158"/>
      <c r="H33" s="415">
        <v>558.2</v>
      </c>
      <c r="I33" s="416">
        <v>19.2</v>
      </c>
      <c r="J33" s="427">
        <v>125</v>
      </c>
      <c r="K33" s="427">
        <v>125</v>
      </c>
      <c r="L33" s="244"/>
      <c r="O33" s="424"/>
      <c r="P33" s="422"/>
      <c r="Q33" s="435"/>
      <c r="R33" s="423"/>
      <c r="S33" s="444"/>
      <c r="X33" s="445"/>
    </row>
    <row r="34" spans="1:24" ht="12" customHeight="1">
      <c r="A34" s="360"/>
      <c r="B34" s="1040" t="s">
        <v>694</v>
      </c>
      <c r="C34" s="1040"/>
      <c r="D34" s="1040"/>
      <c r="E34" s="1040"/>
      <c r="F34" s="1040"/>
      <c r="G34" s="158"/>
      <c r="H34" s="415">
        <v>45742.09</v>
      </c>
      <c r="I34" s="416">
        <v>1860.6</v>
      </c>
      <c r="J34" s="417">
        <v>10024.16</v>
      </c>
      <c r="K34" s="438">
        <v>711.02</v>
      </c>
      <c r="L34" s="244"/>
      <c r="O34" s="424"/>
      <c r="P34" s="422"/>
      <c r="Q34" s="425"/>
      <c r="R34" s="426"/>
      <c r="S34" s="444"/>
      <c r="X34" s="445"/>
    </row>
    <row r="35" spans="1:19" ht="12" customHeight="1">
      <c r="A35" s="360"/>
      <c r="B35" s="1040" t="s">
        <v>695</v>
      </c>
      <c r="C35" s="1040"/>
      <c r="D35" s="1040"/>
      <c r="E35" s="1040"/>
      <c r="F35" s="1040"/>
      <c r="G35" s="158"/>
      <c r="H35" s="413">
        <v>0</v>
      </c>
      <c r="I35" s="414">
        <v>0</v>
      </c>
      <c r="J35" s="446">
        <v>48.34</v>
      </c>
      <c r="K35" s="414">
        <v>0</v>
      </c>
      <c r="L35" s="244"/>
      <c r="O35" s="343"/>
      <c r="P35" s="343"/>
      <c r="Q35" s="423"/>
      <c r="R35" s="423"/>
      <c r="S35" s="445"/>
    </row>
    <row r="36" spans="1:18" ht="12" customHeight="1">
      <c r="A36" s="360"/>
      <c r="B36" s="1040" t="s">
        <v>696</v>
      </c>
      <c r="C36" s="1040"/>
      <c r="D36" s="1040"/>
      <c r="E36" s="1040"/>
      <c r="F36" s="1040"/>
      <c r="G36" s="158"/>
      <c r="H36" s="413">
        <v>0</v>
      </c>
      <c r="I36" s="414">
        <v>0</v>
      </c>
      <c r="J36" s="414">
        <v>0</v>
      </c>
      <c r="K36" s="414">
        <v>0</v>
      </c>
      <c r="L36" s="244"/>
      <c r="O36" s="419"/>
      <c r="P36" s="343"/>
      <c r="Q36" s="447"/>
      <c r="R36" s="445"/>
    </row>
    <row r="37" spans="1:18" ht="12" customHeight="1">
      <c r="A37" s="360"/>
      <c r="B37" s="1040" t="s">
        <v>697</v>
      </c>
      <c r="C37" s="1040"/>
      <c r="D37" s="1040"/>
      <c r="E37" s="1040"/>
      <c r="F37" s="1040"/>
      <c r="G37" s="158"/>
      <c r="H37" s="415">
        <v>2249.11</v>
      </c>
      <c r="I37" s="416">
        <v>2249.11</v>
      </c>
      <c r="J37" s="417">
        <v>4180.43</v>
      </c>
      <c r="K37" s="418">
        <v>4180.43</v>
      </c>
      <c r="L37" s="244"/>
      <c r="O37" s="343"/>
      <c r="P37" s="343"/>
      <c r="Q37" s="343"/>
      <c r="R37" s="343"/>
    </row>
    <row r="38" spans="1:18" ht="12" customHeight="1">
      <c r="A38" s="448"/>
      <c r="B38" s="1040" t="s">
        <v>698</v>
      </c>
      <c r="C38" s="1040"/>
      <c r="D38" s="1040"/>
      <c r="E38" s="1040"/>
      <c r="F38" s="1040"/>
      <c r="G38" s="158"/>
      <c r="H38" s="413">
        <v>0</v>
      </c>
      <c r="I38" s="414">
        <v>0</v>
      </c>
      <c r="J38" s="414">
        <v>0</v>
      </c>
      <c r="K38" s="414">
        <v>0</v>
      </c>
      <c r="L38" s="244"/>
      <c r="O38" s="424"/>
      <c r="P38" s="419"/>
      <c r="Q38" s="449" t="s">
        <v>400</v>
      </c>
      <c r="R38" s="445"/>
    </row>
    <row r="39" spans="1:18" ht="12" customHeight="1">
      <c r="A39" s="448"/>
      <c r="B39" s="989" t="s">
        <v>699</v>
      </c>
      <c r="C39" s="989"/>
      <c r="D39" s="989"/>
      <c r="E39" s="989"/>
      <c r="F39" s="989"/>
      <c r="G39" s="158"/>
      <c r="H39" s="413">
        <v>0</v>
      </c>
      <c r="I39" s="414">
        <v>0</v>
      </c>
      <c r="J39" s="414">
        <v>0</v>
      </c>
      <c r="K39" s="414">
        <v>0</v>
      </c>
      <c r="L39" s="244"/>
      <c r="O39" s="424"/>
      <c r="P39" s="419"/>
      <c r="Q39" s="343"/>
      <c r="R39" s="445"/>
    </row>
    <row r="40" spans="1:18" ht="12" customHeight="1">
      <c r="A40" s="448"/>
      <c r="B40" s="1040" t="s">
        <v>700</v>
      </c>
      <c r="C40" s="1040"/>
      <c r="D40" s="1040"/>
      <c r="E40" s="1040"/>
      <c r="F40" s="1040"/>
      <c r="G40" s="158"/>
      <c r="H40" s="415">
        <v>12.9</v>
      </c>
      <c r="I40" s="416">
        <v>12.9</v>
      </c>
      <c r="J40" s="417">
        <v>68282.98</v>
      </c>
      <c r="K40" s="418">
        <v>10826.36</v>
      </c>
      <c r="L40" s="244"/>
      <c r="O40" s="419"/>
      <c r="P40" s="343"/>
      <c r="Q40" s="447"/>
      <c r="R40" s="447"/>
    </row>
    <row r="41" spans="1:18" ht="12" customHeight="1">
      <c r="A41" s="448"/>
      <c r="B41" s="1040" t="s">
        <v>701</v>
      </c>
      <c r="C41" s="1040"/>
      <c r="D41" s="1040"/>
      <c r="E41" s="1040"/>
      <c r="F41" s="1040"/>
      <c r="G41" s="158"/>
      <c r="H41" s="413">
        <v>0</v>
      </c>
      <c r="I41" s="414">
        <v>0</v>
      </c>
      <c r="J41" s="446">
        <v>9345.16</v>
      </c>
      <c r="K41" s="414">
        <v>0</v>
      </c>
      <c r="L41" s="244"/>
      <c r="O41" s="360"/>
      <c r="P41" s="360"/>
      <c r="Q41" s="360"/>
      <c r="R41" s="360"/>
    </row>
    <row r="42" spans="1:13" ht="12" customHeight="1">
      <c r="A42" s="448"/>
      <c r="B42" s="1040" t="s">
        <v>702</v>
      </c>
      <c r="C42" s="1040"/>
      <c r="D42" s="1040"/>
      <c r="E42" s="1040"/>
      <c r="F42" s="1040"/>
      <c r="G42" s="158"/>
      <c r="H42" s="413">
        <v>0</v>
      </c>
      <c r="I42" s="414">
        <v>0</v>
      </c>
      <c r="J42" s="414">
        <v>0</v>
      </c>
      <c r="K42" s="414">
        <v>0</v>
      </c>
      <c r="L42" s="244"/>
      <c r="M42" s="450"/>
    </row>
    <row r="43" spans="1:13" ht="12" customHeight="1">
      <c r="A43" s="448"/>
      <c r="B43" s="1040" t="s">
        <v>703</v>
      </c>
      <c r="C43" s="1040"/>
      <c r="D43" s="1040"/>
      <c r="E43" s="1040"/>
      <c r="F43" s="1040"/>
      <c r="G43" s="158"/>
      <c r="H43" s="413">
        <v>0</v>
      </c>
      <c r="I43" s="414">
        <v>0</v>
      </c>
      <c r="J43" s="417">
        <v>1823.73</v>
      </c>
      <c r="K43" s="418">
        <v>1823.73</v>
      </c>
      <c r="L43" s="244"/>
      <c r="M43" s="450"/>
    </row>
    <row r="44" spans="1:13" ht="12" customHeight="1">
      <c r="A44" s="448"/>
      <c r="B44" s="989" t="s">
        <v>704</v>
      </c>
      <c r="C44" s="989"/>
      <c r="D44" s="989"/>
      <c r="E44" s="989"/>
      <c r="F44" s="989"/>
      <c r="G44" s="384"/>
      <c r="H44" s="431">
        <v>11</v>
      </c>
      <c r="I44" s="432">
        <v>11</v>
      </c>
      <c r="J44" s="414">
        <v>0</v>
      </c>
      <c r="K44" s="414">
        <v>0</v>
      </c>
      <c r="L44" s="244"/>
      <c r="M44" s="450"/>
    </row>
    <row r="45" spans="1:22" ht="15" customHeight="1">
      <c r="A45" s="448"/>
      <c r="B45" s="451"/>
      <c r="C45" s="451"/>
      <c r="D45" s="451"/>
      <c r="E45" s="451"/>
      <c r="F45" s="451"/>
      <c r="G45" s="452"/>
      <c r="H45" s="453"/>
      <c r="I45" s="454"/>
      <c r="J45" s="453"/>
      <c r="K45" s="453"/>
      <c r="M45" s="450"/>
      <c r="V45" s="455"/>
    </row>
    <row r="46" spans="1:18" ht="11.25" customHeight="1">
      <c r="A46" s="448"/>
      <c r="B46" s="448"/>
      <c r="C46" s="448"/>
      <c r="D46" s="448"/>
      <c r="E46" s="448"/>
      <c r="F46" s="456" t="s">
        <v>705</v>
      </c>
      <c r="G46" s="128"/>
      <c r="H46" s="457">
        <v>264998.5800000001</v>
      </c>
      <c r="I46" s="458">
        <v>143381.02</v>
      </c>
      <c r="J46" s="458">
        <v>408393.9699999999</v>
      </c>
      <c r="K46" s="457">
        <v>98655.35</v>
      </c>
      <c r="O46" s="419"/>
      <c r="P46" s="343"/>
      <c r="Q46" s="343"/>
      <c r="R46" s="343"/>
    </row>
    <row r="47" spans="1:18" ht="5.1" customHeight="1">
      <c r="A47" s="448"/>
      <c r="B47" s="459"/>
      <c r="C47" s="459"/>
      <c r="D47" s="448"/>
      <c r="E47" s="448"/>
      <c r="F47" s="460"/>
      <c r="G47" s="343"/>
      <c r="H47" s="461"/>
      <c r="I47" s="462"/>
      <c r="J47" s="462"/>
      <c r="K47" s="462"/>
      <c r="O47" s="343"/>
      <c r="P47" s="343"/>
      <c r="Q47" s="343"/>
      <c r="R47" s="343"/>
    </row>
    <row r="48" spans="1:18" ht="12.75" customHeight="1">
      <c r="A48" s="448"/>
      <c r="B48" s="459"/>
      <c r="C48" s="459"/>
      <c r="D48" s="448"/>
      <c r="E48" s="448"/>
      <c r="F48" s="463" t="s">
        <v>706</v>
      </c>
      <c r="G48" s="128"/>
      <c r="H48" s="464">
        <v>297506</v>
      </c>
      <c r="I48" s="465">
        <v>160704</v>
      </c>
      <c r="J48" s="465">
        <v>609481</v>
      </c>
      <c r="K48" s="465">
        <v>137982</v>
      </c>
      <c r="O48" s="343"/>
      <c r="P48" s="343"/>
      <c r="Q48" s="419"/>
      <c r="R48" s="419"/>
    </row>
    <row r="49" spans="1:18" ht="12.75" customHeight="1">
      <c r="A49" s="448"/>
      <c r="B49" s="459"/>
      <c r="C49" s="459"/>
      <c r="D49" s="448"/>
      <c r="E49" s="448"/>
      <c r="F49" s="463" t="s">
        <v>707</v>
      </c>
      <c r="G49" s="110"/>
      <c r="H49" s="465">
        <v>379382</v>
      </c>
      <c r="I49" s="465">
        <v>148205</v>
      </c>
      <c r="J49" s="465">
        <v>358831</v>
      </c>
      <c r="K49" s="465">
        <v>83998</v>
      </c>
      <c r="O49" s="343"/>
      <c r="P49" s="433"/>
      <c r="Q49" s="466"/>
      <c r="R49" s="467"/>
    </row>
    <row r="50" spans="1:18" ht="12.75" customHeight="1">
      <c r="A50" s="448"/>
      <c r="B50" s="459"/>
      <c r="C50" s="459"/>
      <c r="D50" s="448"/>
      <c r="E50" s="448"/>
      <c r="F50" s="463" t="s">
        <v>708</v>
      </c>
      <c r="G50" s="128"/>
      <c r="H50" s="464">
        <v>355653.166</v>
      </c>
      <c r="I50" s="465">
        <v>159543.84300000002</v>
      </c>
      <c r="J50" s="465">
        <v>249540.50999999998</v>
      </c>
      <c r="K50" s="465">
        <v>39202.594999999994</v>
      </c>
      <c r="O50" s="343"/>
      <c r="P50" s="433"/>
      <c r="Q50" s="466"/>
      <c r="R50" s="467"/>
    </row>
    <row r="51" spans="1:18" ht="12.75" customHeight="1">
      <c r="A51" s="448"/>
      <c r="B51" s="459"/>
      <c r="C51" s="459"/>
      <c r="D51" s="448"/>
      <c r="E51" s="448"/>
      <c r="F51" s="463" t="s">
        <v>709</v>
      </c>
      <c r="G51" s="128"/>
      <c r="H51" s="464">
        <v>390202.84</v>
      </c>
      <c r="I51" s="465">
        <v>146945.84000000003</v>
      </c>
      <c r="J51" s="465">
        <v>191429</v>
      </c>
      <c r="K51" s="465">
        <v>26957</v>
      </c>
      <c r="O51" s="343"/>
      <c r="P51" s="433"/>
      <c r="Q51" s="466"/>
      <c r="R51" s="467"/>
    </row>
    <row r="52" spans="1:18" ht="12.75" customHeight="1">
      <c r="A52" s="448"/>
      <c r="B52" s="459"/>
      <c r="C52" s="459"/>
      <c r="D52" s="448"/>
      <c r="E52" s="448"/>
      <c r="F52" s="463" t="s">
        <v>710</v>
      </c>
      <c r="G52" s="145"/>
      <c r="H52" s="468">
        <v>321445.199</v>
      </c>
      <c r="I52" s="469">
        <v>136555.71399999998</v>
      </c>
      <c r="J52" s="469">
        <v>202353.285</v>
      </c>
      <c r="K52" s="469">
        <v>29049.808</v>
      </c>
      <c r="O52" s="343"/>
      <c r="P52" s="433"/>
      <c r="Q52" s="466"/>
      <c r="R52" s="467"/>
    </row>
    <row r="53" spans="1:18" ht="12.75" customHeight="1">
      <c r="A53" s="448"/>
      <c r="B53" s="459"/>
      <c r="C53" s="459"/>
      <c r="D53" s="459"/>
      <c r="F53" s="463" t="s">
        <v>711</v>
      </c>
      <c r="G53" s="128"/>
      <c r="H53" s="137">
        <v>272812</v>
      </c>
      <c r="I53" s="107">
        <v>154990</v>
      </c>
      <c r="J53" s="107">
        <v>152374</v>
      </c>
      <c r="K53" s="107">
        <v>22399</v>
      </c>
      <c r="O53" s="343"/>
      <c r="P53" s="433"/>
      <c r="Q53" s="470"/>
      <c r="R53" s="470"/>
    </row>
    <row r="54" spans="1:18" ht="12.75" customHeight="1">
      <c r="A54" s="448"/>
      <c r="B54" s="459"/>
      <c r="C54" s="459"/>
      <c r="D54" s="459"/>
      <c r="F54" s="58">
        <v>2011</v>
      </c>
      <c r="G54" s="58"/>
      <c r="H54" s="137">
        <v>444924</v>
      </c>
      <c r="I54" s="107">
        <v>210896</v>
      </c>
      <c r="J54" s="107">
        <v>96961</v>
      </c>
      <c r="K54" s="107">
        <v>19806</v>
      </c>
      <c r="O54" s="343"/>
      <c r="P54" s="433"/>
      <c r="Q54" s="466"/>
      <c r="R54" s="467"/>
    </row>
    <row r="55" spans="1:18" ht="12.75" customHeight="1">
      <c r="A55" s="448"/>
      <c r="B55" s="459"/>
      <c r="C55" s="459"/>
      <c r="D55" s="459"/>
      <c r="F55" s="58">
        <v>2010</v>
      </c>
      <c r="G55" s="58"/>
      <c r="H55" s="137">
        <v>526596</v>
      </c>
      <c r="I55" s="107">
        <v>145296</v>
      </c>
      <c r="J55" s="107">
        <v>130566</v>
      </c>
      <c r="K55" s="107">
        <v>15152</v>
      </c>
      <c r="O55" s="343"/>
      <c r="P55" s="433"/>
      <c r="Q55" s="466"/>
      <c r="R55" s="467"/>
    </row>
    <row r="56" spans="1:18" ht="12.75" customHeight="1">
      <c r="A56" s="448"/>
      <c r="B56" s="459"/>
      <c r="C56" s="459"/>
      <c r="D56" s="459"/>
      <c r="F56" s="58">
        <v>2009</v>
      </c>
      <c r="G56" s="58"/>
      <c r="H56" s="471">
        <v>1706630</v>
      </c>
      <c r="I56" s="157">
        <v>120326</v>
      </c>
      <c r="J56" s="107">
        <v>123577</v>
      </c>
      <c r="K56" s="107">
        <v>13620</v>
      </c>
      <c r="O56" s="343"/>
      <c r="P56" s="433"/>
      <c r="Q56" s="466"/>
      <c r="R56" s="467"/>
    </row>
    <row r="57" spans="1:18" ht="13.5" customHeight="1">
      <c r="A57" s="448"/>
      <c r="B57" s="459"/>
      <c r="C57" s="459"/>
      <c r="D57" s="459"/>
      <c r="F57" s="58">
        <v>2008</v>
      </c>
      <c r="G57" s="58"/>
      <c r="H57" s="137">
        <v>628218</v>
      </c>
      <c r="I57" s="107">
        <v>145320</v>
      </c>
      <c r="J57" s="107">
        <v>110422</v>
      </c>
      <c r="K57" s="107">
        <v>22452</v>
      </c>
      <c r="O57" s="343"/>
      <c r="P57" s="433"/>
      <c r="Q57" s="423"/>
      <c r="R57" s="423"/>
    </row>
    <row r="58" spans="1:18" ht="13.5" customHeight="1">
      <c r="A58" s="448"/>
      <c r="B58" s="459"/>
      <c r="C58" s="459"/>
      <c r="D58" s="459"/>
      <c r="F58" s="463" t="s">
        <v>712</v>
      </c>
      <c r="G58" s="472"/>
      <c r="H58" s="161">
        <v>254684</v>
      </c>
      <c r="I58" s="161">
        <v>147537</v>
      </c>
      <c r="J58" s="161">
        <v>107802</v>
      </c>
      <c r="K58" s="161">
        <v>18558</v>
      </c>
      <c r="O58" s="343"/>
      <c r="P58" s="433"/>
      <c r="Q58" s="435"/>
      <c r="R58" s="423"/>
    </row>
    <row r="59" spans="1:18" ht="13.5" customHeight="1">
      <c r="A59" s="473"/>
      <c r="B59" s="459"/>
      <c r="C59" s="459"/>
      <c r="D59" s="459"/>
      <c r="F59" s="463" t="s">
        <v>713</v>
      </c>
      <c r="G59" s="472"/>
      <c r="H59" s="161">
        <v>255120</v>
      </c>
      <c r="I59" s="161">
        <v>147965</v>
      </c>
      <c r="J59" s="161">
        <v>107802</v>
      </c>
      <c r="K59" s="161">
        <v>18558</v>
      </c>
      <c r="O59" s="343"/>
      <c r="P59" s="433"/>
      <c r="Q59" s="466"/>
      <c r="R59" s="467"/>
    </row>
    <row r="60" spans="1:18" ht="15">
      <c r="A60" s="473"/>
      <c r="B60" s="474"/>
      <c r="C60" s="473"/>
      <c r="D60" s="475"/>
      <c r="E60" s="244"/>
      <c r="F60" s="244"/>
      <c r="O60" s="343"/>
      <c r="P60" s="433"/>
      <c r="Q60" s="466"/>
      <c r="R60" s="467"/>
    </row>
    <row r="61" spans="1:18" ht="15">
      <c r="A61" s="473"/>
      <c r="B61" s="474"/>
      <c r="C61" s="473"/>
      <c r="D61" s="475"/>
      <c r="E61" s="244"/>
      <c r="F61" s="244"/>
      <c r="L61" s="343"/>
      <c r="O61" s="343"/>
      <c r="P61" s="433"/>
      <c r="Q61" s="423"/>
      <c r="R61" s="423"/>
    </row>
    <row r="62" spans="2:23" s="476" customFormat="1" ht="15">
      <c r="B62" s="474"/>
      <c r="C62" s="473"/>
      <c r="D62" s="475"/>
      <c r="E62" s="244"/>
      <c r="F62" s="244"/>
      <c r="G62" s="147"/>
      <c r="H62" s="147"/>
      <c r="I62" s="147"/>
      <c r="J62" s="147"/>
      <c r="K62" s="147"/>
      <c r="L62" s="420"/>
      <c r="M62" s="147"/>
      <c r="N62" s="147"/>
      <c r="O62" s="343"/>
      <c r="P62" s="433"/>
      <c r="Q62" s="429"/>
      <c r="R62" s="429"/>
      <c r="T62" s="147"/>
      <c r="U62" s="147"/>
      <c r="V62" s="147"/>
      <c r="W62" s="147"/>
    </row>
    <row r="63" spans="2:18" ht="15">
      <c r="B63" s="474"/>
      <c r="C63" s="473"/>
      <c r="D63" s="475"/>
      <c r="E63" s="244"/>
      <c r="F63" s="244"/>
      <c r="L63" s="343"/>
      <c r="O63" s="343"/>
      <c r="P63" s="433"/>
      <c r="Q63" s="466"/>
      <c r="R63" s="467"/>
    </row>
    <row r="64" spans="2:18" ht="15">
      <c r="B64" s="474"/>
      <c r="C64" s="473"/>
      <c r="D64" s="475"/>
      <c r="E64" s="244"/>
      <c r="F64" s="244"/>
      <c r="L64" s="343"/>
      <c r="O64" s="343"/>
      <c r="P64" s="433"/>
      <c r="Q64" s="466"/>
      <c r="R64" s="467"/>
    </row>
    <row r="65" spans="2:18" ht="15">
      <c r="B65" s="476"/>
      <c r="C65" s="476"/>
      <c r="D65" s="476"/>
      <c r="E65" s="476"/>
      <c r="F65" s="244"/>
      <c r="H65" s="343"/>
      <c r="I65" s="343"/>
      <c r="J65" s="343"/>
      <c r="K65" s="343"/>
      <c r="L65" s="343"/>
      <c r="O65" s="343"/>
      <c r="P65" s="433"/>
      <c r="Q65" s="466"/>
      <c r="R65" s="423"/>
    </row>
    <row r="66" spans="1:23" ht="15">
      <c r="A66" s="477"/>
      <c r="F66" s="476"/>
      <c r="G66" s="476"/>
      <c r="H66" s="343"/>
      <c r="I66" s="343"/>
      <c r="J66" s="343"/>
      <c r="K66" s="343"/>
      <c r="L66" s="343"/>
      <c r="O66" s="343"/>
      <c r="P66" s="433"/>
      <c r="Q66" s="423"/>
      <c r="R66" s="423"/>
      <c r="T66" s="476"/>
      <c r="U66" s="476"/>
      <c r="V66" s="476"/>
      <c r="W66" s="476"/>
    </row>
    <row r="67" spans="8:18" ht="15">
      <c r="H67" s="343"/>
      <c r="I67" s="343"/>
      <c r="J67" s="422"/>
      <c r="K67" s="422"/>
      <c r="L67" s="343"/>
      <c r="M67" s="343"/>
      <c r="N67" s="343"/>
      <c r="O67" s="343"/>
      <c r="P67" s="433"/>
      <c r="Q67" s="423"/>
      <c r="R67" s="423"/>
    </row>
    <row r="68" spans="8:18" ht="15">
      <c r="H68" s="424"/>
      <c r="I68" s="422"/>
      <c r="J68" s="343"/>
      <c r="K68" s="343"/>
      <c r="L68" s="343"/>
      <c r="M68" s="343"/>
      <c r="N68" s="343"/>
      <c r="O68" s="343"/>
      <c r="P68" s="433"/>
      <c r="Q68" s="466"/>
      <c r="R68" s="467"/>
    </row>
    <row r="69" spans="8:18" ht="15">
      <c r="H69" s="424"/>
      <c r="I69" s="422"/>
      <c r="J69" s="343"/>
      <c r="K69" s="343"/>
      <c r="L69" s="343"/>
      <c r="O69" s="343"/>
      <c r="P69" s="433"/>
      <c r="Q69" s="466"/>
      <c r="R69" s="467"/>
    </row>
    <row r="70" spans="8:18" ht="15">
      <c r="H70" s="424"/>
      <c r="I70" s="422"/>
      <c r="J70" s="343"/>
      <c r="K70" s="343"/>
      <c r="L70" s="343"/>
      <c r="O70" s="424"/>
      <c r="P70" s="422"/>
      <c r="Q70" s="423"/>
      <c r="R70" s="423"/>
    </row>
    <row r="71" spans="8:18" ht="15">
      <c r="H71" s="424"/>
      <c r="I71" s="422"/>
      <c r="J71" s="343"/>
      <c r="K71" s="343"/>
      <c r="L71" s="343"/>
      <c r="O71" s="343"/>
      <c r="P71" s="433"/>
      <c r="Q71" s="423"/>
      <c r="R71" s="423"/>
    </row>
    <row r="72" spans="8:18" ht="15">
      <c r="H72" s="424"/>
      <c r="I72" s="422"/>
      <c r="J72" s="436"/>
      <c r="K72" s="343"/>
      <c r="L72" s="343"/>
      <c r="O72" s="343"/>
      <c r="P72" s="433"/>
      <c r="Q72" s="423"/>
      <c r="R72" s="423"/>
    </row>
    <row r="73" spans="8:18" ht="15">
      <c r="H73" s="424"/>
      <c r="I73" s="422"/>
      <c r="J73" s="436"/>
      <c r="K73" s="435"/>
      <c r="L73" s="343"/>
      <c r="O73" s="419"/>
      <c r="P73" s="419"/>
      <c r="Q73" s="419"/>
      <c r="R73" s="419"/>
    </row>
    <row r="74" spans="8:12" ht="12.75">
      <c r="H74" s="424"/>
      <c r="I74" s="422"/>
      <c r="J74" s="343"/>
      <c r="K74" s="436"/>
      <c r="L74" s="343"/>
    </row>
    <row r="75" spans="8:12" ht="12.75">
      <c r="H75" s="424"/>
      <c r="I75" s="422"/>
      <c r="J75" s="436"/>
      <c r="K75" s="343"/>
      <c r="L75" s="343"/>
    </row>
    <row r="76" spans="8:12" ht="15">
      <c r="H76" s="424"/>
      <c r="I76" s="422"/>
      <c r="J76" s="478"/>
      <c r="K76" s="439"/>
      <c r="L76" s="343"/>
    </row>
    <row r="77" spans="8:12" ht="12.75">
      <c r="H77" s="424"/>
      <c r="I77" s="422"/>
      <c r="J77" s="343"/>
      <c r="K77" s="436"/>
      <c r="L77" s="343"/>
    </row>
    <row r="78" spans="8:12" ht="12.75">
      <c r="H78" s="424"/>
      <c r="I78" s="422"/>
      <c r="J78" s="436"/>
      <c r="K78" s="343"/>
      <c r="L78" s="343"/>
    </row>
    <row r="79" spans="8:12" ht="12.75">
      <c r="H79" s="424"/>
      <c r="I79" s="422"/>
      <c r="J79" s="343"/>
      <c r="K79" s="436"/>
      <c r="L79" s="343"/>
    </row>
    <row r="80" spans="8:12" ht="15">
      <c r="H80" s="424"/>
      <c r="I80" s="422"/>
      <c r="J80" s="436"/>
      <c r="K80" s="443"/>
      <c r="L80" s="343"/>
    </row>
    <row r="81" spans="8:12" ht="12.75">
      <c r="H81" s="419"/>
      <c r="I81" s="343"/>
      <c r="J81" s="445"/>
      <c r="K81" s="445"/>
      <c r="L81" s="343"/>
    </row>
    <row r="82" spans="8:12" ht="12.75">
      <c r="H82" s="343"/>
      <c r="I82" s="343"/>
      <c r="J82" s="343"/>
      <c r="K82" s="343"/>
      <c r="L82" s="343"/>
    </row>
    <row r="83" spans="8:12" ht="12.75">
      <c r="H83" s="343"/>
      <c r="I83" s="343"/>
      <c r="J83" s="343"/>
      <c r="K83" s="343"/>
      <c r="L83" s="343"/>
    </row>
    <row r="84" spans="8:12" ht="12.75">
      <c r="H84" s="343"/>
      <c r="I84" s="343"/>
      <c r="J84" s="343"/>
      <c r="K84" s="343"/>
      <c r="L84" s="343"/>
    </row>
    <row r="85" spans="8:12" ht="12.75">
      <c r="H85" s="343"/>
      <c r="I85" s="343"/>
      <c r="J85" s="343"/>
      <c r="K85" s="343"/>
      <c r="L85" s="343"/>
    </row>
    <row r="86" spans="8:12" ht="12.75">
      <c r="H86" s="343"/>
      <c r="I86" s="343"/>
      <c r="J86" s="343"/>
      <c r="K86" s="343"/>
      <c r="L86" s="343"/>
    </row>
    <row r="87" spans="8:12" ht="12.75">
      <c r="H87" s="343"/>
      <c r="I87" s="343"/>
      <c r="J87" s="343"/>
      <c r="K87" s="343"/>
      <c r="L87" s="343"/>
    </row>
    <row r="88" spans="8:12" ht="12.75">
      <c r="H88" s="343"/>
      <c r="I88" s="343"/>
      <c r="J88" s="343"/>
      <c r="K88" s="343"/>
      <c r="L88" s="343"/>
    </row>
    <row r="89" spans="8:12" ht="12.75">
      <c r="H89" s="343"/>
      <c r="I89" s="343"/>
      <c r="J89" s="343"/>
      <c r="K89" s="343"/>
      <c r="L89" s="343"/>
    </row>
    <row r="90" spans="8:12" ht="12.75">
      <c r="H90" s="343"/>
      <c r="I90" s="343"/>
      <c r="J90" s="422"/>
      <c r="K90" s="422"/>
      <c r="L90" s="343"/>
    </row>
    <row r="91" spans="8:12" ht="12.75">
      <c r="H91" s="424"/>
      <c r="I91" s="424"/>
      <c r="J91" s="343"/>
      <c r="K91" s="343"/>
      <c r="L91" s="343"/>
    </row>
    <row r="92" spans="8:12" ht="12.75">
      <c r="H92" s="424"/>
      <c r="I92" s="343"/>
      <c r="J92" s="343"/>
      <c r="K92" s="343"/>
      <c r="L92" s="343"/>
    </row>
    <row r="93" spans="8:12" ht="12.75">
      <c r="H93" s="424"/>
      <c r="I93" s="343"/>
      <c r="J93" s="343"/>
      <c r="K93" s="343"/>
      <c r="L93" s="343"/>
    </row>
    <row r="94" spans="8:12" ht="12.75">
      <c r="H94" s="424"/>
      <c r="I94" s="424"/>
      <c r="J94" s="343"/>
      <c r="K94" s="343"/>
      <c r="L94" s="343"/>
    </row>
    <row r="95" spans="8:12" ht="12.75">
      <c r="H95" s="424"/>
      <c r="I95" s="424"/>
      <c r="J95" s="343"/>
      <c r="K95" s="343"/>
      <c r="L95" s="343"/>
    </row>
    <row r="96" spans="8:12" ht="12.75">
      <c r="H96" s="424"/>
      <c r="I96" s="343"/>
      <c r="J96" s="343"/>
      <c r="K96" s="343"/>
      <c r="L96" s="343"/>
    </row>
    <row r="97" spans="8:12" ht="12.75">
      <c r="H97" s="424"/>
      <c r="I97" s="424"/>
      <c r="J97" s="343"/>
      <c r="K97" s="343"/>
      <c r="L97" s="343"/>
    </row>
    <row r="98" spans="8:12" ht="12.75">
      <c r="H98" s="424"/>
      <c r="I98" s="424"/>
      <c r="J98" s="343"/>
      <c r="K98" s="343"/>
      <c r="L98" s="343"/>
    </row>
    <row r="99" spans="8:12" ht="12.75">
      <c r="H99" s="424"/>
      <c r="I99" s="424"/>
      <c r="J99" s="343"/>
      <c r="K99" s="343"/>
      <c r="L99" s="343"/>
    </row>
    <row r="100" spans="8:12" ht="12.75">
      <c r="H100" s="424"/>
      <c r="I100" s="424"/>
      <c r="J100" s="343"/>
      <c r="K100" s="343"/>
      <c r="L100" s="343"/>
    </row>
    <row r="101" spans="8:12" ht="12.75">
      <c r="H101" s="424"/>
      <c r="I101" s="424"/>
      <c r="J101" s="343"/>
      <c r="K101" s="343"/>
      <c r="L101" s="343"/>
    </row>
    <row r="102" spans="8:12" ht="12.75">
      <c r="H102" s="424"/>
      <c r="I102" s="424"/>
      <c r="J102" s="343"/>
      <c r="K102" s="343"/>
      <c r="L102" s="343"/>
    </row>
    <row r="103" spans="8:12" ht="12.75">
      <c r="H103" s="424"/>
      <c r="I103" s="424"/>
      <c r="J103" s="343"/>
      <c r="K103" s="343"/>
      <c r="L103" s="343"/>
    </row>
    <row r="104" spans="8:11" ht="12.75">
      <c r="H104" s="424"/>
      <c r="I104" s="424"/>
      <c r="J104" s="343"/>
      <c r="K104" s="343"/>
    </row>
    <row r="105" spans="8:11" ht="12.75">
      <c r="H105" s="424"/>
      <c r="I105" s="424"/>
      <c r="J105" s="343"/>
      <c r="K105" s="343"/>
    </row>
    <row r="106" spans="8:18" ht="15">
      <c r="H106" s="419"/>
      <c r="I106" s="343"/>
      <c r="J106" s="447"/>
      <c r="K106" s="447"/>
      <c r="Q106" s="444"/>
      <c r="R106" s="444"/>
    </row>
    <row r="107" spans="8:11" ht="12.75">
      <c r="H107" s="343"/>
      <c r="I107" s="343"/>
      <c r="J107" s="343"/>
      <c r="K107" s="343"/>
    </row>
  </sheetData>
  <mergeCells count="41">
    <mergeCell ref="B15:F15"/>
    <mergeCell ref="A2:K2"/>
    <mergeCell ref="A3:K3"/>
    <mergeCell ref="A5:G7"/>
    <mergeCell ref="H5:K5"/>
    <mergeCell ref="H7:K7"/>
    <mergeCell ref="B9:F9"/>
    <mergeCell ref="B10:F10"/>
    <mergeCell ref="B11:F11"/>
    <mergeCell ref="B12:F12"/>
    <mergeCell ref="B13:F13"/>
    <mergeCell ref="B14:F14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9:F39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40:F40"/>
    <mergeCell ref="B41:F41"/>
    <mergeCell ref="B42:F42"/>
    <mergeCell ref="B43:F43"/>
    <mergeCell ref="B44:F44"/>
  </mergeCells>
  <printOptions/>
  <pageMargins left="0.5905511811023623" right="0.5905511811023623" top="0.7086614173228347" bottom="0.4724409448818898" header="0.5118110236220472" footer="0.4330708661417323"/>
  <pageSetup horizontalDpi="600" verticalDpi="600" orientation="portrait" paperSize="9" r:id="rId1"/>
  <headerFooter alignWithMargins="0">
    <oddHeader>&amp;L&amp;"Arial,Kursiv"&amp;8 &amp;U2 Nachweispflichtige Abfälle&amp;R&amp;"Arial,Kursiv"&amp;8&amp;UAbfallwirtschaft in Bayern 2018</oddHeader>
    <oddFooter xml:space="preserve">&amp;C 52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5E83-B4AA-4799-B6F1-50A1F019736F}">
  <dimension ref="A2:AB83"/>
  <sheetViews>
    <sheetView workbookViewId="0" topLeftCell="A1">
      <selection activeCell="L1" sqref="L1"/>
    </sheetView>
  </sheetViews>
  <sheetFormatPr defaultColWidth="10.7109375" defaultRowHeight="12.75"/>
  <cols>
    <col min="1" max="1" width="3.140625" style="479" customWidth="1"/>
    <col min="2" max="2" width="21.421875" style="479" customWidth="1"/>
    <col min="3" max="3" width="0.9921875" style="479" customWidth="1"/>
    <col min="4" max="4" width="7.140625" style="479" customWidth="1"/>
    <col min="5" max="5" width="8.7109375" style="479" customWidth="1"/>
    <col min="6" max="6" width="8.57421875" style="479" customWidth="1"/>
    <col min="7" max="7" width="9.7109375" style="479" customWidth="1"/>
    <col min="8" max="8" width="8.28125" style="479" customWidth="1"/>
    <col min="9" max="9" width="12.28125" style="479" customWidth="1"/>
    <col min="10" max="10" width="10.140625" style="479" customWidth="1"/>
    <col min="11" max="11" width="9.8515625" style="479" customWidth="1"/>
    <col min="12" max="12" width="5.8515625" style="479" customWidth="1"/>
    <col min="13" max="13" width="2.7109375" style="479" customWidth="1"/>
    <col min="14" max="16384" width="10.7109375" style="479" customWidth="1"/>
  </cols>
  <sheetData>
    <row r="1" ht="11.45" customHeight="1"/>
    <row r="2" spans="1:14" ht="15.95" customHeight="1">
      <c r="A2" s="1056" t="s">
        <v>714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N2" s="480"/>
    </row>
    <row r="3" spans="1:12" ht="48.75" customHeight="1" hidden="1">
      <c r="A3" s="1056" t="s">
        <v>715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481"/>
    </row>
    <row r="4" spans="1:12" ht="12.75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3"/>
      <c r="L4" s="481"/>
    </row>
    <row r="5" spans="1:12" ht="12.75" customHeight="1">
      <c r="A5" s="1057" t="s">
        <v>716</v>
      </c>
      <c r="B5" s="1057"/>
      <c r="C5" s="1058"/>
      <c r="D5" s="1063" t="s">
        <v>717</v>
      </c>
      <c r="E5" s="1066" t="s">
        <v>718</v>
      </c>
      <c r="F5" s="1069" t="s">
        <v>1</v>
      </c>
      <c r="G5" s="1070"/>
      <c r="H5" s="1070"/>
      <c r="I5" s="1070"/>
      <c r="J5" s="1071"/>
      <c r="K5" s="1072" t="s">
        <v>719</v>
      </c>
      <c r="L5" s="481"/>
    </row>
    <row r="6" spans="1:12" ht="11.25">
      <c r="A6" s="1059"/>
      <c r="B6" s="1059"/>
      <c r="C6" s="1060"/>
      <c r="D6" s="1064"/>
      <c r="E6" s="1067"/>
      <c r="F6" s="1069" t="s">
        <v>720</v>
      </c>
      <c r="G6" s="1070"/>
      <c r="H6" s="1070"/>
      <c r="I6" s="1071"/>
      <c r="J6" s="484" t="s">
        <v>721</v>
      </c>
      <c r="K6" s="1073"/>
      <c r="L6" s="481"/>
    </row>
    <row r="7" spans="1:11" ht="12.75" customHeight="1">
      <c r="A7" s="1059"/>
      <c r="B7" s="1059"/>
      <c r="C7" s="1060"/>
      <c r="D7" s="1064"/>
      <c r="E7" s="1067"/>
      <c r="F7" s="1063" t="s">
        <v>21</v>
      </c>
      <c r="G7" s="1069" t="s">
        <v>1</v>
      </c>
      <c r="H7" s="1070"/>
      <c r="I7" s="1071"/>
      <c r="J7" s="1066" t="s">
        <v>722</v>
      </c>
      <c r="K7" s="1073"/>
    </row>
    <row r="8" spans="1:11" ht="8.25" customHeight="1">
      <c r="A8" s="1059"/>
      <c r="B8" s="1059"/>
      <c r="C8" s="1060"/>
      <c r="D8" s="1064"/>
      <c r="E8" s="1067"/>
      <c r="F8" s="1064"/>
      <c r="G8" s="1066" t="s">
        <v>723</v>
      </c>
      <c r="H8" s="1066" t="s">
        <v>724</v>
      </c>
      <c r="I8" s="1066" t="s">
        <v>725</v>
      </c>
      <c r="J8" s="1067"/>
      <c r="K8" s="1073"/>
    </row>
    <row r="9" spans="1:11" ht="8.25" customHeight="1">
      <c r="A9" s="1059"/>
      <c r="B9" s="1059"/>
      <c r="C9" s="1060"/>
      <c r="D9" s="1064"/>
      <c r="E9" s="1067"/>
      <c r="F9" s="1064"/>
      <c r="G9" s="1067"/>
      <c r="H9" s="1067"/>
      <c r="I9" s="1075"/>
      <c r="J9" s="1067"/>
      <c r="K9" s="1073"/>
    </row>
    <row r="10" spans="1:11" ht="8.25" customHeight="1">
      <c r="A10" s="1059"/>
      <c r="B10" s="1059"/>
      <c r="C10" s="1060"/>
      <c r="D10" s="1064"/>
      <c r="E10" s="1067"/>
      <c r="F10" s="1064"/>
      <c r="G10" s="1067"/>
      <c r="H10" s="1067"/>
      <c r="I10" s="1075"/>
      <c r="J10" s="1067"/>
      <c r="K10" s="1073"/>
    </row>
    <row r="11" spans="1:11" ht="8.25" customHeight="1">
      <c r="A11" s="1059"/>
      <c r="B11" s="1059"/>
      <c r="C11" s="1060"/>
      <c r="D11" s="1064"/>
      <c r="E11" s="1067"/>
      <c r="F11" s="1064"/>
      <c r="G11" s="1067"/>
      <c r="H11" s="1067"/>
      <c r="I11" s="1075"/>
      <c r="J11" s="1067"/>
      <c r="K11" s="1073"/>
    </row>
    <row r="12" spans="1:11" ht="8.25" customHeight="1">
      <c r="A12" s="1059"/>
      <c r="B12" s="1059"/>
      <c r="C12" s="1060"/>
      <c r="D12" s="1064"/>
      <c r="E12" s="1067"/>
      <c r="F12" s="1064"/>
      <c r="G12" s="1067"/>
      <c r="H12" s="1067"/>
      <c r="I12" s="1075"/>
      <c r="J12" s="1067"/>
      <c r="K12" s="1073"/>
    </row>
    <row r="13" spans="1:11" ht="17.25" customHeight="1">
      <c r="A13" s="1059"/>
      <c r="B13" s="1059"/>
      <c r="C13" s="1060"/>
      <c r="D13" s="1064"/>
      <c r="E13" s="1067"/>
      <c r="F13" s="1064"/>
      <c r="G13" s="1067"/>
      <c r="H13" s="1067"/>
      <c r="I13" s="1075"/>
      <c r="J13" s="1067"/>
      <c r="K13" s="1073"/>
    </row>
    <row r="14" spans="1:11" ht="15.75" customHeight="1">
      <c r="A14" s="1059"/>
      <c r="B14" s="1059"/>
      <c r="C14" s="1060"/>
      <c r="D14" s="1064"/>
      <c r="E14" s="1067"/>
      <c r="F14" s="1064"/>
      <c r="G14" s="1067"/>
      <c r="H14" s="1067"/>
      <c r="I14" s="1075"/>
      <c r="J14" s="1067"/>
      <c r="K14" s="1073"/>
    </row>
    <row r="15" spans="1:11" ht="16.5" customHeight="1">
      <c r="A15" s="1061"/>
      <c r="B15" s="1061"/>
      <c r="C15" s="1062"/>
      <c r="D15" s="1065"/>
      <c r="E15" s="1068"/>
      <c r="F15" s="1065"/>
      <c r="G15" s="1068"/>
      <c r="H15" s="1068"/>
      <c r="I15" s="1076"/>
      <c r="J15" s="1068"/>
      <c r="K15" s="1074"/>
    </row>
    <row r="16" spans="1:11" ht="5.1" customHeight="1">
      <c r="A16" s="485"/>
      <c r="B16" s="485"/>
      <c r="C16" s="485"/>
      <c r="D16" s="485"/>
      <c r="E16" s="485"/>
      <c r="F16" s="485"/>
      <c r="G16" s="485"/>
      <c r="H16" s="485"/>
      <c r="I16" s="485"/>
      <c r="J16" s="485"/>
      <c r="K16" s="486"/>
    </row>
    <row r="17" spans="1:14" ht="15.75">
      <c r="A17" s="1052">
        <v>2014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N17" s="487"/>
    </row>
    <row r="18" spans="1:11" ht="9" customHeight="1">
      <c r="A18" s="488"/>
      <c r="B18" s="488"/>
      <c r="C18" s="488"/>
      <c r="D18" s="488"/>
      <c r="E18" s="488"/>
      <c r="F18" s="488"/>
      <c r="G18" s="488"/>
      <c r="H18" s="489"/>
      <c r="I18" s="488"/>
      <c r="J18" s="488"/>
      <c r="K18" s="483"/>
    </row>
    <row r="19" spans="1:14" ht="12" customHeight="1">
      <c r="A19" s="1053" t="s">
        <v>726</v>
      </c>
      <c r="B19" s="1053"/>
      <c r="C19" s="490" t="s">
        <v>400</v>
      </c>
      <c r="D19" s="491" t="s">
        <v>727</v>
      </c>
      <c r="E19" s="492">
        <v>46008.679000000004</v>
      </c>
      <c r="F19" s="492">
        <v>40870.368</v>
      </c>
      <c r="G19" s="492">
        <v>9476.672</v>
      </c>
      <c r="H19" s="492">
        <v>27760.56</v>
      </c>
      <c r="I19" s="492">
        <v>3633.136</v>
      </c>
      <c r="J19" s="492">
        <v>5138.311</v>
      </c>
      <c r="K19" s="492">
        <v>3656.225</v>
      </c>
      <c r="N19" s="493"/>
    </row>
    <row r="20" spans="1:11" ht="12" customHeight="1">
      <c r="A20" s="494"/>
      <c r="B20" s="483"/>
      <c r="C20" s="483"/>
      <c r="D20" s="495" t="s">
        <v>728</v>
      </c>
      <c r="E20" s="496">
        <v>100</v>
      </c>
      <c r="F20" s="496">
        <v>88.83186583122719</v>
      </c>
      <c r="G20" s="496">
        <v>20.597574644557824</v>
      </c>
      <c r="H20" s="496">
        <v>60.337659335970066</v>
      </c>
      <c r="I20" s="496">
        <v>7.896631850699299</v>
      </c>
      <c r="J20" s="496">
        <v>11.168134168772808</v>
      </c>
      <c r="K20" s="496">
        <v>7.946815860546659</v>
      </c>
    </row>
    <row r="21" spans="1:11" ht="3" customHeight="1">
      <c r="A21" s="494"/>
      <c r="B21" s="483"/>
      <c r="C21" s="483"/>
      <c r="D21" s="497"/>
      <c r="E21" s="498"/>
      <c r="F21" s="499"/>
      <c r="G21" s="498"/>
      <c r="H21" s="498"/>
      <c r="I21" s="500"/>
      <c r="J21" s="499"/>
      <c r="K21" s="501"/>
    </row>
    <row r="22" spans="1:14" ht="12" customHeight="1">
      <c r="A22" s="502" t="s">
        <v>589</v>
      </c>
      <c r="B22" s="502" t="s">
        <v>729</v>
      </c>
      <c r="C22" s="503" t="s">
        <v>400</v>
      </c>
      <c r="D22" s="495" t="s">
        <v>727</v>
      </c>
      <c r="E22" s="504">
        <v>9795.792000000001</v>
      </c>
      <c r="F22" s="504">
        <v>8820.149000000001</v>
      </c>
      <c r="G22" s="504">
        <v>6230.863</v>
      </c>
      <c r="H22" s="504">
        <v>2206.48</v>
      </c>
      <c r="I22" s="504">
        <v>382.806</v>
      </c>
      <c r="J22" s="504">
        <v>975.643</v>
      </c>
      <c r="K22" s="505" t="s">
        <v>8</v>
      </c>
      <c r="N22" s="493"/>
    </row>
    <row r="23" spans="1:14" ht="12" customHeight="1">
      <c r="A23" s="502"/>
      <c r="B23" s="502"/>
      <c r="C23" s="502"/>
      <c r="D23" s="495" t="s">
        <v>728</v>
      </c>
      <c r="E23" s="496">
        <v>100</v>
      </c>
      <c r="F23" s="496">
        <v>90.04018256002169</v>
      </c>
      <c r="G23" s="496">
        <v>63.607546995689574</v>
      </c>
      <c r="H23" s="496">
        <v>22.524773902916678</v>
      </c>
      <c r="I23" s="496">
        <v>3.907861661415432</v>
      </c>
      <c r="J23" s="496">
        <v>9.959817439978307</v>
      </c>
      <c r="K23" s="505" t="s">
        <v>8</v>
      </c>
      <c r="N23" s="506"/>
    </row>
    <row r="24" spans="1:11" ht="3" customHeight="1">
      <c r="A24" s="502"/>
      <c r="B24" s="483"/>
      <c r="C24" s="483"/>
      <c r="D24" s="497"/>
      <c r="E24" s="498"/>
      <c r="F24" s="499"/>
      <c r="G24" s="498"/>
      <c r="H24" s="498"/>
      <c r="I24" s="500"/>
      <c r="J24" s="499"/>
      <c r="K24" s="501"/>
    </row>
    <row r="25" spans="1:14" ht="12" customHeight="1">
      <c r="A25" s="483"/>
      <c r="B25" s="507" t="s">
        <v>730</v>
      </c>
      <c r="C25" s="507" t="s">
        <v>400</v>
      </c>
      <c r="D25" s="495" t="s">
        <v>727</v>
      </c>
      <c r="E25" s="504">
        <v>31499.864</v>
      </c>
      <c r="F25" s="504">
        <v>27626.131</v>
      </c>
      <c r="G25" s="508">
        <v>1286.417</v>
      </c>
      <c r="H25" s="504">
        <v>25484.639</v>
      </c>
      <c r="I25" s="504">
        <v>855.075</v>
      </c>
      <c r="J25" s="504">
        <v>3873.733</v>
      </c>
      <c r="K25" s="505" t="s">
        <v>8</v>
      </c>
      <c r="N25" s="493"/>
    </row>
    <row r="26" spans="1:11" ht="12" customHeight="1">
      <c r="A26" s="483"/>
      <c r="B26" s="483"/>
      <c r="C26" s="483"/>
      <c r="D26" s="495" t="s">
        <v>728</v>
      </c>
      <c r="E26" s="496">
        <v>100</v>
      </c>
      <c r="F26" s="496">
        <v>87.70238182615645</v>
      </c>
      <c r="G26" s="496">
        <v>4.083881124058186</v>
      </c>
      <c r="H26" s="496">
        <v>80.90396517267503</v>
      </c>
      <c r="I26" s="496">
        <v>2.714535529423238</v>
      </c>
      <c r="J26" s="496">
        <v>12.297618173843546</v>
      </c>
      <c r="K26" s="505" t="s">
        <v>8</v>
      </c>
    </row>
    <row r="27" spans="1:11" ht="3" customHeight="1">
      <c r="A27" s="483"/>
      <c r="B27" s="483"/>
      <c r="C27" s="483"/>
      <c r="D27" s="495"/>
      <c r="E27" s="509"/>
      <c r="F27" s="499"/>
      <c r="G27" s="509"/>
      <c r="H27" s="509"/>
      <c r="I27" s="510"/>
      <c r="J27" s="509"/>
      <c r="K27" s="511"/>
    </row>
    <row r="28" spans="1:11" ht="12" customHeight="1">
      <c r="A28" s="483"/>
      <c r="B28" s="503" t="s">
        <v>731</v>
      </c>
      <c r="C28" s="503" t="s">
        <v>400</v>
      </c>
      <c r="D28" s="495" t="s">
        <v>727</v>
      </c>
      <c r="E28" s="504">
        <v>378.82500000000005</v>
      </c>
      <c r="F28" s="504">
        <v>350.42</v>
      </c>
      <c r="G28" s="504">
        <v>190.047</v>
      </c>
      <c r="H28" s="504">
        <v>57.745</v>
      </c>
      <c r="I28" s="504">
        <v>102.628</v>
      </c>
      <c r="J28" s="504">
        <v>28.405</v>
      </c>
      <c r="K28" s="505" t="s">
        <v>8</v>
      </c>
    </row>
    <row r="29" spans="1:11" ht="12" customHeight="1">
      <c r="A29" s="483"/>
      <c r="B29" s="502"/>
      <c r="C29" s="502"/>
      <c r="D29" s="495" t="s">
        <v>728</v>
      </c>
      <c r="E29" s="496">
        <v>100</v>
      </c>
      <c r="F29" s="496">
        <v>92.50181482214742</v>
      </c>
      <c r="G29" s="496">
        <v>50.167491585824585</v>
      </c>
      <c r="H29" s="496">
        <v>15.243186167755558</v>
      </c>
      <c r="I29" s="496">
        <v>27.091137068567274</v>
      </c>
      <c r="J29" s="496">
        <v>7.498185177852569</v>
      </c>
      <c r="K29" s="505" t="s">
        <v>8</v>
      </c>
    </row>
    <row r="30" spans="1:11" ht="3" customHeight="1">
      <c r="A30" s="483"/>
      <c r="B30" s="502"/>
      <c r="C30" s="502"/>
      <c r="D30" s="495"/>
      <c r="E30" s="512"/>
      <c r="F30" s="512"/>
      <c r="G30" s="504"/>
      <c r="H30" s="504"/>
      <c r="I30" s="513"/>
      <c r="J30" s="512"/>
      <c r="K30" s="512"/>
    </row>
    <row r="31" spans="1:14" ht="12" customHeight="1">
      <c r="A31" s="483"/>
      <c r="B31" s="503" t="s">
        <v>732</v>
      </c>
      <c r="C31" s="503" t="s">
        <v>400</v>
      </c>
      <c r="D31" s="495" t="s">
        <v>727</v>
      </c>
      <c r="E31" s="504">
        <v>2203.845</v>
      </c>
      <c r="F31" s="504">
        <v>2161.6769999999997</v>
      </c>
      <c r="G31" s="504">
        <v>1944.081</v>
      </c>
      <c r="H31" s="504">
        <v>68.157</v>
      </c>
      <c r="I31" s="504">
        <v>149.439</v>
      </c>
      <c r="J31" s="504">
        <v>42.168</v>
      </c>
      <c r="K31" s="504">
        <v>38.605</v>
      </c>
      <c r="N31" s="493"/>
    </row>
    <row r="32" spans="1:11" ht="12" customHeight="1">
      <c r="A32" s="483"/>
      <c r="B32" s="502"/>
      <c r="C32" s="502"/>
      <c r="D32" s="495" t="s">
        <v>728</v>
      </c>
      <c r="E32" s="496">
        <v>100</v>
      </c>
      <c r="F32" s="496">
        <v>98.0866167992758</v>
      </c>
      <c r="G32" s="496">
        <v>88.2131456613328</v>
      </c>
      <c r="H32" s="496">
        <v>3.0926403626389334</v>
      </c>
      <c r="I32" s="496">
        <v>6.7808307753040715</v>
      </c>
      <c r="J32" s="496">
        <v>1.913383200724189</v>
      </c>
      <c r="K32" s="496">
        <v>1.7517112138104085</v>
      </c>
    </row>
    <row r="33" spans="1:11" ht="5.1" customHeight="1">
      <c r="A33" s="483"/>
      <c r="B33" s="483"/>
      <c r="C33" s="483"/>
      <c r="D33" s="514"/>
      <c r="E33" s="514"/>
      <c r="F33" s="514"/>
      <c r="G33" s="514"/>
      <c r="H33" s="514"/>
      <c r="I33" s="514"/>
      <c r="J33" s="514"/>
      <c r="K33" s="483"/>
    </row>
    <row r="34" spans="1:11" ht="12">
      <c r="A34" s="1052">
        <v>2016</v>
      </c>
      <c r="B34" s="1052"/>
      <c r="C34" s="1052"/>
      <c r="D34" s="1052"/>
      <c r="E34" s="1052"/>
      <c r="F34" s="1052"/>
      <c r="G34" s="1052"/>
      <c r="H34" s="1052"/>
      <c r="I34" s="1052"/>
      <c r="J34" s="1052"/>
      <c r="K34" s="1052"/>
    </row>
    <row r="35" spans="1:11" ht="9" customHeight="1">
      <c r="A35" s="488"/>
      <c r="B35" s="488"/>
      <c r="C35" s="488"/>
      <c r="D35" s="488"/>
      <c r="E35" s="488"/>
      <c r="F35" s="488"/>
      <c r="G35" s="488"/>
      <c r="H35" s="489"/>
      <c r="I35" s="488"/>
      <c r="J35" s="488"/>
      <c r="K35" s="483"/>
    </row>
    <row r="36" spans="1:19" ht="12" customHeight="1">
      <c r="A36" s="1053" t="s">
        <v>726</v>
      </c>
      <c r="B36" s="1053"/>
      <c r="C36" s="490" t="s">
        <v>400</v>
      </c>
      <c r="D36" s="491" t="s">
        <v>727</v>
      </c>
      <c r="E36" s="492">
        <v>49603.114</v>
      </c>
      <c r="F36" s="492">
        <v>42991.487</v>
      </c>
      <c r="G36" s="492">
        <v>11081.387</v>
      </c>
      <c r="H36" s="492">
        <v>26975.346</v>
      </c>
      <c r="I36" s="492">
        <v>4934.754</v>
      </c>
      <c r="J36" s="492">
        <v>6611.6269999999995</v>
      </c>
      <c r="K36" s="492">
        <v>3921.767</v>
      </c>
      <c r="N36" s="515"/>
      <c r="O36" s="493"/>
      <c r="S36" s="494"/>
    </row>
    <row r="37" spans="1:11" ht="12" customHeight="1">
      <c r="A37" s="494"/>
      <c r="B37" s="483"/>
      <c r="C37" s="483"/>
      <c r="D37" s="495" t="s">
        <v>728</v>
      </c>
      <c r="E37" s="496">
        <v>100</v>
      </c>
      <c r="F37" s="496">
        <v>86.67094368309216</v>
      </c>
      <c r="G37" s="496">
        <v>22.340103486244836</v>
      </c>
      <c r="H37" s="496">
        <v>54.38236397819701</v>
      </c>
      <c r="I37" s="496">
        <v>9.948476218650304</v>
      </c>
      <c r="J37" s="496">
        <v>13.329056316907845</v>
      </c>
      <c r="K37" s="496">
        <v>7.9062919315912294</v>
      </c>
    </row>
    <row r="38" spans="1:11" ht="3" customHeight="1">
      <c r="A38" s="494"/>
      <c r="B38" s="483"/>
      <c r="C38" s="483"/>
      <c r="D38" s="497"/>
      <c r="E38" s="498"/>
      <c r="F38" s="499"/>
      <c r="G38" s="498"/>
      <c r="H38" s="498"/>
      <c r="I38" s="500"/>
      <c r="J38" s="499"/>
      <c r="K38" s="501"/>
    </row>
    <row r="39" spans="1:14" ht="12" customHeight="1">
      <c r="A39" s="502" t="s">
        <v>589</v>
      </c>
      <c r="B39" s="502" t="s">
        <v>733</v>
      </c>
      <c r="C39" s="503" t="s">
        <v>400</v>
      </c>
      <c r="D39" s="495" t="s">
        <v>727</v>
      </c>
      <c r="E39" s="504">
        <v>10575.857999999998</v>
      </c>
      <c r="F39" s="504">
        <v>9195.3</v>
      </c>
      <c r="G39" s="504">
        <v>6378.0019999999995</v>
      </c>
      <c r="H39" s="504">
        <v>2412.345</v>
      </c>
      <c r="I39" s="504">
        <v>404.953</v>
      </c>
      <c r="J39" s="504">
        <v>1380.5579999999998</v>
      </c>
      <c r="K39" s="505" t="s">
        <v>8</v>
      </c>
      <c r="N39" s="516"/>
    </row>
    <row r="40" spans="1:11" ht="12" customHeight="1">
      <c r="A40" s="502"/>
      <c r="B40" s="502"/>
      <c r="C40" s="502"/>
      <c r="D40" s="495" t="s">
        <v>728</v>
      </c>
      <c r="E40" s="496">
        <v>100</v>
      </c>
      <c r="F40" s="496">
        <v>86.94613713610754</v>
      </c>
      <c r="G40" s="496">
        <v>60.30718264182443</v>
      </c>
      <c r="H40" s="496">
        <v>22.809922372255755</v>
      </c>
      <c r="I40" s="496">
        <v>3.8290321220273573</v>
      </c>
      <c r="J40" s="496">
        <v>13.053862863892462</v>
      </c>
      <c r="K40" s="505" t="s">
        <v>8</v>
      </c>
    </row>
    <row r="41" spans="1:11" ht="3" customHeight="1">
      <c r="A41" s="502"/>
      <c r="B41" s="483"/>
      <c r="C41" s="483"/>
      <c r="D41" s="497"/>
      <c r="E41" s="498"/>
      <c r="F41" s="499"/>
      <c r="G41" s="498"/>
      <c r="H41" s="498"/>
      <c r="I41" s="500"/>
      <c r="J41" s="499"/>
      <c r="K41" s="501"/>
    </row>
    <row r="42" spans="1:14" ht="12" customHeight="1">
      <c r="A42" s="483"/>
      <c r="B42" s="507" t="s">
        <v>730</v>
      </c>
      <c r="C42" s="507" t="s">
        <v>400</v>
      </c>
      <c r="D42" s="495" t="s">
        <v>727</v>
      </c>
      <c r="E42" s="504">
        <v>31822.19</v>
      </c>
      <c r="F42" s="504">
        <v>26884.475</v>
      </c>
      <c r="G42" s="517">
        <v>1181.139</v>
      </c>
      <c r="H42" s="504">
        <v>24535.336</v>
      </c>
      <c r="I42" s="504">
        <v>1168</v>
      </c>
      <c r="J42" s="504">
        <v>4937.715</v>
      </c>
      <c r="K42" s="505" t="s">
        <v>8</v>
      </c>
      <c r="N42" s="493"/>
    </row>
    <row r="43" spans="1:11" ht="12" customHeight="1">
      <c r="A43" s="483"/>
      <c r="B43" s="483"/>
      <c r="C43" s="483"/>
      <c r="D43" s="495" t="s">
        <v>728</v>
      </c>
      <c r="E43" s="496">
        <v>100</v>
      </c>
      <c r="F43" s="496">
        <v>84.48342178838101</v>
      </c>
      <c r="G43" s="496">
        <v>3.7116835767745715</v>
      </c>
      <c r="H43" s="496">
        <v>77.1013434336229</v>
      </c>
      <c r="I43" s="496">
        <v>3.6703947779835393</v>
      </c>
      <c r="J43" s="496">
        <v>15.516578211619</v>
      </c>
      <c r="K43" s="505" t="s">
        <v>8</v>
      </c>
    </row>
    <row r="44" spans="1:11" ht="3" customHeight="1">
      <c r="A44" s="483"/>
      <c r="B44" s="483"/>
      <c r="C44" s="483"/>
      <c r="D44" s="495"/>
      <c r="E44" s="509"/>
      <c r="F44" s="499"/>
      <c r="G44" s="509"/>
      <c r="H44" s="509"/>
      <c r="I44" s="510"/>
      <c r="J44" s="509"/>
      <c r="K44" s="511"/>
    </row>
    <row r="45" spans="1:20" ht="12" customHeight="1">
      <c r="A45" s="483"/>
      <c r="B45" s="503" t="s">
        <v>731</v>
      </c>
      <c r="C45" s="503" t="s">
        <v>400</v>
      </c>
      <c r="D45" s="495" t="s">
        <v>727</v>
      </c>
      <c r="E45" s="504">
        <v>698.865</v>
      </c>
      <c r="F45" s="504">
        <v>639.1510000000001</v>
      </c>
      <c r="G45" s="504">
        <v>342.84000000000003</v>
      </c>
      <c r="H45" s="504">
        <v>33.226</v>
      </c>
      <c r="I45" s="504">
        <v>263.085</v>
      </c>
      <c r="J45" s="504">
        <v>59.714</v>
      </c>
      <c r="K45" s="505" t="s">
        <v>8</v>
      </c>
      <c r="N45" s="518"/>
      <c r="O45" s="519"/>
      <c r="P45" s="519"/>
      <c r="Q45" s="519"/>
      <c r="R45" s="519"/>
      <c r="S45" s="519"/>
      <c r="T45" s="505"/>
    </row>
    <row r="46" spans="1:14" ht="12" customHeight="1">
      <c r="A46" s="483"/>
      <c r="B46" s="502"/>
      <c r="C46" s="502"/>
      <c r="D46" s="495" t="s">
        <v>728</v>
      </c>
      <c r="E46" s="496">
        <v>100</v>
      </c>
      <c r="F46" s="496">
        <v>91.45557439562721</v>
      </c>
      <c r="G46" s="496">
        <v>49.05668476744435</v>
      </c>
      <c r="H46" s="496">
        <v>4.754280154250106</v>
      </c>
      <c r="I46" s="496">
        <v>37.644609473932725</v>
      </c>
      <c r="J46" s="496">
        <v>8.544425604372805</v>
      </c>
      <c r="K46" s="505" t="s">
        <v>8</v>
      </c>
      <c r="N46" s="520"/>
    </row>
    <row r="47" spans="1:11" ht="3" customHeight="1">
      <c r="A47" s="483"/>
      <c r="B47" s="502"/>
      <c r="C47" s="502"/>
      <c r="D47" s="495"/>
      <c r="E47" s="512"/>
      <c r="F47" s="512"/>
      <c r="G47" s="504"/>
      <c r="H47" s="504"/>
      <c r="I47" s="513"/>
      <c r="J47" s="512"/>
      <c r="K47" s="512"/>
    </row>
    <row r="48" spans="1:14" ht="12" customHeight="1">
      <c r="A48" s="483"/>
      <c r="B48" s="503" t="s">
        <v>732</v>
      </c>
      <c r="C48" s="503" t="s">
        <v>400</v>
      </c>
      <c r="D48" s="495" t="s">
        <v>727</v>
      </c>
      <c r="E48" s="504">
        <v>4591.056</v>
      </c>
      <c r="F48" s="504">
        <v>4509.518</v>
      </c>
      <c r="G48" s="504">
        <v>3507.153</v>
      </c>
      <c r="H48" s="504">
        <v>25.715</v>
      </c>
      <c r="I48" s="504">
        <v>976.65</v>
      </c>
      <c r="J48" s="504">
        <v>81.538</v>
      </c>
      <c r="K48" s="504">
        <v>771.07</v>
      </c>
      <c r="N48" s="493"/>
    </row>
    <row r="49" spans="1:14" ht="12" customHeight="1">
      <c r="A49" s="483"/>
      <c r="B49" s="502"/>
      <c r="C49" s="502"/>
      <c r="D49" s="495" t="s">
        <v>728</v>
      </c>
      <c r="E49" s="496">
        <v>100</v>
      </c>
      <c r="F49" s="496">
        <v>98.22398158506454</v>
      </c>
      <c r="G49" s="496">
        <v>76.39098717157883</v>
      </c>
      <c r="H49" s="496">
        <v>0.5601107893260288</v>
      </c>
      <c r="I49" s="496">
        <v>21.27288362415967</v>
      </c>
      <c r="J49" s="496">
        <v>1.7760184149354745</v>
      </c>
      <c r="K49" s="496">
        <v>16.7950467169209</v>
      </c>
      <c r="N49" s="520"/>
    </row>
    <row r="50" spans="1:11" ht="5.1" customHeight="1">
      <c r="A50" s="483"/>
      <c r="B50" s="483"/>
      <c r="C50" s="483"/>
      <c r="D50" s="483"/>
      <c r="E50" s="483"/>
      <c r="F50" s="483"/>
      <c r="G50" s="483"/>
      <c r="H50" s="483"/>
      <c r="I50" s="483"/>
      <c r="J50" s="483"/>
      <c r="K50" s="483"/>
    </row>
    <row r="51" spans="1:15" ht="12">
      <c r="A51" s="1054">
        <v>2018</v>
      </c>
      <c r="B51" s="1054"/>
      <c r="C51" s="1054"/>
      <c r="D51" s="1054"/>
      <c r="E51" s="1054"/>
      <c r="F51" s="1054"/>
      <c r="G51" s="1054"/>
      <c r="H51" s="1054"/>
      <c r="I51" s="1054"/>
      <c r="J51" s="1054"/>
      <c r="K51" s="1054"/>
      <c r="O51" s="493"/>
    </row>
    <row r="52" spans="1:14" ht="9" customHeight="1">
      <c r="A52" s="488"/>
      <c r="B52" s="488"/>
      <c r="C52" s="488"/>
      <c r="D52" s="488"/>
      <c r="E52" s="488"/>
      <c r="F52" s="488"/>
      <c r="G52" s="488"/>
      <c r="H52" s="489"/>
      <c r="I52" s="488"/>
      <c r="J52" s="488"/>
      <c r="K52" s="483"/>
      <c r="N52" s="521"/>
    </row>
    <row r="53" spans="1:28" ht="12" customHeight="1">
      <c r="A53" s="1053" t="s">
        <v>726</v>
      </c>
      <c r="B53" s="1053"/>
      <c r="C53" s="490" t="s">
        <v>400</v>
      </c>
      <c r="D53" s="491" t="s">
        <v>727</v>
      </c>
      <c r="E53" s="522">
        <v>50016.212</v>
      </c>
      <c r="F53" s="522">
        <v>44050.246</v>
      </c>
      <c r="G53" s="522">
        <v>9920.029</v>
      </c>
      <c r="H53" s="522">
        <v>29064.217</v>
      </c>
      <c r="I53" s="522">
        <v>5066</v>
      </c>
      <c r="J53" s="522">
        <v>5965.966</v>
      </c>
      <c r="K53" s="522">
        <v>4288.576</v>
      </c>
      <c r="N53" s="523"/>
      <c r="O53" s="524"/>
      <c r="P53" s="525"/>
      <c r="Q53" s="526"/>
      <c r="R53" s="493"/>
      <c r="S53" s="494"/>
      <c r="T53" s="527"/>
      <c r="U53" s="527"/>
      <c r="V53" s="527"/>
      <c r="W53" s="527"/>
      <c r="X53" s="528"/>
      <c r="Y53" s="527"/>
      <c r="Z53" s="529"/>
      <c r="AA53" s="529"/>
      <c r="AB53" s="527"/>
    </row>
    <row r="54" spans="1:28" ht="12" customHeight="1">
      <c r="A54" s="494"/>
      <c r="B54" s="483"/>
      <c r="C54" s="483"/>
      <c r="D54" s="495" t="s">
        <v>728</v>
      </c>
      <c r="E54" s="530">
        <v>100</v>
      </c>
      <c r="F54" s="530">
        <v>88.11597582896023</v>
      </c>
      <c r="G54" s="530">
        <v>19.760398301534988</v>
      </c>
      <c r="H54" s="530">
        <v>57.895042871572684</v>
      </c>
      <c r="I54" s="530">
        <v>10.460534655852554</v>
      </c>
      <c r="J54" s="530">
        <v>11.884024171039771</v>
      </c>
      <c r="K54" s="530">
        <v>8.542713928195544</v>
      </c>
      <c r="N54" s="531"/>
      <c r="O54" s="524"/>
      <c r="P54" s="493"/>
      <c r="Q54" s="526"/>
      <c r="R54" s="493"/>
      <c r="S54" s="493"/>
      <c r="T54" s="532"/>
      <c r="U54" s="532"/>
      <c r="V54" s="532"/>
      <c r="W54" s="532"/>
      <c r="X54" s="533"/>
      <c r="Y54" s="532"/>
      <c r="Z54" s="505"/>
      <c r="AA54" s="505"/>
      <c r="AB54" s="532"/>
    </row>
    <row r="55" spans="1:28" ht="3" customHeight="1">
      <c r="A55" s="494"/>
      <c r="B55" s="483"/>
      <c r="C55" s="483"/>
      <c r="D55" s="497"/>
      <c r="E55" s="534"/>
      <c r="F55" s="535"/>
      <c r="G55" s="534"/>
      <c r="H55" s="534"/>
      <c r="I55" s="536"/>
      <c r="J55" s="535"/>
      <c r="K55" s="537"/>
      <c r="N55" s="531"/>
      <c r="O55" s="524"/>
      <c r="P55" s="493"/>
      <c r="Q55" s="526"/>
      <c r="R55" s="493"/>
      <c r="S55" s="493"/>
      <c r="T55" s="538"/>
      <c r="U55" s="527"/>
      <c r="V55" s="538"/>
      <c r="W55" s="538"/>
      <c r="X55" s="539"/>
      <c r="Y55" s="527"/>
      <c r="Z55" s="538"/>
      <c r="AA55" s="538"/>
      <c r="AB55" s="540"/>
    </row>
    <row r="56" spans="1:28" ht="12" customHeight="1">
      <c r="A56" s="502" t="s">
        <v>589</v>
      </c>
      <c r="B56" s="502" t="s">
        <v>733</v>
      </c>
      <c r="C56" s="503" t="s">
        <v>400</v>
      </c>
      <c r="D56" s="495" t="s">
        <v>727</v>
      </c>
      <c r="E56" s="541">
        <v>10380.611</v>
      </c>
      <c r="F56" s="541">
        <v>9292.333</v>
      </c>
      <c r="G56" s="542">
        <v>6452.131</v>
      </c>
      <c r="H56" s="542">
        <v>2362.488</v>
      </c>
      <c r="I56" s="542">
        <v>477.714</v>
      </c>
      <c r="J56" s="542">
        <v>1088.278</v>
      </c>
      <c r="K56" s="543" t="s">
        <v>8</v>
      </c>
      <c r="N56" s="544"/>
      <c r="O56" s="524"/>
      <c r="P56" s="493"/>
      <c r="Q56" s="526"/>
      <c r="R56" s="493"/>
      <c r="S56" s="545"/>
      <c r="T56" s="546"/>
      <c r="U56" s="546"/>
      <c r="V56" s="546"/>
      <c r="W56" s="546"/>
      <c r="X56" s="547"/>
      <c r="Y56" s="546"/>
      <c r="Z56" s="529"/>
      <c r="AA56" s="529"/>
      <c r="AB56" s="505"/>
    </row>
    <row r="57" spans="1:28" ht="12" customHeight="1">
      <c r="A57" s="502"/>
      <c r="B57" s="502"/>
      <c r="C57" s="502"/>
      <c r="D57" s="495" t="s">
        <v>728</v>
      </c>
      <c r="E57" s="530">
        <v>100</v>
      </c>
      <c r="F57" s="530">
        <v>89.51624331168945</v>
      </c>
      <c r="G57" s="530">
        <v>62.15559951143531</v>
      </c>
      <c r="H57" s="530">
        <v>22.75866035245902</v>
      </c>
      <c r="I57" s="530">
        <v>4.601983447795125</v>
      </c>
      <c r="J57" s="530">
        <v>10.483756688310544</v>
      </c>
      <c r="K57" s="543" t="s">
        <v>8</v>
      </c>
      <c r="N57" s="544"/>
      <c r="O57" s="524"/>
      <c r="P57" s="493"/>
      <c r="Q57" s="526"/>
      <c r="R57" s="493"/>
      <c r="S57" s="493"/>
      <c r="T57" s="532"/>
      <c r="U57" s="532"/>
      <c r="V57" s="532"/>
      <c r="W57" s="532"/>
      <c r="X57" s="548"/>
      <c r="Y57" s="532"/>
      <c r="Z57" s="505"/>
      <c r="AA57" s="505"/>
      <c r="AB57" s="505"/>
    </row>
    <row r="58" spans="1:28" ht="3" customHeight="1">
      <c r="A58" s="502"/>
      <c r="B58" s="483"/>
      <c r="C58" s="483"/>
      <c r="D58" s="497"/>
      <c r="E58" s="534"/>
      <c r="F58" s="535"/>
      <c r="G58" s="534"/>
      <c r="H58" s="534"/>
      <c r="I58" s="536"/>
      <c r="J58" s="535"/>
      <c r="K58" s="537"/>
      <c r="N58" s="544"/>
      <c r="O58" s="524"/>
      <c r="P58" s="493"/>
      <c r="Q58" s="526"/>
      <c r="R58" s="493"/>
      <c r="S58" s="493"/>
      <c r="T58" s="538"/>
      <c r="U58" s="527"/>
      <c r="V58" s="538"/>
      <c r="W58" s="538"/>
      <c r="X58" s="539"/>
      <c r="Y58" s="527"/>
      <c r="Z58" s="538"/>
      <c r="AA58" s="538"/>
      <c r="AB58" s="540"/>
    </row>
    <row r="59" spans="1:28" ht="12" customHeight="1">
      <c r="A59" s="483"/>
      <c r="B59" s="507" t="s">
        <v>730</v>
      </c>
      <c r="C59" s="507" t="s">
        <v>400</v>
      </c>
      <c r="D59" s="495" t="s">
        <v>727</v>
      </c>
      <c r="E59" s="549">
        <v>33285.976</v>
      </c>
      <c r="F59" s="549">
        <v>28708.651</v>
      </c>
      <c r="G59" s="550">
        <v>950.556</v>
      </c>
      <c r="H59" s="542">
        <v>26684.741</v>
      </c>
      <c r="I59" s="542">
        <v>1073.354</v>
      </c>
      <c r="J59" s="542">
        <v>4577.325</v>
      </c>
      <c r="K59" s="543" t="s">
        <v>8</v>
      </c>
      <c r="N59" s="544"/>
      <c r="O59" s="524"/>
      <c r="P59" s="493"/>
      <c r="Q59" s="526"/>
      <c r="R59" s="493"/>
      <c r="S59" s="493"/>
      <c r="T59" s="546"/>
      <c r="U59" s="546"/>
      <c r="V59" s="546"/>
      <c r="W59" s="546"/>
      <c r="X59" s="547"/>
      <c r="Y59" s="546"/>
      <c r="Z59" s="529"/>
      <c r="AA59" s="529"/>
      <c r="AB59" s="505"/>
    </row>
    <row r="60" spans="1:28" ht="12" customHeight="1">
      <c r="A60" s="483"/>
      <c r="B60" s="483"/>
      <c r="C60" s="483"/>
      <c r="D60" s="495" t="s">
        <v>728</v>
      </c>
      <c r="E60" s="530">
        <v>100</v>
      </c>
      <c r="F60" s="530">
        <v>86.24848795180289</v>
      </c>
      <c r="G60" s="530">
        <v>2.855725185886092</v>
      </c>
      <c r="H60" s="530">
        <v>80.16811945066594</v>
      </c>
      <c r="I60" s="530">
        <v>3.224643315250843</v>
      </c>
      <c r="J60" s="530">
        <v>13.751512048197114</v>
      </c>
      <c r="K60" s="543" t="s">
        <v>8</v>
      </c>
      <c r="N60" s="544"/>
      <c r="O60" s="524"/>
      <c r="P60" s="493"/>
      <c r="Q60" s="526"/>
      <c r="R60" s="493"/>
      <c r="S60" s="493"/>
      <c r="T60" s="532"/>
      <c r="U60" s="532"/>
      <c r="V60" s="532"/>
      <c r="W60" s="532"/>
      <c r="X60" s="533"/>
      <c r="Y60" s="532"/>
      <c r="Z60" s="505"/>
      <c r="AA60" s="505"/>
      <c r="AB60" s="505"/>
    </row>
    <row r="61" spans="1:28" ht="3" customHeight="1">
      <c r="A61" s="483"/>
      <c r="B61" s="483"/>
      <c r="C61" s="483"/>
      <c r="D61" s="495"/>
      <c r="E61" s="551"/>
      <c r="F61" s="535"/>
      <c r="G61" s="551"/>
      <c r="H61" s="551"/>
      <c r="I61" s="552"/>
      <c r="J61" s="551"/>
      <c r="K61" s="553"/>
      <c r="N61" s="544"/>
      <c r="O61" s="524"/>
      <c r="P61" s="493"/>
      <c r="Q61" s="526"/>
      <c r="R61" s="493"/>
      <c r="S61" s="493"/>
      <c r="T61" s="532"/>
      <c r="U61" s="532"/>
      <c r="V61" s="532"/>
      <c r="W61" s="532"/>
      <c r="X61" s="533"/>
      <c r="Y61" s="532"/>
      <c r="Z61" s="505"/>
      <c r="AA61" s="505"/>
      <c r="AB61" s="505"/>
    </row>
    <row r="62" spans="1:28" ht="12" customHeight="1">
      <c r="A62" s="483"/>
      <c r="B62" s="503" t="s">
        <v>731</v>
      </c>
      <c r="C62" s="503" t="s">
        <v>400</v>
      </c>
      <c r="D62" s="495" t="s">
        <v>727</v>
      </c>
      <c r="E62" s="549">
        <v>423.78900000000004</v>
      </c>
      <c r="F62" s="549">
        <v>369.48400000000004</v>
      </c>
      <c r="G62" s="542">
        <v>133.764</v>
      </c>
      <c r="H62" s="542">
        <v>20.911</v>
      </c>
      <c r="I62" s="542">
        <v>214.809</v>
      </c>
      <c r="J62" s="542">
        <v>54.305</v>
      </c>
      <c r="K62" s="543" t="s">
        <v>8</v>
      </c>
      <c r="N62" s="544"/>
      <c r="O62" s="524"/>
      <c r="P62" s="493"/>
      <c r="Q62" s="526"/>
      <c r="R62" s="493"/>
      <c r="S62" s="493"/>
      <c r="T62" s="546"/>
      <c r="U62" s="546"/>
      <c r="V62" s="546"/>
      <c r="W62" s="546"/>
      <c r="X62" s="547"/>
      <c r="Y62" s="546"/>
      <c r="Z62" s="529"/>
      <c r="AA62" s="529"/>
      <c r="AB62" s="546"/>
    </row>
    <row r="63" spans="1:28" ht="12" customHeight="1">
      <c r="A63" s="483"/>
      <c r="B63" s="502"/>
      <c r="C63" s="502"/>
      <c r="D63" s="495" t="s">
        <v>728</v>
      </c>
      <c r="E63" s="530">
        <v>100</v>
      </c>
      <c r="F63" s="530">
        <v>87.18584012326889</v>
      </c>
      <c r="G63" s="530">
        <v>31.563820674911334</v>
      </c>
      <c r="H63" s="530">
        <v>4.934295132719348</v>
      </c>
      <c r="I63" s="530">
        <v>50.6877243156382</v>
      </c>
      <c r="J63" s="530">
        <v>12.814159876731107</v>
      </c>
      <c r="K63" s="543" t="s">
        <v>8</v>
      </c>
      <c r="N63" s="544"/>
      <c r="O63" s="524"/>
      <c r="Q63" s="554"/>
      <c r="T63" s="532"/>
      <c r="U63" s="532"/>
      <c r="V63" s="532"/>
      <c r="W63" s="532"/>
      <c r="X63" s="533"/>
      <c r="Y63" s="532"/>
      <c r="Z63" s="505"/>
      <c r="AA63" s="505"/>
      <c r="AB63" s="532"/>
    </row>
    <row r="64" spans="1:28" ht="3" customHeight="1">
      <c r="A64" s="483"/>
      <c r="B64" s="502"/>
      <c r="C64" s="502"/>
      <c r="D64" s="495"/>
      <c r="E64" s="555"/>
      <c r="F64" s="555"/>
      <c r="G64" s="542"/>
      <c r="H64" s="542"/>
      <c r="I64" s="556"/>
      <c r="J64" s="555"/>
      <c r="K64" s="555"/>
      <c r="N64" s="544"/>
      <c r="O64" s="524"/>
      <c r="P64" s="493"/>
      <c r="Q64" s="526"/>
      <c r="R64" s="493"/>
      <c r="S64" s="493"/>
      <c r="T64" s="557"/>
      <c r="U64" s="527"/>
      <c r="V64" s="557"/>
      <c r="W64" s="557"/>
      <c r="X64" s="558"/>
      <c r="Y64" s="557"/>
      <c r="Z64" s="559"/>
      <c r="AA64" s="557"/>
      <c r="AB64" s="511"/>
    </row>
    <row r="65" spans="1:28" ht="12" customHeight="1">
      <c r="A65" s="483"/>
      <c r="B65" s="503" t="s">
        <v>732</v>
      </c>
      <c r="C65" s="503" t="s">
        <v>400</v>
      </c>
      <c r="D65" s="495" t="s">
        <v>727</v>
      </c>
      <c r="E65" s="549">
        <v>3785</v>
      </c>
      <c r="F65" s="549">
        <v>3723</v>
      </c>
      <c r="G65" s="542">
        <v>2503.993</v>
      </c>
      <c r="H65" s="542">
        <v>15.036</v>
      </c>
      <c r="I65" s="542">
        <v>1204</v>
      </c>
      <c r="J65" s="542">
        <v>61.439</v>
      </c>
      <c r="K65" s="542">
        <v>1061.03</v>
      </c>
      <c r="N65" s="544"/>
      <c r="O65" s="524"/>
      <c r="P65" s="493"/>
      <c r="Q65" s="526"/>
      <c r="R65" s="493"/>
      <c r="S65" s="493"/>
      <c r="T65" s="546"/>
      <c r="U65" s="546"/>
      <c r="V65" s="546"/>
      <c r="W65" s="546"/>
      <c r="X65" s="547"/>
      <c r="Y65" s="546"/>
      <c r="Z65" s="529"/>
      <c r="AA65" s="529"/>
      <c r="AB65" s="546"/>
    </row>
    <row r="66" spans="1:28" ht="12" customHeight="1">
      <c r="A66" s="483"/>
      <c r="B66" s="502"/>
      <c r="C66" s="502"/>
      <c r="D66" s="495" t="s">
        <v>728</v>
      </c>
      <c r="E66" s="530">
        <v>100</v>
      </c>
      <c r="F66" s="530">
        <v>98.37657258878528</v>
      </c>
      <c r="G66" s="530">
        <v>66.2</v>
      </c>
      <c r="H66" s="530">
        <v>0.3973022763232576</v>
      </c>
      <c r="I66" s="530">
        <v>31.815256026913822</v>
      </c>
      <c r="J66" s="530">
        <v>1.6234274112147262</v>
      </c>
      <c r="K66" s="530">
        <v>28.036022495827748</v>
      </c>
      <c r="N66" s="560"/>
      <c r="T66" s="532"/>
      <c r="U66" s="532"/>
      <c r="V66" s="532"/>
      <c r="W66" s="532"/>
      <c r="X66" s="533"/>
      <c r="Y66" s="532"/>
      <c r="Z66" s="505"/>
      <c r="AA66" s="505"/>
      <c r="AB66" s="532"/>
    </row>
    <row r="67" spans="1:11" ht="5.1" customHeight="1">
      <c r="A67" s="483"/>
      <c r="B67" s="483"/>
      <c r="C67" s="483"/>
      <c r="D67" s="483"/>
      <c r="E67" s="483"/>
      <c r="F67" s="483"/>
      <c r="G67" s="483"/>
      <c r="H67" s="483"/>
      <c r="I67" s="483"/>
      <c r="J67" s="483"/>
      <c r="K67" s="483"/>
    </row>
    <row r="68" spans="1:11" ht="12.75" customHeight="1">
      <c r="A68" s="1055" t="s">
        <v>734</v>
      </c>
      <c r="B68" s="1055"/>
      <c r="C68" s="1055"/>
      <c r="D68" s="1055"/>
      <c r="E68" s="1055"/>
      <c r="F68" s="1055"/>
      <c r="G68" s="1055"/>
      <c r="H68" s="1055"/>
      <c r="I68" s="1055"/>
      <c r="J68" s="1055"/>
      <c r="K68" s="1055"/>
    </row>
    <row r="69" spans="1:11" ht="9" customHeight="1">
      <c r="A69" s="561"/>
      <c r="B69" s="561"/>
      <c r="C69" s="561"/>
      <c r="D69" s="561"/>
      <c r="E69" s="561"/>
      <c r="F69" s="561"/>
      <c r="G69" s="561"/>
      <c r="H69" s="561"/>
      <c r="I69" s="561"/>
      <c r="J69" s="561"/>
      <c r="K69" s="483"/>
    </row>
    <row r="70" spans="1:15" ht="12" customHeight="1">
      <c r="A70" s="1053" t="s">
        <v>726</v>
      </c>
      <c r="B70" s="1053"/>
      <c r="C70" s="490" t="s">
        <v>400</v>
      </c>
      <c r="D70" s="495" t="s">
        <v>728</v>
      </c>
      <c r="E70" s="530">
        <v>0.8328065854897773</v>
      </c>
      <c r="F70" s="530">
        <v>2.4627177934087143</v>
      </c>
      <c r="G70" s="530">
        <v>-10.48025847305938</v>
      </c>
      <c r="H70" s="530">
        <v>7.743630053901811</v>
      </c>
      <c r="I70" s="530">
        <v>2.6596259914881273</v>
      </c>
      <c r="J70" s="530">
        <v>-9.765538800056305</v>
      </c>
      <c r="K70" s="530">
        <v>9.353156370584998</v>
      </c>
      <c r="N70" s="562"/>
      <c r="O70" s="563"/>
    </row>
    <row r="71" spans="1:15" ht="12" customHeight="1">
      <c r="A71" s="502" t="s">
        <v>589</v>
      </c>
      <c r="B71" s="564" t="s">
        <v>735</v>
      </c>
      <c r="C71" s="503" t="s">
        <v>400</v>
      </c>
      <c r="D71" s="495" t="s">
        <v>728</v>
      </c>
      <c r="E71" s="530">
        <v>-1.8461575410713493</v>
      </c>
      <c r="F71" s="530">
        <v>1.0552456146074718</v>
      </c>
      <c r="G71" s="530">
        <v>1.1622605323736224</v>
      </c>
      <c r="H71" s="530">
        <v>-2.066744184600452</v>
      </c>
      <c r="I71" s="530">
        <v>17.967764160285284</v>
      </c>
      <c r="J71" s="530">
        <v>-21.171149636596198</v>
      </c>
      <c r="K71" s="565" t="s">
        <v>439</v>
      </c>
      <c r="N71" s="493"/>
      <c r="O71" s="566"/>
    </row>
    <row r="72" spans="1:15" ht="12" customHeight="1">
      <c r="A72" s="483"/>
      <c r="B72" s="507" t="s">
        <v>730</v>
      </c>
      <c r="C72" s="507" t="s">
        <v>400</v>
      </c>
      <c r="D72" s="495" t="s">
        <v>728</v>
      </c>
      <c r="E72" s="530">
        <v>4.599890830895049</v>
      </c>
      <c r="F72" s="530">
        <v>6.785239436514956</v>
      </c>
      <c r="G72" s="530">
        <v>-19.522088424817056</v>
      </c>
      <c r="H72" s="530">
        <v>8.76044656572057</v>
      </c>
      <c r="I72" s="530">
        <v>-8.103253424657524</v>
      </c>
      <c r="J72" s="530">
        <v>-7.298720156995699</v>
      </c>
      <c r="K72" s="565" t="s">
        <v>439</v>
      </c>
      <c r="O72" s="567"/>
    </row>
    <row r="73" spans="1:15" ht="12" customHeight="1">
      <c r="A73" s="483"/>
      <c r="B73" s="503" t="s">
        <v>731</v>
      </c>
      <c r="C73" s="503" t="s">
        <v>400</v>
      </c>
      <c r="D73" s="495" t="s">
        <v>728</v>
      </c>
      <c r="E73" s="530">
        <v>-39.36039149191904</v>
      </c>
      <c r="F73" s="530">
        <v>-42.19143832990952</v>
      </c>
      <c r="G73" s="530">
        <v>-60.98354917745887</v>
      </c>
      <c r="H73" s="530">
        <v>-37.064347197977476</v>
      </c>
      <c r="I73" s="530">
        <v>-18.349962939734297</v>
      </c>
      <c r="J73" s="530">
        <v>-9.058177311853171</v>
      </c>
      <c r="K73" s="565" t="s">
        <v>439</v>
      </c>
      <c r="O73" s="567"/>
    </row>
    <row r="74" spans="1:15" ht="12" customHeight="1">
      <c r="A74" s="483"/>
      <c r="B74" s="503" t="s">
        <v>732</v>
      </c>
      <c r="C74" s="503" t="s">
        <v>400</v>
      </c>
      <c r="D74" s="495" t="s">
        <v>728</v>
      </c>
      <c r="E74" s="530">
        <v>-17.55709361854875</v>
      </c>
      <c r="F74" s="530">
        <v>-17.441287516759004</v>
      </c>
      <c r="G74" s="530">
        <v>-28.60325739994805</v>
      </c>
      <c r="H74" s="530">
        <v>-41.52829088080887</v>
      </c>
      <c r="I74" s="530">
        <v>23.278554241539965</v>
      </c>
      <c r="J74" s="530">
        <v>-24.649856508621752</v>
      </c>
      <c r="K74" s="530">
        <v>37.604886715862364</v>
      </c>
      <c r="O74" s="567"/>
    </row>
    <row r="75" spans="1:11" ht="12.75">
      <c r="A75" s="483" t="s">
        <v>7</v>
      </c>
      <c r="B75" s="483"/>
      <c r="C75" s="483"/>
      <c r="D75" s="483"/>
      <c r="E75" s="483"/>
      <c r="F75" s="483"/>
      <c r="G75" s="483"/>
      <c r="H75" s="483"/>
      <c r="I75" s="483"/>
      <c r="J75" s="483"/>
      <c r="K75" s="483"/>
    </row>
    <row r="76" spans="1:11" ht="9">
      <c r="A76" s="1050" t="s">
        <v>736</v>
      </c>
      <c r="B76" s="1050"/>
      <c r="C76" s="1050"/>
      <c r="D76" s="1050"/>
      <c r="E76" s="1050"/>
      <c r="F76" s="1050"/>
      <c r="G76" s="1050"/>
      <c r="H76" s="1050"/>
      <c r="I76" s="1050"/>
      <c r="J76" s="1050"/>
      <c r="K76" s="1050"/>
    </row>
    <row r="77" spans="1:11" ht="9">
      <c r="A77" s="1051" t="s">
        <v>737</v>
      </c>
      <c r="B77" s="1051"/>
      <c r="C77" s="1051"/>
      <c r="D77" s="1051"/>
      <c r="E77" s="1051"/>
      <c r="F77" s="1051"/>
      <c r="G77" s="1051"/>
      <c r="H77" s="1051"/>
      <c r="I77" s="1051"/>
      <c r="J77" s="1051"/>
      <c r="K77" s="1051"/>
    </row>
    <row r="78" spans="1:11" ht="12">
      <c r="A78" s="568"/>
      <c r="B78" s="569"/>
      <c r="C78" s="569"/>
      <c r="D78" s="569"/>
      <c r="E78" s="569"/>
      <c r="F78" s="569"/>
      <c r="G78" s="569"/>
      <c r="H78" s="569"/>
      <c r="I78" s="569"/>
      <c r="J78" s="569"/>
      <c r="K78" s="569"/>
    </row>
    <row r="79" spans="1:11" ht="9">
      <c r="A79" s="568"/>
      <c r="B79" s="570"/>
      <c r="C79" s="570"/>
      <c r="D79" s="570"/>
      <c r="E79" s="570"/>
      <c r="F79" s="570"/>
      <c r="G79" s="570"/>
      <c r="H79" s="570"/>
      <c r="I79" s="570"/>
      <c r="J79" s="570"/>
      <c r="K79" s="570"/>
    </row>
    <row r="83" ht="12.75">
      <c r="A83" s="571"/>
    </row>
  </sheetData>
  <mergeCells count="24">
    <mergeCell ref="A19:B19"/>
    <mergeCell ref="A2:K2"/>
    <mergeCell ref="A3:K3"/>
    <mergeCell ref="A5:C15"/>
    <mergeCell ref="D5:D15"/>
    <mergeCell ref="E5:E15"/>
    <mergeCell ref="F5:J5"/>
    <mergeCell ref="K5:K15"/>
    <mergeCell ref="F6:I6"/>
    <mergeCell ref="F7:F15"/>
    <mergeCell ref="G7:I7"/>
    <mergeCell ref="J7:J15"/>
    <mergeCell ref="G8:G15"/>
    <mergeCell ref="H8:H15"/>
    <mergeCell ref="I8:I15"/>
    <mergeCell ref="A17:K17"/>
    <mergeCell ref="A76:K76"/>
    <mergeCell ref="A77:K77"/>
    <mergeCell ref="A34:K34"/>
    <mergeCell ref="A36:B36"/>
    <mergeCell ref="A51:K51"/>
    <mergeCell ref="A53:B53"/>
    <mergeCell ref="A68:K68"/>
    <mergeCell ref="A70:B70"/>
  </mergeCells>
  <printOptions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 3 Entsorgung von Bauabfällen&amp;R&amp;"Arial,Kursiv"&amp;8 &amp;UAbfallwirtschaft in Bayern 2018</oddHeader>
    <oddFooter>&amp;C&amp;"Arial,Standard"&amp;8 57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73CF3-5ABD-40F8-B995-24619797A2BF}">
  <dimension ref="A2:R79"/>
  <sheetViews>
    <sheetView workbookViewId="0" topLeftCell="A1">
      <selection activeCell="J1" sqref="J1"/>
    </sheetView>
  </sheetViews>
  <sheetFormatPr defaultColWidth="5.28125" defaultRowHeight="12.75"/>
  <cols>
    <col min="1" max="1" width="3.28125" style="576" customWidth="1"/>
    <col min="2" max="2" width="23.00390625" style="576" customWidth="1"/>
    <col min="3" max="3" width="1.1484375" style="576" customWidth="1"/>
    <col min="4" max="4" width="11.28125" style="576" customWidth="1"/>
    <col min="5" max="5" width="9.28125" style="576" customWidth="1"/>
    <col min="6" max="6" width="12.28125" style="576" customWidth="1"/>
    <col min="7" max="7" width="12.00390625" style="576" customWidth="1"/>
    <col min="8" max="8" width="15.00390625" style="576" customWidth="1"/>
    <col min="9" max="9" width="0.2890625" style="576" hidden="1" customWidth="1"/>
    <col min="10" max="10" width="12.57421875" style="576" customWidth="1"/>
    <col min="11" max="11" width="1.28515625" style="576" customWidth="1"/>
    <col min="12" max="12" width="1.7109375" style="576" customWidth="1"/>
    <col min="13" max="13" width="1.28515625" style="576" customWidth="1"/>
    <col min="14" max="14" width="0.71875" style="576" customWidth="1"/>
    <col min="15" max="16" width="1.57421875" style="576" customWidth="1"/>
    <col min="17" max="17" width="10.7109375" style="576" customWidth="1"/>
    <col min="18" max="19" width="10.8515625" style="576" customWidth="1"/>
    <col min="20" max="16384" width="5.28125" style="576" customWidth="1"/>
  </cols>
  <sheetData>
    <row r="2" spans="1:8" s="572" customFormat="1" ht="12.75">
      <c r="A2" s="1084" t="s">
        <v>738</v>
      </c>
      <c r="B2" s="1084"/>
      <c r="C2" s="1084"/>
      <c r="D2" s="1084"/>
      <c r="E2" s="1084"/>
      <c r="F2" s="1084"/>
      <c r="G2" s="1084"/>
      <c r="H2" s="1084"/>
    </row>
    <row r="3" spans="1:8" s="572" customFormat="1" ht="13.5">
      <c r="A3" s="1084" t="s">
        <v>739</v>
      </c>
      <c r="B3" s="1084"/>
      <c r="C3" s="1084"/>
      <c r="D3" s="1084"/>
      <c r="E3" s="1084"/>
      <c r="F3" s="1084"/>
      <c r="G3" s="1084"/>
      <c r="H3" s="1084"/>
    </row>
    <row r="4" spans="1:8" s="572" customFormat="1" ht="7.5" customHeight="1">
      <c r="A4" s="573"/>
      <c r="B4" s="573"/>
      <c r="C4" s="573"/>
      <c r="D4" s="573"/>
      <c r="E4" s="573"/>
      <c r="F4" s="573"/>
      <c r="G4" s="573"/>
      <c r="H4" s="574"/>
    </row>
    <row r="5" spans="1:8" ht="11.25" customHeight="1">
      <c r="A5" s="1085" t="s">
        <v>740</v>
      </c>
      <c r="B5" s="1086"/>
      <c r="C5" s="1087"/>
      <c r="D5" s="1082" t="s">
        <v>716</v>
      </c>
      <c r="E5" s="1092"/>
      <c r="F5" s="1092"/>
      <c r="G5" s="1092"/>
      <c r="H5" s="575"/>
    </row>
    <row r="6" spans="1:10" ht="11.25" customHeight="1">
      <c r="A6" s="1088"/>
      <c r="B6" s="1088"/>
      <c r="C6" s="1089"/>
      <c r="D6" s="1093" t="s">
        <v>741</v>
      </c>
      <c r="E6" s="1095" t="s">
        <v>1</v>
      </c>
      <c r="F6" s="1096"/>
      <c r="G6" s="1096"/>
      <c r="H6" s="1096"/>
      <c r="J6" s="577"/>
    </row>
    <row r="7" spans="1:10" ht="11.25" customHeight="1">
      <c r="A7" s="1088"/>
      <c r="B7" s="1088"/>
      <c r="C7" s="1089"/>
      <c r="D7" s="1093"/>
      <c r="E7" s="1097" t="s">
        <v>735</v>
      </c>
      <c r="F7" s="1097" t="s">
        <v>732</v>
      </c>
      <c r="G7" s="1097" t="s">
        <v>742</v>
      </c>
      <c r="H7" s="1100" t="s">
        <v>743</v>
      </c>
      <c r="J7" s="577"/>
    </row>
    <row r="8" spans="1:10" ht="11.25" customHeight="1">
      <c r="A8" s="1088"/>
      <c r="B8" s="1088"/>
      <c r="C8" s="1089"/>
      <c r="D8" s="1093"/>
      <c r="E8" s="1098"/>
      <c r="F8" s="1098"/>
      <c r="G8" s="1098"/>
      <c r="H8" s="1093"/>
      <c r="J8" s="578"/>
    </row>
    <row r="9" spans="1:10" ht="11.25" customHeight="1">
      <c r="A9" s="1088"/>
      <c r="B9" s="1088"/>
      <c r="C9" s="1089"/>
      <c r="D9" s="1093"/>
      <c r="E9" s="1098"/>
      <c r="F9" s="1098"/>
      <c r="G9" s="1098"/>
      <c r="H9" s="1093"/>
      <c r="J9" s="577"/>
    </row>
    <row r="10" spans="1:8" ht="11.25" customHeight="1">
      <c r="A10" s="1088"/>
      <c r="B10" s="1088"/>
      <c r="C10" s="1089"/>
      <c r="D10" s="1094"/>
      <c r="E10" s="1099"/>
      <c r="F10" s="1099"/>
      <c r="G10" s="1099"/>
      <c r="H10" s="1094"/>
    </row>
    <row r="11" spans="1:8" ht="11.25" customHeight="1">
      <c r="A11" s="1090"/>
      <c r="B11" s="1090"/>
      <c r="C11" s="1091"/>
      <c r="D11" s="1082" t="s">
        <v>3</v>
      </c>
      <c r="E11" s="1083"/>
      <c r="F11" s="1083"/>
      <c r="G11" s="1083"/>
      <c r="H11" s="1083"/>
    </row>
    <row r="12" spans="1:8" ht="11.25" customHeight="1">
      <c r="A12" s="578"/>
      <c r="B12" s="579"/>
      <c r="C12" s="579"/>
      <c r="D12" s="579"/>
      <c r="E12" s="578"/>
      <c r="F12" s="578"/>
      <c r="G12" s="578"/>
      <c r="H12" s="578"/>
    </row>
    <row r="13" spans="1:11" ht="11.25" customHeight="1">
      <c r="A13" s="1081" t="s">
        <v>744</v>
      </c>
      <c r="B13" s="1081"/>
      <c r="C13" s="1081"/>
      <c r="D13" s="1081"/>
      <c r="E13" s="1081"/>
      <c r="F13" s="1081"/>
      <c r="G13" s="1081"/>
      <c r="H13" s="1081"/>
      <c r="K13" s="580"/>
    </row>
    <row r="14" spans="1:9" ht="9.75" customHeight="1">
      <c r="A14" s="578"/>
      <c r="B14" s="579"/>
      <c r="C14" s="579"/>
      <c r="D14" s="581"/>
      <c r="E14" s="582"/>
      <c r="F14" s="582"/>
      <c r="G14" s="583"/>
      <c r="H14" s="582"/>
      <c r="I14" s="584">
        <v>0</v>
      </c>
    </row>
    <row r="15" spans="1:17" ht="9.75" customHeight="1">
      <c r="A15" s="1077" t="s">
        <v>9</v>
      </c>
      <c r="B15" s="1077"/>
      <c r="C15" s="585" t="s">
        <v>400</v>
      </c>
      <c r="D15" s="586">
        <v>2935541</v>
      </c>
      <c r="E15" s="587">
        <v>1668467</v>
      </c>
      <c r="F15" s="587">
        <v>1083384</v>
      </c>
      <c r="G15" s="588" t="s">
        <v>580</v>
      </c>
      <c r="H15" s="588" t="s">
        <v>580</v>
      </c>
      <c r="I15" s="549"/>
      <c r="M15" s="587"/>
      <c r="O15" s="587"/>
      <c r="P15" s="587"/>
      <c r="Q15" s="587"/>
    </row>
    <row r="16" spans="1:17" ht="9.95" customHeight="1">
      <c r="A16" s="589"/>
      <c r="B16" s="590"/>
      <c r="C16" s="590"/>
      <c r="D16" s="586"/>
      <c r="E16" s="591"/>
      <c r="F16" s="591"/>
      <c r="G16" s="591"/>
      <c r="H16" s="587"/>
      <c r="I16" s="584">
        <v>0</v>
      </c>
      <c r="M16" s="591"/>
      <c r="O16" s="591"/>
      <c r="P16" s="591"/>
      <c r="Q16" s="587"/>
    </row>
    <row r="17" spans="1:17" ht="9.75" customHeight="1">
      <c r="A17" s="1077" t="s">
        <v>10</v>
      </c>
      <c r="B17" s="1077"/>
      <c r="C17" s="585" t="s">
        <v>400</v>
      </c>
      <c r="D17" s="586">
        <v>1332425</v>
      </c>
      <c r="E17" s="587">
        <v>726536</v>
      </c>
      <c r="F17" s="587">
        <v>381090</v>
      </c>
      <c r="G17" s="588" t="s">
        <v>580</v>
      </c>
      <c r="H17" s="588" t="s">
        <v>580</v>
      </c>
      <c r="I17" s="549"/>
      <c r="M17" s="587"/>
      <c r="O17" s="587"/>
      <c r="P17" s="587"/>
      <c r="Q17" s="587"/>
    </row>
    <row r="18" spans="1:17" ht="9.95" customHeight="1">
      <c r="A18" s="589"/>
      <c r="B18" s="590"/>
      <c r="C18" s="590"/>
      <c r="D18" s="586"/>
      <c r="E18" s="591"/>
      <c r="F18" s="591"/>
      <c r="G18" s="591"/>
      <c r="H18" s="587"/>
      <c r="I18" s="543"/>
      <c r="M18" s="591"/>
      <c r="O18" s="591"/>
      <c r="P18" s="591"/>
      <c r="Q18" s="587"/>
    </row>
    <row r="19" spans="1:17" ht="9.75" customHeight="1">
      <c r="A19" s="1077" t="s">
        <v>11</v>
      </c>
      <c r="B19" s="1077"/>
      <c r="C19" s="585" t="s">
        <v>400</v>
      </c>
      <c r="D19" s="586">
        <v>1010524</v>
      </c>
      <c r="E19" s="587">
        <v>748158</v>
      </c>
      <c r="F19" s="587">
        <v>178000</v>
      </c>
      <c r="G19" s="588" t="s">
        <v>580</v>
      </c>
      <c r="H19" s="588" t="s">
        <v>580</v>
      </c>
      <c r="I19" s="549"/>
      <c r="L19" s="592"/>
      <c r="M19" s="587"/>
      <c r="O19" s="587"/>
      <c r="P19" s="587"/>
      <c r="Q19" s="543"/>
    </row>
    <row r="20" spans="1:17" ht="9.95" customHeight="1">
      <c r="A20" s="589"/>
      <c r="B20" s="590"/>
      <c r="C20" s="590"/>
      <c r="D20" s="586"/>
      <c r="E20" s="591"/>
      <c r="F20" s="591"/>
      <c r="G20" s="591"/>
      <c r="H20" s="587"/>
      <c r="I20" s="543"/>
      <c r="M20" s="591"/>
      <c r="O20" s="591"/>
      <c r="P20" s="591"/>
      <c r="Q20" s="587"/>
    </row>
    <row r="21" spans="1:17" ht="9.75" customHeight="1">
      <c r="A21" s="1077" t="s">
        <v>12</v>
      </c>
      <c r="B21" s="1077"/>
      <c r="C21" s="585" t="s">
        <v>400</v>
      </c>
      <c r="D21" s="586">
        <v>380359</v>
      </c>
      <c r="E21" s="587">
        <v>337995</v>
      </c>
      <c r="F21" s="587">
        <v>32841</v>
      </c>
      <c r="G21" s="587">
        <v>9523</v>
      </c>
      <c r="H21" s="587">
        <v>0</v>
      </c>
      <c r="I21" s="549"/>
      <c r="M21" s="587"/>
      <c r="O21" s="587"/>
      <c r="P21" s="587"/>
      <c r="Q21" s="543"/>
    </row>
    <row r="22" spans="1:17" ht="9.95" customHeight="1">
      <c r="A22" s="589"/>
      <c r="B22" s="590"/>
      <c r="C22" s="590"/>
      <c r="D22" s="586"/>
      <c r="E22" s="591"/>
      <c r="F22" s="591"/>
      <c r="G22" s="591"/>
      <c r="H22" s="587"/>
      <c r="I22" s="587">
        <v>2705</v>
      </c>
      <c r="M22" s="591"/>
      <c r="O22" s="591"/>
      <c r="P22" s="591"/>
      <c r="Q22" s="587"/>
    </row>
    <row r="23" spans="1:17" ht="9.75" customHeight="1">
      <c r="A23" s="1077" t="s">
        <v>13</v>
      </c>
      <c r="B23" s="1077"/>
      <c r="C23" s="585" t="s">
        <v>400</v>
      </c>
      <c r="D23" s="586">
        <v>1441204</v>
      </c>
      <c r="E23" s="587">
        <v>792075</v>
      </c>
      <c r="F23" s="587">
        <v>386063</v>
      </c>
      <c r="G23" s="587">
        <v>260192</v>
      </c>
      <c r="H23" s="587">
        <v>2874</v>
      </c>
      <c r="I23" s="549"/>
      <c r="M23" s="587"/>
      <c r="O23" s="587"/>
      <c r="P23" s="587"/>
      <c r="Q23" s="587"/>
    </row>
    <row r="24" spans="1:17" ht="9.95" customHeight="1">
      <c r="A24" s="589"/>
      <c r="B24" s="590"/>
      <c r="C24" s="590"/>
      <c r="D24" s="586"/>
      <c r="E24" s="591"/>
      <c r="F24" s="591"/>
      <c r="G24" s="591"/>
      <c r="H24" s="587"/>
      <c r="I24" s="543"/>
      <c r="M24" s="591"/>
      <c r="O24" s="591"/>
      <c r="P24" s="591"/>
      <c r="Q24" s="587"/>
    </row>
    <row r="25" spans="1:17" ht="9.75" customHeight="1">
      <c r="A25" s="1077" t="s">
        <v>14</v>
      </c>
      <c r="B25" s="1077"/>
      <c r="C25" s="585" t="s">
        <v>400</v>
      </c>
      <c r="D25" s="586">
        <v>1045878</v>
      </c>
      <c r="E25" s="587">
        <v>810055</v>
      </c>
      <c r="F25" s="587">
        <v>93138</v>
      </c>
      <c r="G25" s="588" t="s">
        <v>580</v>
      </c>
      <c r="H25" s="588" t="s">
        <v>580</v>
      </c>
      <c r="I25" s="549"/>
      <c r="M25" s="587"/>
      <c r="O25" s="587"/>
      <c r="P25" s="587"/>
      <c r="Q25" s="543"/>
    </row>
    <row r="26" spans="1:17" ht="9.95" customHeight="1">
      <c r="A26" s="589"/>
      <c r="B26" s="590"/>
      <c r="C26" s="590"/>
      <c r="D26" s="586"/>
      <c r="E26" s="591"/>
      <c r="F26" s="591"/>
      <c r="G26" s="591"/>
      <c r="H26" s="587"/>
      <c r="I26" s="584">
        <v>0</v>
      </c>
      <c r="M26" s="591"/>
      <c r="O26" s="591"/>
      <c r="P26" s="591"/>
      <c r="Q26" s="587"/>
    </row>
    <row r="27" spans="1:17" ht="9.75" customHeight="1">
      <c r="A27" s="1077" t="s">
        <v>15</v>
      </c>
      <c r="B27" s="1077"/>
      <c r="C27" s="585" t="s">
        <v>400</v>
      </c>
      <c r="D27" s="586">
        <v>1774099</v>
      </c>
      <c r="E27" s="587">
        <v>1368846</v>
      </c>
      <c r="F27" s="587">
        <v>349477</v>
      </c>
      <c r="G27" s="588" t="s">
        <v>580</v>
      </c>
      <c r="H27" s="588" t="s">
        <v>580</v>
      </c>
      <c r="I27" s="593"/>
      <c r="M27" s="587"/>
      <c r="O27" s="587"/>
      <c r="P27" s="587"/>
      <c r="Q27" s="543"/>
    </row>
    <row r="28" spans="1:17" ht="9.95" customHeight="1">
      <c r="A28" s="589"/>
      <c r="B28" s="590"/>
      <c r="C28" s="590"/>
      <c r="D28" s="586"/>
      <c r="E28" s="537"/>
      <c r="F28" s="537"/>
      <c r="G28" s="537"/>
      <c r="H28" s="587"/>
      <c r="I28" s="594">
        <v>8999</v>
      </c>
      <c r="M28" s="537"/>
      <c r="O28" s="537"/>
      <c r="P28" s="537"/>
      <c r="Q28" s="587"/>
    </row>
    <row r="29" spans="1:17" ht="9.75" customHeight="1">
      <c r="A29" s="1078" t="s">
        <v>16</v>
      </c>
      <c r="B29" s="1078"/>
      <c r="C29" s="595"/>
      <c r="D29" s="596">
        <v>9920030</v>
      </c>
      <c r="E29" s="594">
        <v>6452131</v>
      </c>
      <c r="F29" s="594">
        <v>2503993</v>
      </c>
      <c r="G29" s="594">
        <v>950556</v>
      </c>
      <c r="H29" s="594">
        <v>13350</v>
      </c>
      <c r="M29" s="594"/>
      <c r="O29" s="594"/>
      <c r="P29" s="594"/>
      <c r="Q29" s="594"/>
    </row>
    <row r="30" spans="1:18" ht="11.25" customHeight="1">
      <c r="A30" s="597"/>
      <c r="B30" s="597"/>
      <c r="C30" s="597"/>
      <c r="D30" s="598"/>
      <c r="E30" s="598"/>
      <c r="F30" s="598"/>
      <c r="G30" s="598"/>
      <c r="H30" s="599"/>
      <c r="R30" s="594"/>
    </row>
    <row r="31" spans="1:8" ht="23.25" customHeight="1">
      <c r="A31" s="1081" t="s">
        <v>745</v>
      </c>
      <c r="B31" s="1081"/>
      <c r="C31" s="1081"/>
      <c r="D31" s="1081"/>
      <c r="E31" s="1081"/>
      <c r="F31" s="1081"/>
      <c r="G31" s="1081"/>
      <c r="H31" s="1081"/>
    </row>
    <row r="32" spans="1:9" ht="11.25" customHeight="1">
      <c r="A32" s="578"/>
      <c r="B32" s="578"/>
      <c r="C32" s="578"/>
      <c r="D32" s="578"/>
      <c r="E32" s="578"/>
      <c r="F32" s="578"/>
      <c r="G32" s="578"/>
      <c r="H32" s="578"/>
      <c r="I32" s="543"/>
    </row>
    <row r="33" spans="1:9" ht="9.75" customHeight="1">
      <c r="A33" s="1077" t="s">
        <v>9</v>
      </c>
      <c r="B33" s="1077"/>
      <c r="C33" s="585" t="s">
        <v>400</v>
      </c>
      <c r="D33" s="586">
        <v>1396762</v>
      </c>
      <c r="E33" s="543" t="s">
        <v>279</v>
      </c>
      <c r="F33" s="543">
        <v>1045080</v>
      </c>
      <c r="G33" s="543" t="s">
        <v>279</v>
      </c>
      <c r="H33" s="543" t="s">
        <v>279</v>
      </c>
      <c r="I33" s="600"/>
    </row>
    <row r="34" spans="1:9" ht="9.95" customHeight="1">
      <c r="A34" s="589"/>
      <c r="B34" s="601"/>
      <c r="C34" s="601"/>
      <c r="D34" s="586"/>
      <c r="E34" s="543"/>
      <c r="F34" s="543"/>
      <c r="G34" s="543"/>
      <c r="H34" s="543"/>
      <c r="I34" s="543"/>
    </row>
    <row r="35" spans="1:9" ht="9.75" customHeight="1">
      <c r="A35" s="1077" t="s">
        <v>10</v>
      </c>
      <c r="B35" s="1077"/>
      <c r="C35" s="585" t="s">
        <v>400</v>
      </c>
      <c r="D35" s="586">
        <v>552357</v>
      </c>
      <c r="E35" s="543" t="s">
        <v>279</v>
      </c>
      <c r="F35" s="543">
        <v>417028</v>
      </c>
      <c r="G35" s="543" t="s">
        <v>279</v>
      </c>
      <c r="H35" s="543" t="s">
        <v>279</v>
      </c>
      <c r="I35" s="600"/>
    </row>
    <row r="36" spans="1:9" ht="9.95" customHeight="1">
      <c r="A36" s="589"/>
      <c r="B36" s="601"/>
      <c r="C36" s="601"/>
      <c r="D36" s="586"/>
      <c r="E36" s="543"/>
      <c r="F36" s="543"/>
      <c r="G36" s="543"/>
      <c r="H36" s="543"/>
      <c r="I36" s="543"/>
    </row>
    <row r="37" spans="1:9" ht="9.75" customHeight="1">
      <c r="A37" s="1077" t="s">
        <v>11</v>
      </c>
      <c r="B37" s="1077"/>
      <c r="C37" s="585" t="s">
        <v>400</v>
      </c>
      <c r="D37" s="586">
        <v>549133</v>
      </c>
      <c r="E37" s="543" t="s">
        <v>279</v>
      </c>
      <c r="F37" s="543">
        <v>410955</v>
      </c>
      <c r="G37" s="543" t="s">
        <v>279</v>
      </c>
      <c r="H37" s="543" t="s">
        <v>279</v>
      </c>
      <c r="I37" s="600"/>
    </row>
    <row r="38" spans="1:9" ht="9.95" customHeight="1">
      <c r="A38" s="589"/>
      <c r="B38" s="601"/>
      <c r="C38" s="601"/>
      <c r="D38" s="586"/>
      <c r="E38" s="543"/>
      <c r="F38" s="543"/>
      <c r="G38" s="543"/>
      <c r="H38" s="543"/>
      <c r="I38" s="543"/>
    </row>
    <row r="39" spans="1:9" ht="9.75" customHeight="1">
      <c r="A39" s="1077" t="s">
        <v>12</v>
      </c>
      <c r="B39" s="1077"/>
      <c r="C39" s="585" t="s">
        <v>400</v>
      </c>
      <c r="D39" s="586">
        <v>252081</v>
      </c>
      <c r="E39" s="543" t="s">
        <v>279</v>
      </c>
      <c r="F39" s="543">
        <v>153935</v>
      </c>
      <c r="G39" s="543" t="s">
        <v>279</v>
      </c>
      <c r="H39" s="543" t="s">
        <v>279</v>
      </c>
      <c r="I39" s="600"/>
    </row>
    <row r="40" spans="1:9" ht="9.95" customHeight="1">
      <c r="A40" s="589"/>
      <c r="B40" s="590"/>
      <c r="C40" s="590"/>
      <c r="D40" s="586"/>
      <c r="E40" s="543"/>
      <c r="F40" s="543"/>
      <c r="G40" s="543"/>
      <c r="H40" s="543"/>
      <c r="I40" s="543"/>
    </row>
    <row r="41" spans="1:9" ht="9.75" customHeight="1">
      <c r="A41" s="1077" t="s">
        <v>13</v>
      </c>
      <c r="B41" s="1077"/>
      <c r="C41" s="585" t="s">
        <v>400</v>
      </c>
      <c r="D41" s="586">
        <v>470360</v>
      </c>
      <c r="E41" s="543" t="s">
        <v>279</v>
      </c>
      <c r="F41" s="543">
        <v>442195</v>
      </c>
      <c r="G41" s="543" t="s">
        <v>279</v>
      </c>
      <c r="H41" s="543" t="s">
        <v>279</v>
      </c>
      <c r="I41" s="600"/>
    </row>
    <row r="42" spans="1:9" ht="9.95" customHeight="1">
      <c r="A42" s="589"/>
      <c r="B42" s="601"/>
      <c r="C42" s="601"/>
      <c r="D42" s="586"/>
      <c r="E42" s="543"/>
      <c r="F42" s="543"/>
      <c r="G42" s="543"/>
      <c r="H42" s="543"/>
      <c r="I42" s="543"/>
    </row>
    <row r="43" spans="1:9" ht="9.75" customHeight="1">
      <c r="A43" s="1077" t="s">
        <v>14</v>
      </c>
      <c r="B43" s="1077"/>
      <c r="C43" s="585" t="s">
        <v>400</v>
      </c>
      <c r="D43" s="586">
        <v>465445</v>
      </c>
      <c r="E43" s="543" t="s">
        <v>279</v>
      </c>
      <c r="F43" s="543">
        <v>297816</v>
      </c>
      <c r="G43" s="543" t="s">
        <v>279</v>
      </c>
      <c r="H43" s="543" t="s">
        <v>279</v>
      </c>
      <c r="I43" s="600"/>
    </row>
    <row r="44" spans="1:9" ht="9.95" customHeight="1">
      <c r="A44" s="589"/>
      <c r="B44" s="601"/>
      <c r="C44" s="601"/>
      <c r="D44" s="586"/>
      <c r="E44" s="543"/>
      <c r="F44" s="543"/>
      <c r="G44" s="543"/>
      <c r="H44" s="543"/>
      <c r="I44" s="543"/>
    </row>
    <row r="45" spans="1:9" ht="9.75" customHeight="1">
      <c r="A45" s="1077" t="s">
        <v>15</v>
      </c>
      <c r="B45" s="1077"/>
      <c r="C45" s="585" t="s">
        <v>400</v>
      </c>
      <c r="D45" s="586">
        <v>602438</v>
      </c>
      <c r="E45" s="543" t="s">
        <v>279</v>
      </c>
      <c r="F45" s="543">
        <v>460538</v>
      </c>
      <c r="G45" s="543" t="s">
        <v>279</v>
      </c>
      <c r="H45" s="543" t="s">
        <v>279</v>
      </c>
      <c r="I45" s="600"/>
    </row>
    <row r="46" spans="1:9" ht="9.95" customHeight="1">
      <c r="A46" s="589"/>
      <c r="B46" s="601"/>
      <c r="C46" s="601"/>
      <c r="D46" s="586"/>
      <c r="E46" s="543"/>
      <c r="F46" s="543"/>
      <c r="G46" s="543"/>
      <c r="H46" s="543"/>
      <c r="I46" s="543"/>
    </row>
    <row r="47" spans="1:8" ht="9.75" customHeight="1">
      <c r="A47" s="1078" t="s">
        <v>16</v>
      </c>
      <c r="B47" s="1078"/>
      <c r="C47" s="595"/>
      <c r="D47" s="596">
        <v>4288576</v>
      </c>
      <c r="E47" s="543" t="s">
        <v>279</v>
      </c>
      <c r="F47" s="602">
        <v>3227547</v>
      </c>
      <c r="G47" s="543" t="s">
        <v>279</v>
      </c>
      <c r="H47" s="543" t="s">
        <v>279</v>
      </c>
    </row>
    <row r="48" spans="1:8" ht="11.25" customHeight="1">
      <c r="A48" s="578"/>
      <c r="B48" s="578"/>
      <c r="C48" s="578"/>
      <c r="D48" s="578"/>
      <c r="E48" s="578"/>
      <c r="F48" s="578"/>
      <c r="G48" s="578"/>
      <c r="H48" s="578"/>
    </row>
    <row r="49" spans="1:8" ht="21.75" customHeight="1">
      <c r="A49" s="1081" t="s">
        <v>746</v>
      </c>
      <c r="B49" s="1081"/>
      <c r="C49" s="1081"/>
      <c r="D49" s="1081"/>
      <c r="E49" s="1081"/>
      <c r="F49" s="1081"/>
      <c r="G49" s="1081"/>
      <c r="H49" s="1081"/>
    </row>
    <row r="50" spans="1:9" ht="11.25" customHeight="1">
      <c r="A50" s="578"/>
      <c r="B50" s="578"/>
      <c r="C50" s="578"/>
      <c r="D50" s="582"/>
      <c r="E50" s="603"/>
      <c r="F50" s="582"/>
      <c r="G50" s="583"/>
      <c r="H50" s="582"/>
      <c r="I50" s="584">
        <v>0</v>
      </c>
    </row>
    <row r="51" spans="1:13" ht="9.75" customHeight="1">
      <c r="A51" s="1077" t="s">
        <v>9</v>
      </c>
      <c r="B51" s="1077"/>
      <c r="C51" s="604" t="s">
        <v>400</v>
      </c>
      <c r="D51" s="587">
        <v>13670335</v>
      </c>
      <c r="E51" s="587">
        <v>1642977</v>
      </c>
      <c r="F51" s="588" t="s">
        <v>580</v>
      </c>
      <c r="G51" s="587">
        <v>12019877</v>
      </c>
      <c r="H51" s="588" t="s">
        <v>580</v>
      </c>
      <c r="I51" s="587"/>
      <c r="K51" s="605"/>
      <c r="L51" s="587"/>
      <c r="M51" s="606"/>
    </row>
    <row r="52" spans="1:13" ht="9.95" customHeight="1">
      <c r="A52" s="589"/>
      <c r="B52" s="590"/>
      <c r="C52" s="607"/>
      <c r="D52" s="587"/>
      <c r="E52" s="587"/>
      <c r="F52" s="587"/>
      <c r="G52" s="587"/>
      <c r="H52" s="584"/>
      <c r="I52" s="584">
        <v>0</v>
      </c>
      <c r="K52" s="587"/>
      <c r="L52" s="587"/>
      <c r="M52" s="578"/>
    </row>
    <row r="53" spans="1:13" ht="9.75" customHeight="1">
      <c r="A53" s="1077" t="s">
        <v>10</v>
      </c>
      <c r="B53" s="1077"/>
      <c r="C53" s="604" t="s">
        <v>400</v>
      </c>
      <c r="D53" s="587">
        <v>3584321</v>
      </c>
      <c r="E53" s="588" t="s">
        <v>580</v>
      </c>
      <c r="F53" s="588" t="s">
        <v>580</v>
      </c>
      <c r="G53" s="587">
        <v>3308927</v>
      </c>
      <c r="H53" s="543" t="s">
        <v>279</v>
      </c>
      <c r="I53" s="587"/>
      <c r="J53" s="608"/>
      <c r="K53" s="543"/>
      <c r="L53" s="587"/>
      <c r="M53" s="609"/>
    </row>
    <row r="54" spans="1:13" ht="9.95" customHeight="1">
      <c r="A54" s="589"/>
      <c r="B54" s="590"/>
      <c r="C54" s="607"/>
      <c r="D54" s="587"/>
      <c r="E54" s="587"/>
      <c r="F54" s="587"/>
      <c r="G54" s="587"/>
      <c r="H54" s="543"/>
      <c r="I54" s="587"/>
      <c r="J54" s="587"/>
      <c r="K54" s="587"/>
      <c r="L54" s="587"/>
      <c r="M54" s="578"/>
    </row>
    <row r="55" spans="1:13" ht="9.75" customHeight="1">
      <c r="A55" s="1077" t="s">
        <v>11</v>
      </c>
      <c r="B55" s="1077"/>
      <c r="C55" s="604" t="s">
        <v>400</v>
      </c>
      <c r="D55" s="587">
        <v>1465247</v>
      </c>
      <c r="E55" s="588" t="s">
        <v>580</v>
      </c>
      <c r="F55" s="588" t="s">
        <v>580</v>
      </c>
      <c r="G55" s="587">
        <v>1361565</v>
      </c>
      <c r="H55" s="543" t="s">
        <v>279</v>
      </c>
      <c r="I55" s="587"/>
      <c r="J55" s="610"/>
      <c r="K55" s="609"/>
      <c r="L55" s="587"/>
      <c r="M55" s="543"/>
    </row>
    <row r="56" spans="1:13" ht="9.95" customHeight="1">
      <c r="A56" s="589"/>
      <c r="B56" s="590"/>
      <c r="C56" s="607"/>
      <c r="D56" s="587"/>
      <c r="E56" s="587"/>
      <c r="F56" s="587"/>
      <c r="G56" s="587"/>
      <c r="H56" s="543"/>
      <c r="I56" s="587"/>
      <c r="J56" s="587"/>
      <c r="K56" s="587"/>
      <c r="L56" s="587"/>
      <c r="M56" s="578"/>
    </row>
    <row r="57" spans="1:13" ht="9.75" customHeight="1">
      <c r="A57" s="1077" t="s">
        <v>12</v>
      </c>
      <c r="B57" s="1077"/>
      <c r="C57" s="604" t="s">
        <v>400</v>
      </c>
      <c r="D57" s="587">
        <v>1293373</v>
      </c>
      <c r="E57" s="587">
        <v>129182</v>
      </c>
      <c r="F57" s="543" t="s">
        <v>279</v>
      </c>
      <c r="G57" s="587">
        <v>1163191</v>
      </c>
      <c r="H57" s="543" t="s">
        <v>279</v>
      </c>
      <c r="I57" s="587"/>
      <c r="J57" s="611"/>
      <c r="K57" s="543"/>
      <c r="L57" s="587"/>
      <c r="M57" s="606"/>
    </row>
    <row r="58" spans="1:13" ht="9.95" customHeight="1">
      <c r="A58" s="589"/>
      <c r="B58" s="590"/>
      <c r="C58" s="607"/>
      <c r="D58" s="587"/>
      <c r="E58" s="587"/>
      <c r="F58" s="587"/>
      <c r="G58" s="587"/>
      <c r="H58" s="543"/>
      <c r="I58" s="587"/>
      <c r="J58" s="587"/>
      <c r="K58" s="612"/>
      <c r="L58" s="587"/>
      <c r="M58" s="578"/>
    </row>
    <row r="59" spans="1:13" ht="9.75" customHeight="1">
      <c r="A59" s="1077" t="s">
        <v>13</v>
      </c>
      <c r="B59" s="1077"/>
      <c r="C59" s="604" t="s">
        <v>400</v>
      </c>
      <c r="D59" s="587">
        <v>1121484</v>
      </c>
      <c r="E59" s="588" t="s">
        <v>580</v>
      </c>
      <c r="F59" s="588" t="s">
        <v>580</v>
      </c>
      <c r="G59" s="587">
        <v>1060488</v>
      </c>
      <c r="H59" s="543" t="s">
        <v>279</v>
      </c>
      <c r="I59" s="587"/>
      <c r="K59" s="543"/>
      <c r="L59" s="587"/>
      <c r="M59" s="543"/>
    </row>
    <row r="60" spans="1:13" ht="9.95" customHeight="1">
      <c r="A60" s="589"/>
      <c r="B60" s="590"/>
      <c r="C60" s="607"/>
      <c r="D60" s="587"/>
      <c r="E60" s="587"/>
      <c r="F60" s="587"/>
      <c r="G60" s="587"/>
      <c r="H60" s="543"/>
      <c r="I60" s="587"/>
      <c r="J60" s="587"/>
      <c r="K60" s="612"/>
      <c r="L60" s="587"/>
      <c r="M60" s="578"/>
    </row>
    <row r="61" spans="1:13" ht="9.75" customHeight="1">
      <c r="A61" s="1077" t="s">
        <v>14</v>
      </c>
      <c r="B61" s="1077"/>
      <c r="C61" s="604" t="s">
        <v>400</v>
      </c>
      <c r="D61" s="587">
        <v>1603693</v>
      </c>
      <c r="E61" s="587">
        <v>48599</v>
      </c>
      <c r="F61" s="543" t="s">
        <v>279</v>
      </c>
      <c r="G61" s="587">
        <v>1555094</v>
      </c>
      <c r="H61" s="543" t="s">
        <v>279</v>
      </c>
      <c r="I61" s="587"/>
      <c r="J61" s="587"/>
      <c r="K61" s="543"/>
      <c r="L61" s="587"/>
      <c r="M61" s="543"/>
    </row>
    <row r="62" spans="1:13" ht="9.95" customHeight="1">
      <c r="A62" s="589"/>
      <c r="B62" s="590"/>
      <c r="C62" s="607"/>
      <c r="D62" s="587"/>
      <c r="E62" s="587"/>
      <c r="F62" s="587"/>
      <c r="G62" s="587"/>
      <c r="H62" s="543"/>
      <c r="I62" s="587"/>
      <c r="J62" s="587"/>
      <c r="K62" s="587"/>
      <c r="L62" s="587"/>
      <c r="M62" s="578"/>
    </row>
    <row r="63" spans="1:13" ht="9.75" customHeight="1">
      <c r="A63" s="1077" t="s">
        <v>15</v>
      </c>
      <c r="B63" s="1077"/>
      <c r="C63" s="604" t="s">
        <v>400</v>
      </c>
      <c r="D63" s="587">
        <v>6326765</v>
      </c>
      <c r="E63" s="588" t="s">
        <v>580</v>
      </c>
      <c r="F63" s="588" t="s">
        <v>580</v>
      </c>
      <c r="G63" s="587">
        <v>6215599</v>
      </c>
      <c r="H63" s="543" t="s">
        <v>279</v>
      </c>
      <c r="I63" s="537"/>
      <c r="J63" s="609"/>
      <c r="K63" s="609"/>
      <c r="L63" s="587"/>
      <c r="M63" s="543"/>
    </row>
    <row r="64" spans="1:13" ht="9.95" customHeight="1">
      <c r="A64" s="589"/>
      <c r="B64" s="590"/>
      <c r="C64" s="607"/>
      <c r="D64" s="591"/>
      <c r="E64" s="587"/>
      <c r="F64" s="587"/>
      <c r="G64" s="587"/>
      <c r="H64" s="587"/>
      <c r="I64" s="594">
        <v>392</v>
      </c>
      <c r="J64" s="587"/>
      <c r="K64" s="587"/>
      <c r="L64" s="587"/>
      <c r="M64" s="578"/>
    </row>
    <row r="65" spans="1:13" ht="9.75" customHeight="1">
      <c r="A65" s="1078" t="s">
        <v>16</v>
      </c>
      <c r="B65" s="1078"/>
      <c r="C65" s="613"/>
      <c r="D65" s="596">
        <v>29064217</v>
      </c>
      <c r="E65" s="594">
        <v>2362488</v>
      </c>
      <c r="F65" s="588" t="s">
        <v>580</v>
      </c>
      <c r="G65" s="594">
        <v>26684741</v>
      </c>
      <c r="H65" s="588" t="s">
        <v>580</v>
      </c>
      <c r="J65" s="614"/>
      <c r="K65" s="614"/>
      <c r="L65" s="614"/>
      <c r="M65" s="615"/>
    </row>
    <row r="66" spans="1:8" ht="18" customHeight="1">
      <c r="A66" s="578" t="s">
        <v>7</v>
      </c>
      <c r="B66" s="578"/>
      <c r="C66" s="578"/>
      <c r="D66" s="591"/>
      <c r="E66" s="591"/>
      <c r="F66" s="591"/>
      <c r="G66" s="591"/>
      <c r="H66" s="578"/>
    </row>
    <row r="67" spans="1:10" ht="15" customHeight="1">
      <c r="A67" s="1079" t="s">
        <v>747</v>
      </c>
      <c r="B67" s="1080"/>
      <c r="C67" s="1080"/>
      <c r="D67" s="1080"/>
      <c r="E67" s="1080"/>
      <c r="F67" s="1080"/>
      <c r="G67" s="1080"/>
      <c r="H67" s="1080"/>
      <c r="J67" s="616"/>
    </row>
    <row r="68" spans="1:8" ht="11.25" customHeight="1">
      <c r="A68" s="1080"/>
      <c r="B68" s="1080"/>
      <c r="C68" s="1080"/>
      <c r="D68" s="1080"/>
      <c r="E68" s="1080"/>
      <c r="F68" s="1080"/>
      <c r="G68" s="1080"/>
      <c r="H68" s="1080"/>
    </row>
    <row r="69" spans="1:9" ht="11.25" customHeight="1">
      <c r="A69" s="578"/>
      <c r="B69" s="578"/>
      <c r="C69" s="578"/>
      <c r="D69" s="591"/>
      <c r="E69" s="591"/>
      <c r="F69" s="591"/>
      <c r="G69" s="591"/>
      <c r="I69" s="617"/>
    </row>
    <row r="70" spans="1:10" ht="11.25" customHeight="1">
      <c r="A70" s="578"/>
      <c r="B70" s="578"/>
      <c r="C70" s="578"/>
      <c r="D70" s="591"/>
      <c r="E70" s="591"/>
      <c r="F70" s="618"/>
      <c r="G70" s="617"/>
      <c r="H70" s="617"/>
      <c r="J70" s="617"/>
    </row>
    <row r="71" spans="1:7" ht="11.25" customHeight="1">
      <c r="A71" s="619"/>
      <c r="B71" s="578"/>
      <c r="C71" s="578"/>
      <c r="D71" s="591"/>
      <c r="E71" s="591"/>
      <c r="F71" s="591"/>
      <c r="G71" s="591"/>
    </row>
    <row r="72" ht="11.25" customHeight="1">
      <c r="I72" s="591"/>
    </row>
    <row r="73" spans="5:9" ht="11.25" customHeight="1">
      <c r="E73" s="591"/>
      <c r="F73" s="591"/>
      <c r="G73" s="591"/>
      <c r="I73" s="591"/>
    </row>
    <row r="74" spans="5:9" ht="12" customHeight="1">
      <c r="E74" s="591"/>
      <c r="F74" s="618"/>
      <c r="G74" s="617"/>
      <c r="H74" s="617"/>
      <c r="I74" s="591"/>
    </row>
    <row r="75" spans="5:7" ht="12" customHeight="1">
      <c r="E75" s="591"/>
      <c r="F75" s="591"/>
      <c r="G75" s="591"/>
    </row>
    <row r="76" ht="12" customHeight="1">
      <c r="I76" s="591"/>
    </row>
    <row r="77" spans="5:9" ht="12" customHeight="1">
      <c r="E77" s="591"/>
      <c r="F77" s="591"/>
      <c r="G77" s="591"/>
      <c r="I77" s="591"/>
    </row>
    <row r="78" spans="5:9" ht="18">
      <c r="E78" s="591"/>
      <c r="F78" s="618"/>
      <c r="G78" s="617"/>
      <c r="H78" s="617"/>
      <c r="I78" s="591"/>
    </row>
    <row r="79" spans="5:7" ht="12.75">
      <c r="E79" s="591"/>
      <c r="F79" s="591"/>
      <c r="G79" s="591"/>
    </row>
  </sheetData>
  <mergeCells count="39">
    <mergeCell ref="A2:H2"/>
    <mergeCell ref="A3:H3"/>
    <mergeCell ref="A5:C11"/>
    <mergeCell ref="D5:G5"/>
    <mergeCell ref="D6:D10"/>
    <mergeCell ref="E6:H6"/>
    <mergeCell ref="E7:E10"/>
    <mergeCell ref="F7:F10"/>
    <mergeCell ref="G7:G10"/>
    <mergeCell ref="H7:H10"/>
    <mergeCell ref="A33:B33"/>
    <mergeCell ref="D11:H11"/>
    <mergeCell ref="A13:H13"/>
    <mergeCell ref="A15:B15"/>
    <mergeCell ref="A17:B17"/>
    <mergeCell ref="A19:B19"/>
    <mergeCell ref="A21:B21"/>
    <mergeCell ref="A23:B23"/>
    <mergeCell ref="A25:B25"/>
    <mergeCell ref="A27:B27"/>
    <mergeCell ref="A29:B29"/>
    <mergeCell ref="A31:H31"/>
    <mergeCell ref="A57:B57"/>
    <mergeCell ref="A35:B35"/>
    <mergeCell ref="A37:B37"/>
    <mergeCell ref="A39:B39"/>
    <mergeCell ref="A41:B41"/>
    <mergeCell ref="A43:B43"/>
    <mergeCell ref="A45:B45"/>
    <mergeCell ref="A47:B47"/>
    <mergeCell ref="A49:H49"/>
    <mergeCell ref="A51:B51"/>
    <mergeCell ref="A53:B53"/>
    <mergeCell ref="A55:B55"/>
    <mergeCell ref="A59:B59"/>
    <mergeCell ref="A61:B61"/>
    <mergeCell ref="A63:B63"/>
    <mergeCell ref="A65:B65"/>
    <mergeCell ref="A67:H68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2"/>
  <headerFooter alignWithMargins="0">
    <oddHeader>&amp;L&amp;"Arial,Kursiv"&amp;8 &amp;U3 Entsorgung von Bauabfällen&amp;R&amp;"Arial,Kursiv"&amp;8 &amp;U Abfallwirtschaft in Bayern 2018</oddHeader>
    <oddFooter>&amp;C&amp;"Arial,Standard"&amp;8 58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32"/>
  <sheetViews>
    <sheetView workbookViewId="0" topLeftCell="A1">
      <selection activeCell="K1" sqref="K1"/>
    </sheetView>
  </sheetViews>
  <sheetFormatPr defaultColWidth="11.421875" defaultRowHeight="12.75"/>
  <cols>
    <col min="1" max="1" width="2.7109375" style="58" customWidth="1"/>
    <col min="2" max="3" width="1.7109375" style="58" customWidth="1"/>
    <col min="4" max="4" width="39.7109375" style="58" customWidth="1"/>
    <col min="5" max="5" width="0.9921875" style="58" customWidth="1"/>
    <col min="6" max="6" width="10.421875" style="58" customWidth="1"/>
    <col min="7" max="7" width="8.421875" style="58" customWidth="1"/>
    <col min="8" max="9" width="9.421875" style="58" customWidth="1"/>
    <col min="10" max="10" width="10.421875" style="58" customWidth="1"/>
    <col min="11" max="11" width="11.7109375" style="58" customWidth="1"/>
    <col min="12" max="16384" width="11.421875" style="58" customWidth="1"/>
  </cols>
  <sheetData>
    <row r="2" spans="1:10" s="57" customFormat="1" ht="14.25">
      <c r="A2" s="990" t="s">
        <v>464</v>
      </c>
      <c r="B2" s="990"/>
      <c r="C2" s="990"/>
      <c r="D2" s="990"/>
      <c r="E2" s="990"/>
      <c r="F2" s="990"/>
      <c r="G2" s="990"/>
      <c r="H2" s="990"/>
      <c r="I2" s="990"/>
      <c r="J2" s="990"/>
    </row>
    <row r="3" ht="11.25" customHeight="1"/>
    <row r="4" spans="1:10" ht="11.25" customHeight="1">
      <c r="A4" s="961" t="s">
        <v>458</v>
      </c>
      <c r="B4" s="962"/>
      <c r="C4" s="970" t="s">
        <v>37</v>
      </c>
      <c r="D4" s="971"/>
      <c r="E4" s="972"/>
      <c r="F4" s="958" t="s">
        <v>153</v>
      </c>
      <c r="G4" s="956" t="s">
        <v>459</v>
      </c>
      <c r="H4" s="957"/>
      <c r="I4" s="957"/>
      <c r="J4" s="957"/>
    </row>
    <row r="5" spans="1:10" ht="27.75" customHeight="1">
      <c r="A5" s="963"/>
      <c r="B5" s="964"/>
      <c r="C5" s="973"/>
      <c r="D5" s="974"/>
      <c r="E5" s="975"/>
      <c r="F5" s="959"/>
      <c r="G5" s="983" t="s">
        <v>173</v>
      </c>
      <c r="H5" s="984"/>
      <c r="I5" s="985" t="s">
        <v>174</v>
      </c>
      <c r="J5" s="986"/>
    </row>
    <row r="6" spans="1:10" ht="11.25" customHeight="1">
      <c r="A6" s="963"/>
      <c r="B6" s="964"/>
      <c r="C6" s="973"/>
      <c r="D6" s="974"/>
      <c r="E6" s="975"/>
      <c r="F6" s="959"/>
      <c r="G6" s="958" t="s">
        <v>460</v>
      </c>
      <c r="H6" s="958" t="s">
        <v>461</v>
      </c>
      <c r="I6" s="958" t="s">
        <v>178</v>
      </c>
      <c r="J6" s="967" t="s">
        <v>462</v>
      </c>
    </row>
    <row r="7" spans="1:10" ht="11.25" customHeight="1">
      <c r="A7" s="963"/>
      <c r="B7" s="964"/>
      <c r="C7" s="973"/>
      <c r="D7" s="974"/>
      <c r="E7" s="975"/>
      <c r="F7" s="959"/>
      <c r="G7" s="959"/>
      <c r="H7" s="959"/>
      <c r="I7" s="959"/>
      <c r="J7" s="968"/>
    </row>
    <row r="8" spans="1:10" ht="11.25" customHeight="1">
      <c r="A8" s="963"/>
      <c r="B8" s="964"/>
      <c r="C8" s="973"/>
      <c r="D8" s="974"/>
      <c r="E8" s="975"/>
      <c r="F8" s="959"/>
      <c r="G8" s="959"/>
      <c r="H8" s="959"/>
      <c r="I8" s="959"/>
      <c r="J8" s="968"/>
    </row>
    <row r="9" spans="1:10" ht="11.25" customHeight="1">
      <c r="A9" s="963"/>
      <c r="B9" s="964"/>
      <c r="C9" s="973"/>
      <c r="D9" s="974"/>
      <c r="E9" s="975"/>
      <c r="F9" s="960"/>
      <c r="G9" s="960"/>
      <c r="H9" s="960"/>
      <c r="I9" s="960"/>
      <c r="J9" s="969"/>
    </row>
    <row r="10" spans="1:10" ht="11.25" customHeight="1">
      <c r="A10" s="965"/>
      <c r="B10" s="966"/>
      <c r="C10" s="976"/>
      <c r="D10" s="977"/>
      <c r="E10" s="978"/>
      <c r="F10" s="956" t="s">
        <v>3</v>
      </c>
      <c r="G10" s="957"/>
      <c r="H10" s="957"/>
      <c r="I10" s="957"/>
      <c r="J10" s="957"/>
    </row>
    <row r="11" spans="1:12" ht="10.5" customHeight="1">
      <c r="A11" s="129"/>
      <c r="B11" s="130"/>
      <c r="C11" s="131"/>
      <c r="D11" s="131"/>
      <c r="E11" s="131"/>
      <c r="F11" s="132"/>
      <c r="G11" s="133"/>
      <c r="H11" s="133"/>
      <c r="I11" s="133"/>
      <c r="J11" s="133"/>
      <c r="L11" s="133"/>
    </row>
    <row r="12" spans="1:12" ht="10.5" customHeight="1">
      <c r="A12" s="129">
        <v>14</v>
      </c>
      <c r="B12" s="130"/>
      <c r="C12" s="118" t="s">
        <v>165</v>
      </c>
      <c r="D12" s="118"/>
      <c r="E12" s="131"/>
      <c r="F12" s="132"/>
      <c r="G12" s="133"/>
      <c r="H12" s="133"/>
      <c r="I12" s="133"/>
      <c r="J12" s="133"/>
      <c r="L12" s="133"/>
    </row>
    <row r="13" spans="1:12" ht="10.5" customHeight="1">
      <c r="A13" s="129"/>
      <c r="B13" s="130"/>
      <c r="C13" s="988" t="s">
        <v>188</v>
      </c>
      <c r="D13" s="989"/>
      <c r="E13" s="131"/>
      <c r="F13" s="102">
        <v>32461</v>
      </c>
      <c r="G13" s="201" t="s">
        <v>439</v>
      </c>
      <c r="H13" s="18">
        <v>10110</v>
      </c>
      <c r="I13" s="201" t="s">
        <v>439</v>
      </c>
      <c r="J13" s="18">
        <v>22351</v>
      </c>
      <c r="L13" s="103"/>
    </row>
    <row r="14" spans="1:12" ht="4.9" customHeight="1">
      <c r="A14" s="129"/>
      <c r="B14" s="130"/>
      <c r="C14" s="131"/>
      <c r="D14" s="131"/>
      <c r="E14" s="131"/>
      <c r="F14" s="134"/>
      <c r="G14" s="28"/>
      <c r="H14" s="28"/>
      <c r="I14" s="28"/>
      <c r="J14" s="18"/>
      <c r="L14" s="133"/>
    </row>
    <row r="15" spans="1:12" ht="11.25" customHeight="1">
      <c r="A15" s="116" t="s">
        <v>38</v>
      </c>
      <c r="B15" s="110"/>
      <c r="C15" s="118" t="s">
        <v>148</v>
      </c>
      <c r="D15" s="118"/>
      <c r="E15" s="120"/>
      <c r="F15" s="102"/>
      <c r="G15" s="23"/>
      <c r="H15" s="18"/>
      <c r="I15" s="18"/>
      <c r="J15" s="18"/>
      <c r="L15" s="103"/>
    </row>
    <row r="16" spans="1:12" ht="11.25" customHeight="1">
      <c r="A16" s="116"/>
      <c r="B16" s="110"/>
      <c r="C16" s="988" t="s">
        <v>209</v>
      </c>
      <c r="D16" s="989"/>
      <c r="E16" s="120"/>
      <c r="F16" s="102">
        <v>1947240</v>
      </c>
      <c r="G16" s="28">
        <v>22</v>
      </c>
      <c r="H16" s="18">
        <v>33800</v>
      </c>
      <c r="I16" s="201" t="s">
        <v>439</v>
      </c>
      <c r="J16" s="18">
        <v>1913418</v>
      </c>
      <c r="K16" s="17"/>
      <c r="L16" s="103"/>
    </row>
    <row r="17" spans="1:12" ht="4.9" customHeight="1">
      <c r="A17" s="116"/>
      <c r="B17" s="110"/>
      <c r="C17" s="118"/>
      <c r="D17" s="118"/>
      <c r="E17" s="120"/>
      <c r="F17" s="102"/>
      <c r="G17" s="18"/>
      <c r="H17" s="18"/>
      <c r="I17" s="18"/>
      <c r="J17" s="18"/>
      <c r="K17" s="17"/>
      <c r="L17" s="103"/>
    </row>
    <row r="18" spans="1:12" ht="11.25" customHeight="1">
      <c r="A18" s="116" t="s">
        <v>61</v>
      </c>
      <c r="B18" s="110"/>
      <c r="C18" s="988" t="s">
        <v>223</v>
      </c>
      <c r="D18" s="989"/>
      <c r="E18" s="120"/>
      <c r="F18" s="102">
        <v>1927344</v>
      </c>
      <c r="G18" s="201" t="s">
        <v>439</v>
      </c>
      <c r="H18" s="28">
        <v>22517</v>
      </c>
      <c r="I18" s="201" t="s">
        <v>439</v>
      </c>
      <c r="J18" s="18">
        <v>1904827</v>
      </c>
      <c r="K18" s="17"/>
      <c r="L18" s="103"/>
    </row>
    <row r="19" spans="1:12" ht="4.9" customHeight="1">
      <c r="A19" s="116"/>
      <c r="B19" s="110"/>
      <c r="C19" s="118"/>
      <c r="D19" s="118"/>
      <c r="E19" s="118"/>
      <c r="F19" s="102"/>
      <c r="G19" s="18"/>
      <c r="H19" s="18"/>
      <c r="I19" s="18"/>
      <c r="J19" s="18"/>
      <c r="K19" s="17"/>
      <c r="L19" s="103"/>
    </row>
    <row r="20" spans="1:12" ht="11.25" customHeight="1">
      <c r="A20" s="116" t="s">
        <v>39</v>
      </c>
      <c r="B20" s="110"/>
      <c r="C20" s="118" t="s">
        <v>149</v>
      </c>
      <c r="D20" s="118"/>
      <c r="E20" s="118"/>
      <c r="F20" s="102" t="s">
        <v>400</v>
      </c>
      <c r="G20" s="18" t="s">
        <v>400</v>
      </c>
      <c r="H20" s="18"/>
      <c r="I20" s="18"/>
      <c r="J20" s="18"/>
      <c r="K20" s="17"/>
      <c r="L20" s="103"/>
    </row>
    <row r="21" spans="1:12" ht="11.25" customHeight="1">
      <c r="A21" s="116"/>
      <c r="B21" s="110"/>
      <c r="C21" s="988" t="s">
        <v>189</v>
      </c>
      <c r="D21" s="989"/>
      <c r="E21" s="120"/>
      <c r="F21" s="102">
        <v>643009</v>
      </c>
      <c r="G21" s="18">
        <v>2755</v>
      </c>
      <c r="H21" s="18">
        <v>11547</v>
      </c>
      <c r="I21" s="28">
        <v>6058</v>
      </c>
      <c r="J21" s="18">
        <v>622649</v>
      </c>
      <c r="K21" s="17"/>
      <c r="L21" s="103"/>
    </row>
    <row r="22" spans="1:12" ht="4.9" customHeight="1">
      <c r="A22" s="116"/>
      <c r="B22" s="110"/>
      <c r="C22" s="120"/>
      <c r="D22" s="120"/>
      <c r="E22" s="120"/>
      <c r="F22" s="102"/>
      <c r="G22" s="18"/>
      <c r="H22" s="18"/>
      <c r="I22" s="18"/>
      <c r="J22" s="18"/>
      <c r="K22" s="17"/>
      <c r="L22" s="103"/>
    </row>
    <row r="23" spans="1:12" ht="10.5" customHeight="1">
      <c r="A23" s="116" t="s">
        <v>62</v>
      </c>
      <c r="B23" s="110"/>
      <c r="C23" s="118" t="s">
        <v>225</v>
      </c>
      <c r="D23" s="120"/>
      <c r="E23" s="120"/>
      <c r="F23" s="102"/>
      <c r="G23" s="18"/>
      <c r="H23" s="18"/>
      <c r="I23" s="18"/>
      <c r="J23" s="18"/>
      <c r="K23" s="17"/>
      <c r="L23" s="103"/>
    </row>
    <row r="24" spans="1:12" ht="10.5" customHeight="1">
      <c r="A24" s="116"/>
      <c r="B24" s="110"/>
      <c r="C24" s="118" t="s">
        <v>226</v>
      </c>
      <c r="D24" s="120"/>
      <c r="E24" s="120"/>
      <c r="F24" s="102"/>
      <c r="G24" s="18"/>
      <c r="H24" s="18"/>
      <c r="I24" s="18"/>
      <c r="J24" s="18"/>
      <c r="K24" s="17"/>
      <c r="L24" s="103"/>
    </row>
    <row r="25" spans="2:12" ht="11.25" customHeight="1">
      <c r="B25" s="110"/>
      <c r="C25" s="988" t="s">
        <v>227</v>
      </c>
      <c r="D25" s="989"/>
      <c r="E25" s="120"/>
      <c r="F25" s="102">
        <v>558636</v>
      </c>
      <c r="G25" s="201" t="s">
        <v>439</v>
      </c>
      <c r="H25" s="28">
        <v>140</v>
      </c>
      <c r="I25" s="201" t="s">
        <v>439</v>
      </c>
      <c r="J25" s="18">
        <v>558496</v>
      </c>
      <c r="K25" s="17"/>
      <c r="L25" s="103"/>
    </row>
    <row r="26" spans="1:12" ht="4.9" customHeight="1">
      <c r="A26" s="116"/>
      <c r="B26" s="110"/>
      <c r="C26" s="120"/>
      <c r="D26" s="120"/>
      <c r="E26" s="120"/>
      <c r="F26" s="102"/>
      <c r="G26" s="18"/>
      <c r="H26" s="18"/>
      <c r="I26" s="18"/>
      <c r="J26" s="18"/>
      <c r="K26" s="17"/>
      <c r="L26" s="103"/>
    </row>
    <row r="27" spans="1:12" ht="11.25" customHeight="1">
      <c r="A27" s="116" t="s">
        <v>63</v>
      </c>
      <c r="B27" s="110"/>
      <c r="C27" s="118" t="s">
        <v>224</v>
      </c>
      <c r="D27" s="118"/>
      <c r="E27" s="120"/>
      <c r="F27" s="102">
        <v>44879</v>
      </c>
      <c r="G27" s="201" t="s">
        <v>439</v>
      </c>
      <c r="H27" s="28">
        <v>228</v>
      </c>
      <c r="I27" s="201" t="s">
        <v>439</v>
      </c>
      <c r="J27" s="18">
        <v>44651</v>
      </c>
      <c r="K27" s="17"/>
      <c r="L27" s="103"/>
    </row>
    <row r="28" spans="1:12" ht="4.9" customHeight="1">
      <c r="A28" s="116"/>
      <c r="B28" s="110"/>
      <c r="C28" s="118"/>
      <c r="D28" s="120"/>
      <c r="E28" s="120"/>
      <c r="F28" s="102"/>
      <c r="G28" s="18"/>
      <c r="H28" s="18"/>
      <c r="I28" s="18"/>
      <c r="J28" s="18"/>
      <c r="K28" s="17"/>
      <c r="L28" s="103"/>
    </row>
    <row r="29" spans="1:12" ht="11.25" customHeight="1">
      <c r="A29" s="116" t="s">
        <v>40</v>
      </c>
      <c r="B29" s="110"/>
      <c r="C29" s="118" t="s">
        <v>150</v>
      </c>
      <c r="D29" s="118"/>
      <c r="E29" s="118"/>
      <c r="F29" s="102"/>
      <c r="G29" s="18"/>
      <c r="H29" s="18"/>
      <c r="I29" s="18"/>
      <c r="J29" s="18"/>
      <c r="K29" s="17"/>
      <c r="L29" s="103"/>
    </row>
    <row r="30" spans="1:12" ht="11.25" customHeight="1">
      <c r="A30" s="116"/>
      <c r="B30" s="110"/>
      <c r="C30" s="988" t="s">
        <v>190</v>
      </c>
      <c r="D30" s="989"/>
      <c r="E30" s="120"/>
      <c r="F30" s="102">
        <v>9970504</v>
      </c>
      <c r="G30" s="18">
        <v>6273378</v>
      </c>
      <c r="H30" s="28">
        <v>32791</v>
      </c>
      <c r="I30" s="201" t="s">
        <v>439</v>
      </c>
      <c r="J30" s="18">
        <v>3664335</v>
      </c>
      <c r="K30" s="135"/>
      <c r="L30" s="103"/>
    </row>
    <row r="31" spans="1:12" ht="4.9" customHeight="1">
      <c r="A31" s="116"/>
      <c r="B31" s="110"/>
      <c r="C31" s="118"/>
      <c r="D31" s="118"/>
      <c r="E31" s="120"/>
      <c r="F31" s="102"/>
      <c r="G31" s="18"/>
      <c r="H31" s="18"/>
      <c r="I31" s="18"/>
      <c r="J31" s="18"/>
      <c r="K31" s="135"/>
      <c r="L31" s="103"/>
    </row>
    <row r="32" spans="1:12" ht="11.25" customHeight="1">
      <c r="A32" s="116" t="s">
        <v>41</v>
      </c>
      <c r="B32" s="110"/>
      <c r="C32" s="988" t="s">
        <v>217</v>
      </c>
      <c r="D32" s="989"/>
      <c r="E32" s="120"/>
      <c r="F32" s="102">
        <v>1536666</v>
      </c>
      <c r="G32" s="18">
        <v>1122972</v>
      </c>
      <c r="H32" s="18">
        <v>722</v>
      </c>
      <c r="I32" s="201" t="s">
        <v>439</v>
      </c>
      <c r="J32" s="18">
        <v>412972</v>
      </c>
      <c r="K32" s="135"/>
      <c r="L32" s="103"/>
    </row>
    <row r="33" spans="1:12" ht="4.9" customHeight="1">
      <c r="A33" s="116"/>
      <c r="B33" s="110"/>
      <c r="C33" s="118"/>
      <c r="D33" s="120"/>
      <c r="E33" s="120"/>
      <c r="F33" s="102"/>
      <c r="G33" s="18"/>
      <c r="H33" s="18"/>
      <c r="I33" s="18"/>
      <c r="J33" s="18"/>
      <c r="K33" s="135"/>
      <c r="L33" s="103"/>
    </row>
    <row r="34" spans="1:12" ht="11.25" customHeight="1">
      <c r="A34" s="116" t="s">
        <v>42</v>
      </c>
      <c r="B34" s="110"/>
      <c r="C34" s="988" t="s">
        <v>218</v>
      </c>
      <c r="D34" s="989"/>
      <c r="E34" s="120"/>
      <c r="F34" s="102">
        <v>1011884</v>
      </c>
      <c r="G34" s="28">
        <v>405</v>
      </c>
      <c r="H34" s="28">
        <v>714</v>
      </c>
      <c r="I34" s="201" t="s">
        <v>439</v>
      </c>
      <c r="J34" s="18">
        <v>1010765</v>
      </c>
      <c r="K34" s="135"/>
      <c r="L34" s="103"/>
    </row>
    <row r="35" spans="1:12" ht="4.9" customHeight="1">
      <c r="A35" s="116"/>
      <c r="B35" s="110"/>
      <c r="C35" s="120"/>
      <c r="D35" s="120"/>
      <c r="E35" s="120"/>
      <c r="F35" s="102"/>
      <c r="G35" s="18"/>
      <c r="H35" s="18"/>
      <c r="I35" s="18"/>
      <c r="J35" s="18"/>
      <c r="K35" s="135"/>
      <c r="L35" s="103"/>
    </row>
    <row r="36" spans="1:12" ht="11.25" customHeight="1">
      <c r="A36" s="116" t="s">
        <v>64</v>
      </c>
      <c r="B36" s="110"/>
      <c r="C36" s="988" t="s">
        <v>219</v>
      </c>
      <c r="D36" s="989"/>
      <c r="E36" s="120"/>
      <c r="F36" s="102">
        <v>204465</v>
      </c>
      <c r="G36" s="18">
        <v>123442</v>
      </c>
      <c r="H36" s="18">
        <v>3338</v>
      </c>
      <c r="I36" s="201" t="s">
        <v>439</v>
      </c>
      <c r="J36" s="18">
        <v>77685</v>
      </c>
      <c r="K36" s="135"/>
      <c r="L36" s="103"/>
    </row>
    <row r="37" spans="1:12" ht="4.9" customHeight="1">
      <c r="A37" s="116"/>
      <c r="B37" s="110"/>
      <c r="C37" s="118"/>
      <c r="D37" s="118"/>
      <c r="E37" s="118"/>
      <c r="F37" s="102"/>
      <c r="G37" s="18"/>
      <c r="H37" s="18"/>
      <c r="I37" s="18"/>
      <c r="J37" s="18"/>
      <c r="K37" s="135"/>
      <c r="L37" s="103"/>
    </row>
    <row r="38" spans="1:12" ht="11.85" customHeight="1">
      <c r="A38" s="116" t="s">
        <v>65</v>
      </c>
      <c r="B38" s="110"/>
      <c r="C38" s="988" t="s">
        <v>220</v>
      </c>
      <c r="D38" s="989"/>
      <c r="E38" s="118"/>
      <c r="F38" s="102">
        <v>1079345</v>
      </c>
      <c r="G38" s="56" t="s">
        <v>8</v>
      </c>
      <c r="H38" s="56" t="s">
        <v>8</v>
      </c>
      <c r="I38" s="201" t="s">
        <v>439</v>
      </c>
      <c r="J38" s="56" t="s">
        <v>8</v>
      </c>
      <c r="K38" s="135"/>
      <c r="L38" s="136"/>
    </row>
    <row r="39" spans="1:12" ht="4.9" customHeight="1">
      <c r="A39" s="116"/>
      <c r="B39" s="110"/>
      <c r="C39" s="118"/>
      <c r="D39" s="118"/>
      <c r="E39" s="118"/>
      <c r="F39" s="102"/>
      <c r="G39" s="18"/>
      <c r="H39" s="18"/>
      <c r="I39" s="18"/>
      <c r="J39" s="18"/>
      <c r="K39" s="135"/>
      <c r="L39" s="103"/>
    </row>
    <row r="40" spans="1:12" ht="11.25" customHeight="1">
      <c r="A40" s="116" t="s">
        <v>43</v>
      </c>
      <c r="B40" s="110"/>
      <c r="C40" s="988" t="s">
        <v>221</v>
      </c>
      <c r="D40" s="989"/>
      <c r="E40" s="120"/>
      <c r="F40" s="102">
        <v>5650679</v>
      </c>
      <c r="G40" s="18">
        <v>4804986</v>
      </c>
      <c r="H40" s="18">
        <v>1367</v>
      </c>
      <c r="I40" s="201" t="s">
        <v>439</v>
      </c>
      <c r="J40" s="18">
        <v>844326</v>
      </c>
      <c r="K40" s="135"/>
      <c r="L40" s="103"/>
    </row>
    <row r="41" spans="1:12" ht="4.9" customHeight="1">
      <c r="A41" s="116"/>
      <c r="B41" s="110"/>
      <c r="C41" s="120"/>
      <c r="D41" s="120"/>
      <c r="E41" s="120"/>
      <c r="F41" s="102"/>
      <c r="G41" s="18"/>
      <c r="H41" s="18"/>
      <c r="I41" s="18"/>
      <c r="J41" s="18"/>
      <c r="K41" s="135"/>
      <c r="L41" s="103"/>
    </row>
    <row r="42" spans="1:12" ht="11.25" customHeight="1">
      <c r="A42" s="116" t="s">
        <v>137</v>
      </c>
      <c r="B42" s="110"/>
      <c r="C42" s="988" t="s">
        <v>222</v>
      </c>
      <c r="D42" s="989"/>
      <c r="E42" s="120"/>
      <c r="F42" s="102">
        <v>306663</v>
      </c>
      <c r="G42" s="18">
        <v>64487</v>
      </c>
      <c r="H42" s="18">
        <v>25818</v>
      </c>
      <c r="I42" s="201" t="s">
        <v>439</v>
      </c>
      <c r="J42" s="18">
        <v>216358</v>
      </c>
      <c r="K42" s="135"/>
      <c r="L42" s="103"/>
    </row>
    <row r="43" spans="1:12" ht="4.9" customHeight="1">
      <c r="A43" s="116"/>
      <c r="B43" s="110"/>
      <c r="C43" s="118"/>
      <c r="D43" s="118"/>
      <c r="E43" s="118"/>
      <c r="F43" s="102"/>
      <c r="G43" s="18"/>
      <c r="H43" s="18"/>
      <c r="I43" s="18"/>
      <c r="J43" s="18"/>
      <c r="K43" s="135"/>
      <c r="L43" s="103"/>
    </row>
    <row r="44" spans="1:12" ht="11.25" customHeight="1">
      <c r="A44" s="116" t="s">
        <v>44</v>
      </c>
      <c r="B44" s="110"/>
      <c r="C44" s="118" t="s">
        <v>138</v>
      </c>
      <c r="D44" s="118"/>
      <c r="E44" s="118"/>
      <c r="F44" s="102"/>
      <c r="G44" s="18"/>
      <c r="H44" s="18"/>
      <c r="I44" s="18"/>
      <c r="J44" s="18"/>
      <c r="K44" s="17"/>
      <c r="L44" s="103"/>
    </row>
    <row r="45" spans="1:12" ht="11.25" customHeight="1">
      <c r="A45" s="116"/>
      <c r="B45" s="110"/>
      <c r="C45" s="118" t="s">
        <v>191</v>
      </c>
      <c r="D45" s="120"/>
      <c r="E45" s="120"/>
      <c r="F45" s="102"/>
      <c r="G45" s="18"/>
      <c r="H45" s="18"/>
      <c r="I45" s="18"/>
      <c r="J45" s="18"/>
      <c r="K45" s="17"/>
      <c r="L45" s="103"/>
    </row>
    <row r="46" spans="1:12" ht="11.25" customHeight="1">
      <c r="A46" s="116"/>
      <c r="B46" s="110"/>
      <c r="C46" s="118" t="s">
        <v>192</v>
      </c>
      <c r="D46" s="120"/>
      <c r="E46" s="120"/>
      <c r="F46" s="102"/>
      <c r="G46" s="18"/>
      <c r="H46" s="18"/>
      <c r="I46" s="18"/>
      <c r="J46" s="18"/>
      <c r="K46" s="17"/>
      <c r="L46" s="103"/>
    </row>
    <row r="47" spans="1:12" ht="11.25" customHeight="1">
      <c r="A47" s="116"/>
      <c r="B47" s="110"/>
      <c r="C47" s="988" t="s">
        <v>193</v>
      </c>
      <c r="D47" s="989"/>
      <c r="E47" s="120"/>
      <c r="F47" s="102">
        <v>21930</v>
      </c>
      <c r="G47" s="56" t="s">
        <v>8</v>
      </c>
      <c r="H47" s="56" t="s">
        <v>8</v>
      </c>
      <c r="I47" s="201" t="s">
        <v>439</v>
      </c>
      <c r="J47" s="56" t="s">
        <v>8</v>
      </c>
      <c r="K47" s="17"/>
      <c r="L47" s="103"/>
    </row>
    <row r="48" spans="1:12" ht="4.9" customHeight="1">
      <c r="A48" s="116"/>
      <c r="B48" s="110"/>
      <c r="C48" s="118"/>
      <c r="D48" s="118"/>
      <c r="E48" s="120"/>
      <c r="F48" s="102"/>
      <c r="G48" s="18"/>
      <c r="H48" s="18"/>
      <c r="I48" s="18"/>
      <c r="J48" s="18"/>
      <c r="K48" s="17"/>
      <c r="L48" s="103"/>
    </row>
    <row r="49" spans="1:12" ht="11.25" customHeight="1">
      <c r="A49" s="116" t="s">
        <v>46</v>
      </c>
      <c r="B49" s="110"/>
      <c r="C49" s="118" t="s">
        <v>47</v>
      </c>
      <c r="D49" s="118"/>
      <c r="E49" s="120"/>
      <c r="F49" s="102"/>
      <c r="G49" s="18"/>
      <c r="H49" s="18"/>
      <c r="I49" s="18"/>
      <c r="J49" s="18"/>
      <c r="K49" s="17"/>
      <c r="L49" s="103"/>
    </row>
    <row r="50" spans="1:12" ht="11.25" customHeight="1">
      <c r="A50" s="116"/>
      <c r="B50" s="110"/>
      <c r="C50" s="118" t="s">
        <v>194</v>
      </c>
      <c r="D50" s="118"/>
      <c r="E50" s="118"/>
      <c r="F50" s="102"/>
      <c r="G50" s="18"/>
      <c r="H50" s="18"/>
      <c r="I50" s="18"/>
      <c r="J50" s="18"/>
      <c r="K50" s="17"/>
      <c r="L50" s="103"/>
    </row>
    <row r="51" spans="1:12" ht="11.25" customHeight="1">
      <c r="A51" s="116"/>
      <c r="B51" s="110"/>
      <c r="C51" s="118" t="s">
        <v>195</v>
      </c>
      <c r="D51" s="118"/>
      <c r="E51" s="118"/>
      <c r="F51" s="102"/>
      <c r="G51" s="18"/>
      <c r="H51" s="18"/>
      <c r="I51" s="18"/>
      <c r="J51" s="18"/>
      <c r="K51" s="17"/>
      <c r="L51" s="103"/>
    </row>
    <row r="52" spans="1:12" ht="11.25" customHeight="1">
      <c r="A52" s="116"/>
      <c r="B52" s="110"/>
      <c r="C52" s="988" t="s">
        <v>196</v>
      </c>
      <c r="D52" s="989"/>
      <c r="E52" s="120"/>
      <c r="F52" s="102">
        <v>3292828</v>
      </c>
      <c r="G52" s="18">
        <v>432819</v>
      </c>
      <c r="H52" s="18">
        <v>584338</v>
      </c>
      <c r="I52" s="18">
        <v>63679</v>
      </c>
      <c r="J52" s="18">
        <v>2211992</v>
      </c>
      <c r="K52" s="23"/>
      <c r="L52" s="103"/>
    </row>
    <row r="53" spans="1:12" ht="4.9" customHeight="1">
      <c r="A53" s="116"/>
      <c r="B53" s="110"/>
      <c r="C53" s="118"/>
      <c r="D53" s="118"/>
      <c r="E53" s="118"/>
      <c r="F53" s="102"/>
      <c r="G53" s="18"/>
      <c r="H53" s="18"/>
      <c r="I53" s="18"/>
      <c r="J53" s="18"/>
      <c r="K53" s="107"/>
      <c r="L53" s="103"/>
    </row>
    <row r="54" spans="1:12" ht="11.25" customHeight="1">
      <c r="A54" s="116" t="s">
        <v>48</v>
      </c>
      <c r="B54" s="110"/>
      <c r="C54" s="118" t="s">
        <v>228</v>
      </c>
      <c r="D54" s="118"/>
      <c r="E54" s="118"/>
      <c r="F54" s="102"/>
      <c r="G54" s="18"/>
      <c r="H54" s="18"/>
      <c r="I54" s="18"/>
      <c r="J54" s="18"/>
      <c r="K54" s="107"/>
      <c r="L54" s="103"/>
    </row>
    <row r="55" spans="1:12" ht="11.25" customHeight="1">
      <c r="A55" s="116"/>
      <c r="B55" s="110"/>
      <c r="C55" s="988" t="s">
        <v>247</v>
      </c>
      <c r="D55" s="989"/>
      <c r="E55" s="120"/>
      <c r="F55" s="102">
        <v>524809</v>
      </c>
      <c r="G55" s="18">
        <v>195569</v>
      </c>
      <c r="H55" s="18">
        <v>659</v>
      </c>
      <c r="I55" s="201" t="s">
        <v>439</v>
      </c>
      <c r="J55" s="18">
        <v>328581</v>
      </c>
      <c r="K55" s="107"/>
      <c r="L55" s="103"/>
    </row>
    <row r="56" spans="1:12" ht="4.9" customHeight="1">
      <c r="A56" s="116"/>
      <c r="B56" s="110"/>
      <c r="C56" s="120"/>
      <c r="D56" s="120"/>
      <c r="E56" s="120"/>
      <c r="F56" s="102"/>
      <c r="G56" s="28"/>
      <c r="H56" s="18"/>
      <c r="I56" s="18"/>
      <c r="J56" s="18"/>
      <c r="K56" s="107"/>
      <c r="L56" s="103"/>
    </row>
    <row r="57" spans="1:12" ht="11.25" customHeight="1">
      <c r="A57" s="116" t="s">
        <v>66</v>
      </c>
      <c r="B57" s="110"/>
      <c r="C57" s="118" t="s">
        <v>229</v>
      </c>
      <c r="D57" s="120"/>
      <c r="E57" s="120"/>
      <c r="F57" s="102">
        <v>612382</v>
      </c>
      <c r="G57" s="28">
        <v>8366</v>
      </c>
      <c r="H57" s="18">
        <v>300853</v>
      </c>
      <c r="I57" s="18">
        <v>36429</v>
      </c>
      <c r="J57" s="18">
        <v>266734</v>
      </c>
      <c r="K57" s="107"/>
      <c r="L57" s="103"/>
    </row>
    <row r="58" spans="1:12" ht="4.9" customHeight="1">
      <c r="A58" s="116"/>
      <c r="B58" s="110"/>
      <c r="C58" s="118"/>
      <c r="D58" s="120"/>
      <c r="E58" s="120"/>
      <c r="F58" s="102"/>
      <c r="G58" s="18"/>
      <c r="H58" s="18"/>
      <c r="I58" s="18"/>
      <c r="J58" s="18"/>
      <c r="K58" s="107"/>
      <c r="L58" s="103"/>
    </row>
    <row r="59" spans="1:12" ht="11.25" customHeight="1">
      <c r="A59" s="116" t="s">
        <v>49</v>
      </c>
      <c r="B59" s="110"/>
      <c r="C59" s="118" t="s">
        <v>151</v>
      </c>
      <c r="D59" s="118"/>
      <c r="E59" s="120"/>
      <c r="F59" s="102"/>
      <c r="G59" s="18"/>
      <c r="H59" s="18"/>
      <c r="I59" s="18" t="s">
        <v>400</v>
      </c>
      <c r="J59" s="18"/>
      <c r="K59" s="107"/>
      <c r="L59" s="103"/>
    </row>
    <row r="60" spans="1:12" ht="11.25" customHeight="1">
      <c r="A60" s="116"/>
      <c r="B60" s="110"/>
      <c r="C60" s="118" t="s">
        <v>215</v>
      </c>
      <c r="D60" s="118"/>
      <c r="E60" s="118"/>
      <c r="F60" s="102"/>
      <c r="G60" s="18"/>
      <c r="H60" s="18"/>
      <c r="I60" s="18"/>
      <c r="J60" s="18"/>
      <c r="K60" s="107"/>
      <c r="L60" s="103"/>
    </row>
    <row r="61" spans="1:12" ht="11.25" customHeight="1">
      <c r="A61" s="116"/>
      <c r="B61" s="110"/>
      <c r="C61" s="118" t="s">
        <v>197</v>
      </c>
      <c r="D61" s="118"/>
      <c r="E61" s="118"/>
      <c r="F61" s="102"/>
      <c r="G61" s="18"/>
      <c r="H61" s="18"/>
      <c r="I61" s="18"/>
      <c r="J61" s="18"/>
      <c r="K61" s="107"/>
      <c r="L61" s="103"/>
    </row>
    <row r="62" spans="1:12" ht="11.25" customHeight="1">
      <c r="A62" s="116"/>
      <c r="B62" s="110"/>
      <c r="C62" s="988" t="s">
        <v>198</v>
      </c>
      <c r="D62" s="989"/>
      <c r="E62" s="120"/>
      <c r="F62" s="102">
        <v>7383767</v>
      </c>
      <c r="G62" s="18">
        <v>10190</v>
      </c>
      <c r="H62" s="18">
        <v>2797092</v>
      </c>
      <c r="I62" s="18">
        <v>1825026</v>
      </c>
      <c r="J62" s="18">
        <v>2751459</v>
      </c>
      <c r="K62" s="107"/>
      <c r="L62" s="103"/>
    </row>
    <row r="63" spans="1:12" ht="4.9" customHeight="1">
      <c r="A63" s="116"/>
      <c r="B63" s="110"/>
      <c r="C63" s="120"/>
      <c r="D63" s="120"/>
      <c r="E63" s="120"/>
      <c r="F63" s="137"/>
      <c r="G63" s="18"/>
      <c r="H63" s="18"/>
      <c r="I63" s="18"/>
      <c r="J63" s="18"/>
      <c r="K63" s="107"/>
      <c r="L63" s="103"/>
    </row>
    <row r="64" spans="1:12" ht="11.25" customHeight="1">
      <c r="A64" s="116" t="s">
        <v>67</v>
      </c>
      <c r="B64" s="110"/>
      <c r="C64" s="988" t="s">
        <v>230</v>
      </c>
      <c r="D64" s="989"/>
      <c r="E64" s="120"/>
      <c r="F64" s="102">
        <v>2260433</v>
      </c>
      <c r="G64" s="28">
        <v>380</v>
      </c>
      <c r="H64" s="18">
        <v>13059</v>
      </c>
      <c r="I64" s="18">
        <v>96301</v>
      </c>
      <c r="J64" s="18">
        <v>2150693</v>
      </c>
      <c r="K64" s="107"/>
      <c r="L64" s="103"/>
    </row>
    <row r="65" spans="1:12" ht="4.9" customHeight="1">
      <c r="A65" s="116"/>
      <c r="B65" s="110"/>
      <c r="C65" s="120"/>
      <c r="D65" s="120"/>
      <c r="E65" s="120"/>
      <c r="F65" s="102"/>
      <c r="G65" s="18"/>
      <c r="H65" s="18"/>
      <c r="I65" s="18"/>
      <c r="J65" s="18"/>
      <c r="K65" s="107"/>
      <c r="L65" s="103"/>
    </row>
    <row r="66" spans="1:12" ht="11.25" customHeight="1">
      <c r="A66" s="116" t="s">
        <v>68</v>
      </c>
      <c r="B66" s="110"/>
      <c r="C66" s="118" t="s">
        <v>231</v>
      </c>
      <c r="D66" s="118"/>
      <c r="E66" s="120"/>
      <c r="F66" s="102"/>
      <c r="G66" s="18"/>
      <c r="H66" s="18"/>
      <c r="I66" s="18"/>
      <c r="J66" s="18"/>
      <c r="K66" s="107"/>
      <c r="L66" s="103"/>
    </row>
    <row r="67" spans="1:12" ht="11.25" customHeight="1">
      <c r="A67" s="116"/>
      <c r="B67" s="110"/>
      <c r="C67" s="988" t="s">
        <v>69</v>
      </c>
      <c r="D67" s="989"/>
      <c r="E67" s="120"/>
      <c r="F67" s="102">
        <v>1056012</v>
      </c>
      <c r="G67" s="28">
        <v>4325</v>
      </c>
      <c r="H67" s="28">
        <v>40</v>
      </c>
      <c r="I67" s="18">
        <v>1012327</v>
      </c>
      <c r="J67" s="18">
        <v>39320</v>
      </c>
      <c r="K67" s="107"/>
      <c r="L67" s="103"/>
    </row>
    <row r="68" spans="1:12" ht="4.9" customHeight="1">
      <c r="A68" s="116"/>
      <c r="B68" s="110"/>
      <c r="C68" s="120"/>
      <c r="D68" s="120"/>
      <c r="E68" s="120"/>
      <c r="F68" s="102"/>
      <c r="G68" s="18"/>
      <c r="H68" s="18"/>
      <c r="I68" s="18"/>
      <c r="J68" s="18"/>
      <c r="K68" s="107"/>
      <c r="L68" s="103"/>
    </row>
    <row r="69" spans="1:12" ht="11.25" customHeight="1">
      <c r="A69" s="116" t="s">
        <v>70</v>
      </c>
      <c r="B69" s="110"/>
      <c r="C69" s="988" t="s">
        <v>232</v>
      </c>
      <c r="D69" s="989"/>
      <c r="E69" s="120"/>
      <c r="F69" s="102">
        <v>4067321</v>
      </c>
      <c r="G69" s="18">
        <v>5484</v>
      </c>
      <c r="H69" s="18">
        <v>2783994</v>
      </c>
      <c r="I69" s="18">
        <v>716399</v>
      </c>
      <c r="J69" s="18">
        <v>561444</v>
      </c>
      <c r="K69" s="107"/>
      <c r="L69" s="103"/>
    </row>
    <row r="70" spans="1:12" ht="4.9" customHeight="1">
      <c r="A70" s="116"/>
      <c r="B70" s="128"/>
      <c r="C70" s="120"/>
      <c r="D70" s="120"/>
      <c r="E70" s="120"/>
      <c r="F70" s="102"/>
      <c r="G70" s="18"/>
      <c r="H70" s="18"/>
      <c r="I70" s="18"/>
      <c r="J70" s="18"/>
      <c r="K70" s="107"/>
      <c r="L70" s="103"/>
    </row>
    <row r="71" spans="1:12" ht="11.25" customHeight="1">
      <c r="A71" s="116"/>
      <c r="B71" s="128"/>
      <c r="C71" s="120"/>
      <c r="D71" s="138" t="s">
        <v>200</v>
      </c>
      <c r="E71" s="120"/>
      <c r="F71" s="102">
        <v>29248323</v>
      </c>
      <c r="G71" s="201" t="s">
        <v>439</v>
      </c>
      <c r="H71" s="201" t="s">
        <v>439</v>
      </c>
      <c r="I71" s="201" t="s">
        <v>439</v>
      </c>
      <c r="J71" s="201" t="s">
        <v>439</v>
      </c>
      <c r="K71" s="107"/>
      <c r="L71" s="103"/>
    </row>
    <row r="72" spans="1:14" ht="4.9" customHeight="1">
      <c r="A72" s="116"/>
      <c r="B72" s="128"/>
      <c r="C72" s="120"/>
      <c r="D72" s="120"/>
      <c r="E72" s="120"/>
      <c r="F72" s="102"/>
      <c r="G72" s="18"/>
      <c r="H72" s="18"/>
      <c r="I72" s="18" t="s">
        <v>400</v>
      </c>
      <c r="J72" s="18"/>
      <c r="K72" s="107"/>
      <c r="L72" s="103"/>
      <c r="M72" s="103"/>
      <c r="N72" s="103"/>
    </row>
    <row r="73" spans="1:15" ht="11.25" customHeight="1">
      <c r="A73" s="139"/>
      <c r="B73" s="119"/>
      <c r="C73" s="140"/>
      <c r="D73" s="141" t="s">
        <v>465</v>
      </c>
      <c r="E73" s="119"/>
      <c r="F73" s="142">
        <v>27505020</v>
      </c>
      <c r="G73" s="16">
        <v>6877001</v>
      </c>
      <c r="H73" s="16">
        <v>3675548</v>
      </c>
      <c r="I73" s="16">
        <v>2756814</v>
      </c>
      <c r="J73" s="16">
        <v>14195657</v>
      </c>
      <c r="K73" s="107"/>
      <c r="L73" s="107"/>
      <c r="M73" s="103"/>
      <c r="N73" s="103"/>
      <c r="O73" s="107"/>
    </row>
    <row r="74" spans="1:14" ht="4.9" customHeight="1">
      <c r="A74" s="139"/>
      <c r="B74" s="119"/>
      <c r="C74" s="140"/>
      <c r="D74" s="143"/>
      <c r="E74" s="119"/>
      <c r="F74" s="102"/>
      <c r="G74" s="16"/>
      <c r="H74" s="16"/>
      <c r="I74" s="16"/>
      <c r="J74" s="16"/>
      <c r="K74" s="107"/>
      <c r="L74" s="144"/>
      <c r="M74" s="103"/>
      <c r="N74" s="103"/>
    </row>
    <row r="75" spans="1:14" ht="11.25" customHeight="1">
      <c r="A75" s="139"/>
      <c r="B75" s="119"/>
      <c r="C75" s="140"/>
      <c r="D75" s="145" t="s">
        <v>210</v>
      </c>
      <c r="E75" s="119"/>
      <c r="F75" s="102">
        <v>2411049</v>
      </c>
      <c r="G75" s="28">
        <v>302246</v>
      </c>
      <c r="H75" s="18">
        <v>258803</v>
      </c>
      <c r="I75" s="18">
        <v>578</v>
      </c>
      <c r="J75" s="18">
        <v>1849422</v>
      </c>
      <c r="L75" s="103" t="s">
        <v>400</v>
      </c>
      <c r="M75" s="103"/>
      <c r="N75" s="103"/>
    </row>
    <row r="76" spans="1:11" ht="11.25" customHeight="1">
      <c r="A76" s="58" t="s">
        <v>7</v>
      </c>
      <c r="F76" s="30" t="s">
        <v>400</v>
      </c>
      <c r="G76" s="30"/>
      <c r="H76" s="30"/>
      <c r="I76" s="30"/>
      <c r="J76" s="30"/>
      <c r="K76" s="146"/>
    </row>
    <row r="77" spans="1:10" ht="20.1" customHeight="1">
      <c r="A77" s="987" t="s">
        <v>466</v>
      </c>
      <c r="B77" s="987"/>
      <c r="C77" s="987"/>
      <c r="D77" s="987"/>
      <c r="E77" s="987"/>
      <c r="F77" s="987"/>
      <c r="G77" s="987"/>
      <c r="H77" s="987"/>
      <c r="I77" s="987"/>
      <c r="J77" s="987"/>
    </row>
    <row r="78" spans="1:10" ht="20.1" customHeight="1">
      <c r="A78" s="987"/>
      <c r="B78" s="987"/>
      <c r="C78" s="987"/>
      <c r="D78" s="987"/>
      <c r="E78" s="987"/>
      <c r="F78" s="987"/>
      <c r="G78" s="987"/>
      <c r="H78" s="987"/>
      <c r="I78" s="987"/>
      <c r="J78" s="987"/>
    </row>
    <row r="79" spans="1:10" ht="20.1" customHeight="1">
      <c r="A79" s="987"/>
      <c r="B79" s="987"/>
      <c r="C79" s="987"/>
      <c r="D79" s="987"/>
      <c r="E79" s="987"/>
      <c r="F79" s="987"/>
      <c r="G79" s="987"/>
      <c r="H79" s="987"/>
      <c r="I79" s="987"/>
      <c r="J79" s="987"/>
    </row>
    <row r="80" spans="6:10" ht="12.75">
      <c r="F80" s="30"/>
      <c r="G80" s="30"/>
      <c r="H80" s="30"/>
      <c r="I80" s="30"/>
      <c r="J80" s="30"/>
    </row>
    <row r="81" spans="6:10" ht="12.75">
      <c r="F81" s="30"/>
      <c r="G81" s="30"/>
      <c r="H81" s="30"/>
      <c r="I81" s="30"/>
      <c r="J81" s="30"/>
    </row>
    <row r="82" spans="6:10" ht="12.75">
      <c r="F82" s="17"/>
      <c r="G82" s="17"/>
      <c r="H82" s="119"/>
      <c r="I82" s="17"/>
      <c r="J82" s="103"/>
    </row>
    <row r="83" spans="6:10" ht="12.75">
      <c r="F83" s="103"/>
      <c r="G83" s="30"/>
      <c r="H83" s="30"/>
      <c r="I83" s="30"/>
      <c r="J83" s="30"/>
    </row>
    <row r="84" spans="6:10" ht="12.75">
      <c r="F84" s="30"/>
      <c r="G84" s="30"/>
      <c r="H84" s="30"/>
      <c r="I84" s="30"/>
      <c r="J84" s="30"/>
    </row>
    <row r="85" spans="6:10" ht="12.75">
      <c r="F85" s="30"/>
      <c r="G85" s="30"/>
      <c r="H85" s="30"/>
      <c r="I85" s="30"/>
      <c r="J85" s="30"/>
    </row>
    <row r="86" spans="6:10" ht="12.75">
      <c r="F86" s="30"/>
      <c r="G86" s="30"/>
      <c r="H86" s="30"/>
      <c r="I86" s="30"/>
      <c r="J86" s="30"/>
    </row>
    <row r="87" spans="6:10" ht="12.75">
      <c r="F87" s="30"/>
      <c r="G87" s="30"/>
      <c r="H87" s="30"/>
      <c r="I87" s="30"/>
      <c r="J87" s="30"/>
    </row>
    <row r="88" spans="6:10" ht="12.75">
      <c r="F88" s="30"/>
      <c r="G88" s="30"/>
      <c r="H88" s="30"/>
      <c r="I88" s="30"/>
      <c r="J88" s="30"/>
    </row>
    <row r="89" spans="6:10" ht="12.75">
      <c r="F89" s="30"/>
      <c r="G89" s="30"/>
      <c r="H89" s="30"/>
      <c r="I89" s="30"/>
      <c r="J89" s="30"/>
    </row>
    <row r="90" spans="6:10" ht="12.75">
      <c r="F90" s="30"/>
      <c r="G90" s="30"/>
      <c r="H90" s="30"/>
      <c r="I90" s="30"/>
      <c r="J90" s="30"/>
    </row>
    <row r="91" spans="6:10" ht="12.75">
      <c r="F91" s="30"/>
      <c r="G91" s="30"/>
      <c r="H91" s="30"/>
      <c r="I91" s="30"/>
      <c r="J91" s="30"/>
    </row>
    <row r="92" spans="6:10" ht="12.75">
      <c r="F92" s="30"/>
      <c r="G92" s="30"/>
      <c r="H92" s="30"/>
      <c r="I92" s="30"/>
      <c r="J92" s="30"/>
    </row>
    <row r="93" spans="6:10" ht="12.75">
      <c r="F93" s="30"/>
      <c r="G93" s="30"/>
      <c r="H93" s="30"/>
      <c r="I93" s="30"/>
      <c r="J93" s="30"/>
    </row>
    <row r="94" spans="6:10" ht="12.75">
      <c r="F94" s="30"/>
      <c r="G94" s="30"/>
      <c r="H94" s="30"/>
      <c r="I94" s="30"/>
      <c r="J94" s="30"/>
    </row>
    <row r="95" spans="6:10" ht="12.75">
      <c r="F95" s="30"/>
      <c r="G95" s="30"/>
      <c r="H95" s="30"/>
      <c r="I95" s="30"/>
      <c r="J95" s="30"/>
    </row>
    <row r="96" spans="6:10" ht="12.75">
      <c r="F96" s="30"/>
      <c r="G96" s="30"/>
      <c r="H96" s="30"/>
      <c r="I96" s="30"/>
      <c r="J96" s="30"/>
    </row>
    <row r="97" spans="6:10" ht="12.75">
      <c r="F97" s="30"/>
      <c r="G97" s="30"/>
      <c r="H97" s="30"/>
      <c r="I97" s="30"/>
      <c r="J97" s="30"/>
    </row>
    <row r="98" spans="6:10" ht="12.75">
      <c r="F98" s="30"/>
      <c r="G98" s="30"/>
      <c r="H98" s="30"/>
      <c r="I98" s="30"/>
      <c r="J98" s="30"/>
    </row>
    <row r="99" spans="6:10" ht="12.75">
      <c r="F99" s="30"/>
      <c r="G99" s="30"/>
      <c r="H99" s="30"/>
      <c r="I99" s="30"/>
      <c r="J99" s="30"/>
    </row>
    <row r="100" spans="6:10" ht="12.75">
      <c r="F100" s="30"/>
      <c r="G100" s="30"/>
      <c r="H100" s="30"/>
      <c r="I100" s="30"/>
      <c r="J100" s="30"/>
    </row>
    <row r="101" spans="6:10" ht="12.75">
      <c r="F101" s="30"/>
      <c r="G101" s="30"/>
      <c r="H101" s="30"/>
      <c r="I101" s="30"/>
      <c r="J101" s="30"/>
    </row>
    <row r="102" spans="6:10" ht="12.75">
      <c r="F102" s="30"/>
      <c r="G102" s="30"/>
      <c r="H102" s="30"/>
      <c r="I102" s="30"/>
      <c r="J102" s="30"/>
    </row>
    <row r="103" spans="6:10" ht="12.75">
      <c r="F103" s="30"/>
      <c r="G103" s="30"/>
      <c r="H103" s="30"/>
      <c r="I103" s="30"/>
      <c r="J103" s="30"/>
    </row>
    <row r="104" spans="6:10" ht="12.75">
      <c r="F104" s="30"/>
      <c r="G104" s="30"/>
      <c r="H104" s="30"/>
      <c r="I104" s="30"/>
      <c r="J104" s="30"/>
    </row>
    <row r="105" spans="6:10" ht="12.75">
      <c r="F105" s="30"/>
      <c r="G105" s="30"/>
      <c r="H105" s="30"/>
      <c r="I105" s="30"/>
      <c r="J105" s="30"/>
    </row>
    <row r="106" spans="6:10" ht="12.75">
      <c r="F106" s="30"/>
      <c r="G106" s="30"/>
      <c r="H106" s="30"/>
      <c r="I106" s="30"/>
      <c r="J106" s="30"/>
    </row>
    <row r="107" spans="6:10" ht="12.75">
      <c r="F107" s="30"/>
      <c r="G107" s="30"/>
      <c r="H107" s="30"/>
      <c r="I107" s="30"/>
      <c r="J107" s="30"/>
    </row>
    <row r="108" spans="6:10" ht="12.75">
      <c r="F108" s="30"/>
      <c r="G108" s="30"/>
      <c r="H108" s="30"/>
      <c r="I108" s="30"/>
      <c r="J108" s="30"/>
    </row>
    <row r="109" spans="6:10" ht="12.75">
      <c r="F109" s="30"/>
      <c r="G109" s="30"/>
      <c r="H109" s="30"/>
      <c r="I109" s="30"/>
      <c r="J109" s="30"/>
    </row>
    <row r="110" spans="6:10" ht="12.75">
      <c r="F110" s="30"/>
      <c r="G110" s="30"/>
      <c r="H110" s="30"/>
      <c r="I110" s="30"/>
      <c r="J110" s="30"/>
    </row>
    <row r="111" spans="6:10" ht="12.75">
      <c r="F111" s="30"/>
      <c r="G111" s="30"/>
      <c r="H111" s="30"/>
      <c r="I111" s="30"/>
      <c r="J111" s="30"/>
    </row>
    <row r="112" spans="6:10" ht="12.75">
      <c r="F112" s="30"/>
      <c r="G112" s="30"/>
      <c r="H112" s="30"/>
      <c r="I112" s="30"/>
      <c r="J112" s="30"/>
    </row>
    <row r="113" spans="6:10" ht="12.75">
      <c r="F113" s="30"/>
      <c r="G113" s="30"/>
      <c r="H113" s="30"/>
      <c r="I113" s="30"/>
      <c r="J113" s="30"/>
    </row>
    <row r="114" spans="6:10" ht="12.75">
      <c r="F114" s="30"/>
      <c r="G114" s="30"/>
      <c r="H114" s="30"/>
      <c r="I114" s="30"/>
      <c r="J114" s="30"/>
    </row>
    <row r="115" spans="6:10" ht="12.75">
      <c r="F115" s="30"/>
      <c r="G115" s="30"/>
      <c r="H115" s="30"/>
      <c r="I115" s="30"/>
      <c r="J115" s="30"/>
    </row>
    <row r="116" spans="6:10" ht="12.75">
      <c r="F116" s="30"/>
      <c r="G116" s="30"/>
      <c r="H116" s="30"/>
      <c r="I116" s="30"/>
      <c r="J116" s="30"/>
    </row>
    <row r="117" spans="6:10" ht="12.75">
      <c r="F117" s="30"/>
      <c r="G117" s="30"/>
      <c r="H117" s="30"/>
      <c r="I117" s="30"/>
      <c r="J117" s="30"/>
    </row>
    <row r="118" spans="6:10" ht="12.75">
      <c r="F118" s="30"/>
      <c r="G118" s="30"/>
      <c r="H118" s="30"/>
      <c r="I118" s="30"/>
      <c r="J118" s="30"/>
    </row>
    <row r="119" spans="6:10" ht="12.75">
      <c r="F119" s="30"/>
      <c r="G119" s="30"/>
      <c r="H119" s="30"/>
      <c r="I119" s="30"/>
      <c r="J119" s="30"/>
    </row>
    <row r="120" spans="6:10" ht="12.75">
      <c r="F120" s="30"/>
      <c r="G120" s="30"/>
      <c r="H120" s="30"/>
      <c r="I120" s="30"/>
      <c r="J120" s="30"/>
    </row>
    <row r="121" spans="6:10" ht="12.75">
      <c r="F121" s="30"/>
      <c r="G121" s="30"/>
      <c r="H121" s="30"/>
      <c r="I121" s="30"/>
      <c r="J121" s="30"/>
    </row>
    <row r="122" spans="6:10" ht="12.75">
      <c r="F122" s="30"/>
      <c r="G122" s="30"/>
      <c r="H122" s="30"/>
      <c r="I122" s="30"/>
      <c r="J122" s="30"/>
    </row>
    <row r="123" spans="6:10" ht="12.75">
      <c r="F123" s="30"/>
      <c r="G123" s="30"/>
      <c r="H123" s="30"/>
      <c r="I123" s="30"/>
      <c r="J123" s="30"/>
    </row>
    <row r="124" spans="6:10" ht="12.75">
      <c r="F124" s="30"/>
      <c r="G124" s="30"/>
      <c r="H124" s="30"/>
      <c r="I124" s="30"/>
      <c r="J124" s="30"/>
    </row>
    <row r="125" spans="6:10" ht="12.75">
      <c r="F125" s="30"/>
      <c r="G125" s="30"/>
      <c r="H125" s="30"/>
      <c r="I125" s="30"/>
      <c r="J125" s="30"/>
    </row>
    <row r="126" spans="6:10" ht="12.75">
      <c r="F126" s="30"/>
      <c r="G126" s="30"/>
      <c r="H126" s="30"/>
      <c r="I126" s="30"/>
      <c r="J126" s="30"/>
    </row>
    <row r="127" spans="6:10" ht="12.75">
      <c r="F127" s="30"/>
      <c r="G127" s="30"/>
      <c r="H127" s="30"/>
      <c r="I127" s="30"/>
      <c r="J127" s="30"/>
    </row>
    <row r="128" spans="6:10" ht="12.75">
      <c r="F128" s="30"/>
      <c r="G128" s="30"/>
      <c r="H128" s="30"/>
      <c r="I128" s="30"/>
      <c r="J128" s="30"/>
    </row>
    <row r="129" spans="6:10" ht="12.75">
      <c r="F129" s="30"/>
      <c r="G129" s="30"/>
      <c r="H129" s="30"/>
      <c r="I129" s="30"/>
      <c r="J129" s="30"/>
    </row>
    <row r="130" spans="6:10" ht="12.75">
      <c r="F130" s="30"/>
      <c r="G130" s="30"/>
      <c r="H130" s="30"/>
      <c r="I130" s="30"/>
      <c r="J130" s="30"/>
    </row>
    <row r="131" spans="6:10" ht="12.75">
      <c r="F131" s="30"/>
      <c r="G131" s="30"/>
      <c r="H131" s="30"/>
      <c r="I131" s="30"/>
      <c r="J131" s="30"/>
    </row>
    <row r="132" spans="6:10" ht="12.75">
      <c r="F132" s="30"/>
      <c r="G132" s="30"/>
      <c r="H132" s="30"/>
      <c r="I132" s="30"/>
      <c r="J132" s="30"/>
    </row>
    <row r="133" spans="6:10" ht="12.75">
      <c r="F133" s="30"/>
      <c r="G133" s="30"/>
      <c r="H133" s="30"/>
      <c r="I133" s="30"/>
      <c r="J133" s="30"/>
    </row>
    <row r="134" spans="6:10" ht="12.75">
      <c r="F134" s="30"/>
      <c r="G134" s="30"/>
      <c r="H134" s="30"/>
      <c r="I134" s="30"/>
      <c r="J134" s="30"/>
    </row>
    <row r="135" spans="6:10" ht="12.75">
      <c r="F135" s="30"/>
      <c r="G135" s="30"/>
      <c r="H135" s="30"/>
      <c r="I135" s="30"/>
      <c r="J135" s="30"/>
    </row>
    <row r="136" spans="6:10" ht="12.75">
      <c r="F136" s="30"/>
      <c r="G136" s="30"/>
      <c r="H136" s="30"/>
      <c r="I136" s="30"/>
      <c r="J136" s="30"/>
    </row>
    <row r="137" spans="6:10" ht="12.75">
      <c r="F137" s="30"/>
      <c r="G137" s="30"/>
      <c r="H137" s="30"/>
      <c r="I137" s="30"/>
      <c r="J137" s="30"/>
    </row>
    <row r="138" spans="6:10" ht="12.75">
      <c r="F138" s="30"/>
      <c r="G138" s="30"/>
      <c r="H138" s="30"/>
      <c r="I138" s="30"/>
      <c r="J138" s="30"/>
    </row>
    <row r="139" spans="6:10" ht="12.75">
      <c r="F139" s="30"/>
      <c r="G139" s="30"/>
      <c r="H139" s="30"/>
      <c r="I139" s="30"/>
      <c r="J139" s="30"/>
    </row>
    <row r="140" spans="6:10" ht="12.75">
      <c r="F140" s="30"/>
      <c r="G140" s="30"/>
      <c r="H140" s="30"/>
      <c r="I140" s="30"/>
      <c r="J140" s="30"/>
    </row>
    <row r="141" spans="6:10" ht="12.75">
      <c r="F141" s="30"/>
      <c r="G141" s="30"/>
      <c r="H141" s="30"/>
      <c r="I141" s="30"/>
      <c r="J141" s="30"/>
    </row>
    <row r="142" spans="6:10" ht="12.75">
      <c r="F142" s="30"/>
      <c r="G142" s="30"/>
      <c r="H142" s="30"/>
      <c r="I142" s="30"/>
      <c r="J142" s="30"/>
    </row>
    <row r="143" spans="6:10" ht="12.75">
      <c r="F143" s="30"/>
      <c r="G143" s="30"/>
      <c r="H143" s="30"/>
      <c r="I143" s="30"/>
      <c r="J143" s="30"/>
    </row>
    <row r="144" spans="6:10" ht="12.75">
      <c r="F144" s="30"/>
      <c r="G144" s="30"/>
      <c r="H144" s="30"/>
      <c r="I144" s="30"/>
      <c r="J144" s="30"/>
    </row>
    <row r="145" spans="6:10" ht="12.75">
      <c r="F145" s="30"/>
      <c r="G145" s="30"/>
      <c r="H145" s="30"/>
      <c r="I145" s="30"/>
      <c r="J145" s="30"/>
    </row>
    <row r="146" spans="6:10" ht="12.75">
      <c r="F146" s="30"/>
      <c r="G146" s="30"/>
      <c r="H146" s="30"/>
      <c r="I146" s="30"/>
      <c r="J146" s="30"/>
    </row>
    <row r="147" spans="6:10" ht="12.75">
      <c r="F147" s="30"/>
      <c r="G147" s="30"/>
      <c r="H147" s="30"/>
      <c r="I147" s="30"/>
      <c r="J147" s="30"/>
    </row>
    <row r="148" spans="6:10" ht="12.75">
      <c r="F148" s="30"/>
      <c r="G148" s="30"/>
      <c r="H148" s="30"/>
      <c r="I148" s="30"/>
      <c r="J148" s="30"/>
    </row>
    <row r="149" spans="6:10" ht="12.75">
      <c r="F149" s="30"/>
      <c r="G149" s="30"/>
      <c r="H149" s="30"/>
      <c r="I149" s="30"/>
      <c r="J149" s="30"/>
    </row>
    <row r="150" spans="6:10" ht="12.75">
      <c r="F150" s="30"/>
      <c r="G150" s="30"/>
      <c r="H150" s="30"/>
      <c r="I150" s="30"/>
      <c r="J150" s="30"/>
    </row>
    <row r="151" spans="6:10" ht="12.75">
      <c r="F151" s="30"/>
      <c r="G151" s="30"/>
      <c r="H151" s="30"/>
      <c r="I151" s="30"/>
      <c r="J151" s="30"/>
    </row>
    <row r="152" spans="6:10" ht="12.75">
      <c r="F152" s="30"/>
      <c r="G152" s="30"/>
      <c r="H152" s="30"/>
      <c r="I152" s="30"/>
      <c r="J152" s="30"/>
    </row>
    <row r="153" spans="6:10" ht="12.75">
      <c r="F153" s="30"/>
      <c r="G153" s="30"/>
      <c r="H153" s="30"/>
      <c r="I153" s="30"/>
      <c r="J153" s="30"/>
    </row>
    <row r="154" spans="6:10" ht="12.75">
      <c r="F154" s="30"/>
      <c r="G154" s="30"/>
      <c r="H154" s="30"/>
      <c r="I154" s="30"/>
      <c r="J154" s="30"/>
    </row>
    <row r="155" spans="6:10" ht="12.75">
      <c r="F155" s="30"/>
      <c r="G155" s="30"/>
      <c r="H155" s="30"/>
      <c r="I155" s="30"/>
      <c r="J155" s="30"/>
    </row>
    <row r="156" spans="6:10" ht="12.75">
      <c r="F156" s="30"/>
      <c r="G156" s="30"/>
      <c r="H156" s="30"/>
      <c r="I156" s="30"/>
      <c r="J156" s="30"/>
    </row>
    <row r="157" spans="6:10" ht="12.75">
      <c r="F157" s="30"/>
      <c r="G157" s="30"/>
      <c r="H157" s="30"/>
      <c r="I157" s="30"/>
      <c r="J157" s="30"/>
    </row>
    <row r="158" spans="6:10" ht="12.75">
      <c r="F158" s="30"/>
      <c r="G158" s="30"/>
      <c r="H158" s="30"/>
      <c r="I158" s="30"/>
      <c r="J158" s="30"/>
    </row>
    <row r="159" spans="6:10" ht="12.75">
      <c r="F159" s="30"/>
      <c r="G159" s="30"/>
      <c r="H159" s="30"/>
      <c r="I159" s="30"/>
      <c r="J159" s="30"/>
    </row>
    <row r="160" spans="6:10" ht="12.75">
      <c r="F160" s="30"/>
      <c r="G160" s="30"/>
      <c r="H160" s="30"/>
      <c r="I160" s="30"/>
      <c r="J160" s="30"/>
    </row>
    <row r="161" spans="6:10" ht="12.75">
      <c r="F161" s="30"/>
      <c r="G161" s="30"/>
      <c r="H161" s="30"/>
      <c r="I161" s="30"/>
      <c r="J161" s="30"/>
    </row>
    <row r="162" spans="6:10" ht="12.75">
      <c r="F162" s="30"/>
      <c r="G162" s="30"/>
      <c r="H162" s="30"/>
      <c r="I162" s="30"/>
      <c r="J162" s="30"/>
    </row>
    <row r="163" spans="6:10" ht="12.75">
      <c r="F163" s="30"/>
      <c r="G163" s="30"/>
      <c r="H163" s="30"/>
      <c r="I163" s="30"/>
      <c r="J163" s="30"/>
    </row>
    <row r="164" spans="6:10" ht="12.75">
      <c r="F164" s="30"/>
      <c r="G164" s="30"/>
      <c r="H164" s="30"/>
      <c r="I164" s="30"/>
      <c r="J164" s="30"/>
    </row>
    <row r="165" spans="6:10" ht="12.75">
      <c r="F165" s="30"/>
      <c r="G165" s="30"/>
      <c r="H165" s="30"/>
      <c r="I165" s="30"/>
      <c r="J165" s="30"/>
    </row>
    <row r="166" spans="6:10" ht="12.75">
      <c r="F166" s="30"/>
      <c r="G166" s="30"/>
      <c r="H166" s="30"/>
      <c r="I166" s="30"/>
      <c r="J166" s="30"/>
    </row>
    <row r="167" spans="6:10" ht="12.75">
      <c r="F167" s="30"/>
      <c r="G167" s="30"/>
      <c r="H167" s="30"/>
      <c r="I167" s="30"/>
      <c r="J167" s="30"/>
    </row>
    <row r="168" spans="6:10" ht="12.75">
      <c r="F168" s="30"/>
      <c r="G168" s="30"/>
      <c r="H168" s="30"/>
      <c r="I168" s="30"/>
      <c r="J168" s="30"/>
    </row>
    <row r="169" spans="6:10" ht="12.75">
      <c r="F169" s="30"/>
      <c r="G169" s="30"/>
      <c r="H169" s="30"/>
      <c r="I169" s="30"/>
      <c r="J169" s="30"/>
    </row>
    <row r="170" spans="6:10" ht="12.75">
      <c r="F170" s="30"/>
      <c r="G170" s="30"/>
      <c r="H170" s="30"/>
      <c r="I170" s="30"/>
      <c r="J170" s="30"/>
    </row>
    <row r="171" spans="6:10" ht="12.75">
      <c r="F171" s="30"/>
      <c r="G171" s="30"/>
      <c r="H171" s="30"/>
      <c r="I171" s="30"/>
      <c r="J171" s="30"/>
    </row>
    <row r="172" spans="6:10" ht="12.75">
      <c r="F172" s="30"/>
      <c r="G172" s="30"/>
      <c r="H172" s="30"/>
      <c r="I172" s="30"/>
      <c r="J172" s="30"/>
    </row>
    <row r="173" spans="6:10" ht="12.75">
      <c r="F173" s="30"/>
      <c r="G173" s="30"/>
      <c r="H173" s="30"/>
      <c r="I173" s="30"/>
      <c r="J173" s="30"/>
    </row>
    <row r="174" spans="6:10" ht="12.75">
      <c r="F174" s="30"/>
      <c r="G174" s="30"/>
      <c r="H174" s="30"/>
      <c r="I174" s="30"/>
      <c r="J174" s="30"/>
    </row>
    <row r="175" spans="6:10" ht="12.75">
      <c r="F175" s="30"/>
      <c r="G175" s="30"/>
      <c r="H175" s="30"/>
      <c r="I175" s="30"/>
      <c r="J175" s="30"/>
    </row>
    <row r="176" spans="6:10" ht="12.75">
      <c r="F176" s="30"/>
      <c r="G176" s="30"/>
      <c r="H176" s="30"/>
      <c r="I176" s="30"/>
      <c r="J176" s="30"/>
    </row>
    <row r="177" spans="6:10" ht="12.75">
      <c r="F177" s="30"/>
      <c r="G177" s="30"/>
      <c r="H177" s="30"/>
      <c r="I177" s="30"/>
      <c r="J177" s="30"/>
    </row>
    <row r="178" spans="6:10" ht="12.75">
      <c r="F178" s="30"/>
      <c r="G178" s="30"/>
      <c r="H178" s="30"/>
      <c r="I178" s="30"/>
      <c r="J178" s="30"/>
    </row>
    <row r="179" spans="6:10" ht="12.75">
      <c r="F179" s="30"/>
      <c r="G179" s="30"/>
      <c r="H179" s="30"/>
      <c r="I179" s="30"/>
      <c r="J179" s="30"/>
    </row>
    <row r="180" spans="6:10" ht="12.75">
      <c r="F180" s="30"/>
      <c r="G180" s="30"/>
      <c r="H180" s="30"/>
      <c r="I180" s="30"/>
      <c r="J180" s="30"/>
    </row>
    <row r="181" spans="6:10" ht="12.75">
      <c r="F181" s="30"/>
      <c r="G181" s="30"/>
      <c r="H181" s="30"/>
      <c r="I181" s="30"/>
      <c r="J181" s="30"/>
    </row>
    <row r="182" spans="6:10" ht="12.75">
      <c r="F182" s="30"/>
      <c r="G182" s="30"/>
      <c r="H182" s="30"/>
      <c r="I182" s="30"/>
      <c r="J182" s="30"/>
    </row>
    <row r="183" spans="6:10" ht="12.75">
      <c r="F183" s="30"/>
      <c r="G183" s="30"/>
      <c r="H183" s="30"/>
      <c r="I183" s="30"/>
      <c r="J183" s="30"/>
    </row>
    <row r="184" spans="6:10" ht="12.75">
      <c r="F184" s="30"/>
      <c r="G184" s="30"/>
      <c r="H184" s="30"/>
      <c r="I184" s="30"/>
      <c r="J184" s="30"/>
    </row>
    <row r="185" spans="6:10" ht="12.75">
      <c r="F185" s="30"/>
      <c r="G185" s="30"/>
      <c r="H185" s="30"/>
      <c r="I185" s="30"/>
      <c r="J185" s="30"/>
    </row>
    <row r="186" spans="6:10" ht="12.75">
      <c r="F186" s="30"/>
      <c r="G186" s="30"/>
      <c r="H186" s="30"/>
      <c r="I186" s="30"/>
      <c r="J186" s="30"/>
    </row>
    <row r="187" spans="6:10" ht="12.75">
      <c r="F187" s="30"/>
      <c r="G187" s="30"/>
      <c r="H187" s="30"/>
      <c r="I187" s="30"/>
      <c r="J187" s="30"/>
    </row>
    <row r="188" spans="6:10" ht="12.75">
      <c r="F188" s="30"/>
      <c r="G188" s="30"/>
      <c r="H188" s="30"/>
      <c r="I188" s="30"/>
      <c r="J188" s="30"/>
    </row>
    <row r="189" spans="6:10" ht="12.75">
      <c r="F189" s="30"/>
      <c r="G189" s="30"/>
      <c r="H189" s="30"/>
      <c r="I189" s="30"/>
      <c r="J189" s="30"/>
    </row>
    <row r="190" spans="6:10" ht="12.75">
      <c r="F190" s="30"/>
      <c r="G190" s="30"/>
      <c r="H190" s="30"/>
      <c r="I190" s="30"/>
      <c r="J190" s="30"/>
    </row>
    <row r="191" spans="6:10" ht="12.75">
      <c r="F191" s="30"/>
      <c r="G191" s="30"/>
      <c r="H191" s="30"/>
      <c r="I191" s="30"/>
      <c r="J191" s="30"/>
    </row>
    <row r="192" spans="6:10" ht="12.75">
      <c r="F192" s="30"/>
      <c r="G192" s="30"/>
      <c r="H192" s="30"/>
      <c r="I192" s="30"/>
      <c r="J192" s="30"/>
    </row>
    <row r="193" spans="6:10" ht="12.75">
      <c r="F193" s="30"/>
      <c r="G193" s="30"/>
      <c r="H193" s="30"/>
      <c r="I193" s="30"/>
      <c r="J193" s="30"/>
    </row>
    <row r="194" spans="6:10" ht="12.75">
      <c r="F194" s="30"/>
      <c r="G194" s="30"/>
      <c r="H194" s="30"/>
      <c r="I194" s="30"/>
      <c r="J194" s="30"/>
    </row>
    <row r="195" spans="6:10" ht="12.75">
      <c r="F195" s="30"/>
      <c r="G195" s="30"/>
      <c r="H195" s="30"/>
      <c r="I195" s="30"/>
      <c r="J195" s="30"/>
    </row>
    <row r="196" spans="6:10" ht="12.75">
      <c r="F196" s="30"/>
      <c r="G196" s="30"/>
      <c r="H196" s="30"/>
      <c r="I196" s="30"/>
      <c r="J196" s="30"/>
    </row>
    <row r="197" spans="6:10" ht="12.75">
      <c r="F197" s="30"/>
      <c r="G197" s="30"/>
      <c r="H197" s="30"/>
      <c r="I197" s="30"/>
      <c r="J197" s="30"/>
    </row>
    <row r="198" spans="6:10" ht="12.75">
      <c r="F198" s="30"/>
      <c r="G198" s="30"/>
      <c r="H198" s="30"/>
      <c r="I198" s="30"/>
      <c r="J198" s="30"/>
    </row>
    <row r="199" spans="6:10" ht="12.75">
      <c r="F199" s="30"/>
      <c r="G199" s="30"/>
      <c r="H199" s="30"/>
      <c r="I199" s="30"/>
      <c r="J199" s="30"/>
    </row>
    <row r="200" spans="6:10" ht="12.75">
      <c r="F200" s="30"/>
      <c r="G200" s="30"/>
      <c r="H200" s="30"/>
      <c r="I200" s="30"/>
      <c r="J200" s="30"/>
    </row>
    <row r="201" spans="6:10" ht="12.75">
      <c r="F201" s="30"/>
      <c r="G201" s="30"/>
      <c r="H201" s="30"/>
      <c r="I201" s="30"/>
      <c r="J201" s="30"/>
    </row>
    <row r="202" spans="6:10" ht="12.75">
      <c r="F202" s="30"/>
      <c r="G202" s="30"/>
      <c r="H202" s="30"/>
      <c r="I202" s="30"/>
      <c r="J202" s="30"/>
    </row>
    <row r="203" spans="6:10" ht="12.75">
      <c r="F203" s="30"/>
      <c r="G203" s="30"/>
      <c r="H203" s="30"/>
      <c r="I203" s="30"/>
      <c r="J203" s="30"/>
    </row>
    <row r="204" spans="6:10" ht="12.75">
      <c r="F204" s="30"/>
      <c r="G204" s="30"/>
      <c r="H204" s="30"/>
      <c r="I204" s="30"/>
      <c r="J204" s="30"/>
    </row>
    <row r="205" spans="6:10" ht="12.75">
      <c r="F205" s="30"/>
      <c r="G205" s="30"/>
      <c r="H205" s="30"/>
      <c r="I205" s="30"/>
      <c r="J205" s="30"/>
    </row>
    <row r="206" spans="6:10" ht="12.75">
      <c r="F206" s="30"/>
      <c r="G206" s="30"/>
      <c r="H206" s="30"/>
      <c r="I206" s="30"/>
      <c r="J206" s="30"/>
    </row>
    <row r="207" spans="6:10" ht="12.75">
      <c r="F207" s="30"/>
      <c r="G207" s="30"/>
      <c r="H207" s="30"/>
      <c r="I207" s="30"/>
      <c r="J207" s="30"/>
    </row>
    <row r="208" spans="6:10" ht="12.75">
      <c r="F208" s="30"/>
      <c r="G208" s="30"/>
      <c r="H208" s="30"/>
      <c r="I208" s="30"/>
      <c r="J208" s="30"/>
    </row>
    <row r="209" spans="6:10" ht="12.75">
      <c r="F209" s="30"/>
      <c r="G209" s="30"/>
      <c r="H209" s="30"/>
      <c r="I209" s="30"/>
      <c r="J209" s="30"/>
    </row>
    <row r="210" spans="6:10" ht="12.75">
      <c r="F210" s="30"/>
      <c r="G210" s="30"/>
      <c r="H210" s="30"/>
      <c r="I210" s="30"/>
      <c r="J210" s="30"/>
    </row>
    <row r="211" spans="6:10" ht="12.75">
      <c r="F211" s="30"/>
      <c r="G211" s="30"/>
      <c r="H211" s="30"/>
      <c r="I211" s="30"/>
      <c r="J211" s="30"/>
    </row>
    <row r="212" spans="6:10" ht="12.75">
      <c r="F212" s="30"/>
      <c r="G212" s="30"/>
      <c r="H212" s="30"/>
      <c r="I212" s="30"/>
      <c r="J212" s="30"/>
    </row>
    <row r="213" spans="6:10" ht="12.75">
      <c r="F213" s="30"/>
      <c r="G213" s="30"/>
      <c r="H213" s="30"/>
      <c r="I213" s="30"/>
      <c r="J213" s="30"/>
    </row>
    <row r="214" spans="6:10" ht="12.75">
      <c r="F214" s="30"/>
      <c r="G214" s="30"/>
      <c r="H214" s="30"/>
      <c r="I214" s="30"/>
      <c r="J214" s="30"/>
    </row>
    <row r="215" spans="6:10" ht="12.75">
      <c r="F215" s="30"/>
      <c r="G215" s="30"/>
      <c r="H215" s="30"/>
      <c r="I215" s="30"/>
      <c r="J215" s="30"/>
    </row>
    <row r="216" spans="6:10" ht="12.75">
      <c r="F216" s="30"/>
      <c r="G216" s="30"/>
      <c r="H216" s="30"/>
      <c r="I216" s="30"/>
      <c r="J216" s="30"/>
    </row>
    <row r="217" spans="6:10" ht="12.75">
      <c r="F217" s="30"/>
      <c r="G217" s="30"/>
      <c r="H217" s="30"/>
      <c r="I217" s="30"/>
      <c r="J217" s="30"/>
    </row>
    <row r="218" spans="6:10" ht="12.75">
      <c r="F218" s="30"/>
      <c r="G218" s="30"/>
      <c r="H218" s="30"/>
      <c r="I218" s="30"/>
      <c r="J218" s="30"/>
    </row>
    <row r="219" spans="6:10" ht="12.75">
      <c r="F219" s="30"/>
      <c r="G219" s="30"/>
      <c r="H219" s="30"/>
      <c r="I219" s="30"/>
      <c r="J219" s="30"/>
    </row>
    <row r="220" spans="6:10" ht="12.75">
      <c r="F220" s="30"/>
      <c r="G220" s="30"/>
      <c r="H220" s="30"/>
      <c r="I220" s="30"/>
      <c r="J220" s="30"/>
    </row>
    <row r="221" spans="6:10" ht="12.75">
      <c r="F221" s="30"/>
      <c r="G221" s="30"/>
      <c r="H221" s="30"/>
      <c r="I221" s="30"/>
      <c r="J221" s="30"/>
    </row>
    <row r="222" spans="6:10" ht="12.75">
      <c r="F222" s="30"/>
      <c r="G222" s="30"/>
      <c r="H222" s="30"/>
      <c r="I222" s="30"/>
      <c r="J222" s="30"/>
    </row>
    <row r="223" spans="6:10" ht="12.75">
      <c r="F223" s="30"/>
      <c r="G223" s="30"/>
      <c r="H223" s="30"/>
      <c r="I223" s="30"/>
      <c r="J223" s="30"/>
    </row>
    <row r="224" spans="6:10" ht="12.75">
      <c r="F224" s="30"/>
      <c r="G224" s="30"/>
      <c r="H224" s="30"/>
      <c r="I224" s="30"/>
      <c r="J224" s="30"/>
    </row>
    <row r="225" spans="6:10" ht="12.75">
      <c r="F225" s="30"/>
      <c r="G225" s="30"/>
      <c r="H225" s="30"/>
      <c r="I225" s="30"/>
      <c r="J225" s="30"/>
    </row>
    <row r="226" spans="6:10" ht="12.75">
      <c r="F226" s="30"/>
      <c r="G226" s="30"/>
      <c r="H226" s="30"/>
      <c r="I226" s="30"/>
      <c r="J226" s="30"/>
    </row>
    <row r="227" spans="6:10" ht="12.75">
      <c r="F227" s="30"/>
      <c r="G227" s="30"/>
      <c r="H227" s="30"/>
      <c r="I227" s="30"/>
      <c r="J227" s="30"/>
    </row>
    <row r="228" spans="6:10" ht="12.75">
      <c r="F228" s="30"/>
      <c r="G228" s="30"/>
      <c r="H228" s="30"/>
      <c r="I228" s="30"/>
      <c r="J228" s="30"/>
    </row>
    <row r="229" spans="6:10" ht="12.75">
      <c r="F229" s="30"/>
      <c r="G229" s="30"/>
      <c r="H229" s="30"/>
      <c r="I229" s="30"/>
      <c r="J229" s="30"/>
    </row>
    <row r="230" spans="6:10" ht="12.75">
      <c r="F230" s="30"/>
      <c r="G230" s="30"/>
      <c r="H230" s="30"/>
      <c r="I230" s="30"/>
      <c r="J230" s="30"/>
    </row>
    <row r="231" spans="6:10" ht="12.75">
      <c r="F231" s="30"/>
      <c r="G231" s="30"/>
      <c r="H231" s="30"/>
      <c r="I231" s="30"/>
      <c r="J231" s="30"/>
    </row>
    <row r="232" spans="6:10" ht="12.75">
      <c r="F232" s="30"/>
      <c r="G232" s="30"/>
      <c r="H232" s="30"/>
      <c r="I232" s="30"/>
      <c r="J232" s="30"/>
    </row>
    <row r="233" spans="6:10" ht="12.75">
      <c r="F233" s="30"/>
      <c r="G233" s="30"/>
      <c r="H233" s="30"/>
      <c r="I233" s="30"/>
      <c r="J233" s="30"/>
    </row>
    <row r="234" spans="6:10" ht="12.75">
      <c r="F234" s="30"/>
      <c r="G234" s="30"/>
      <c r="H234" s="30"/>
      <c r="I234" s="30"/>
      <c r="J234" s="30"/>
    </row>
    <row r="235" spans="6:10" ht="12.75">
      <c r="F235" s="30"/>
      <c r="G235" s="30"/>
      <c r="H235" s="30"/>
      <c r="I235" s="30"/>
      <c r="J235" s="30"/>
    </row>
    <row r="236" spans="6:10" ht="12.75">
      <c r="F236" s="30"/>
      <c r="G236" s="30"/>
      <c r="H236" s="30"/>
      <c r="I236" s="30"/>
      <c r="J236" s="30"/>
    </row>
    <row r="237" spans="6:10" ht="12.75">
      <c r="F237" s="30"/>
      <c r="G237" s="30"/>
      <c r="H237" s="30"/>
      <c r="I237" s="30"/>
      <c r="J237" s="30"/>
    </row>
    <row r="238" spans="6:10" ht="12.75">
      <c r="F238" s="30"/>
      <c r="G238" s="30"/>
      <c r="H238" s="30"/>
      <c r="I238" s="30"/>
      <c r="J238" s="30"/>
    </row>
    <row r="239" spans="6:10" ht="12.75">
      <c r="F239" s="30"/>
      <c r="G239" s="30"/>
      <c r="H239" s="30"/>
      <c r="I239" s="30"/>
      <c r="J239" s="30"/>
    </row>
    <row r="240" spans="6:10" ht="12.75">
      <c r="F240" s="30"/>
      <c r="G240" s="30"/>
      <c r="H240" s="30"/>
      <c r="I240" s="30"/>
      <c r="J240" s="30"/>
    </row>
    <row r="241" spans="6:10" ht="12.75">
      <c r="F241" s="30"/>
      <c r="G241" s="30"/>
      <c r="H241" s="30"/>
      <c r="I241" s="30"/>
      <c r="J241" s="30"/>
    </row>
    <row r="242" spans="6:10" ht="12.75">
      <c r="F242" s="30"/>
      <c r="G242" s="30"/>
      <c r="H242" s="30"/>
      <c r="I242" s="30"/>
      <c r="J242" s="30"/>
    </row>
    <row r="243" spans="6:10" ht="12.75">
      <c r="F243" s="30"/>
      <c r="G243" s="30"/>
      <c r="H243" s="30"/>
      <c r="I243" s="30"/>
      <c r="J243" s="30"/>
    </row>
    <row r="244" spans="6:10" ht="12.75">
      <c r="F244" s="30"/>
      <c r="G244" s="30"/>
      <c r="H244" s="30"/>
      <c r="I244" s="30"/>
      <c r="J244" s="30"/>
    </row>
    <row r="245" spans="6:10" ht="12.75">
      <c r="F245" s="30"/>
      <c r="G245" s="30"/>
      <c r="H245" s="30"/>
      <c r="I245" s="30"/>
      <c r="J245" s="30"/>
    </row>
    <row r="246" spans="6:10" ht="12.75">
      <c r="F246" s="30"/>
      <c r="G246" s="30"/>
      <c r="H246" s="30"/>
      <c r="I246" s="30"/>
      <c r="J246" s="30"/>
    </row>
    <row r="247" spans="6:10" ht="12.75">
      <c r="F247" s="30"/>
      <c r="G247" s="30"/>
      <c r="H247" s="30"/>
      <c r="I247" s="30"/>
      <c r="J247" s="30"/>
    </row>
    <row r="248" spans="6:10" ht="12.75">
      <c r="F248" s="30"/>
      <c r="G248" s="30"/>
      <c r="H248" s="30"/>
      <c r="I248" s="30"/>
      <c r="J248" s="30"/>
    </row>
    <row r="249" spans="6:10" ht="12.75">
      <c r="F249" s="30"/>
      <c r="G249" s="30"/>
      <c r="H249" s="30"/>
      <c r="I249" s="30"/>
      <c r="J249" s="30"/>
    </row>
    <row r="250" spans="6:10" ht="12.75">
      <c r="F250" s="30"/>
      <c r="G250" s="30"/>
      <c r="H250" s="30"/>
      <c r="I250" s="30"/>
      <c r="J250" s="30"/>
    </row>
    <row r="251" spans="6:10" ht="12.75">
      <c r="F251" s="30"/>
      <c r="G251" s="30"/>
      <c r="H251" s="30"/>
      <c r="I251" s="30"/>
      <c r="J251" s="30"/>
    </row>
    <row r="252" spans="6:10" ht="12.75">
      <c r="F252" s="30"/>
      <c r="G252" s="30"/>
      <c r="H252" s="30"/>
      <c r="I252" s="30"/>
      <c r="J252" s="30"/>
    </row>
    <row r="253" spans="6:10" ht="12.75">
      <c r="F253" s="30"/>
      <c r="G253" s="30"/>
      <c r="H253" s="30"/>
      <c r="I253" s="30"/>
      <c r="J253" s="30"/>
    </row>
    <row r="254" spans="6:10" ht="12.75">
      <c r="F254" s="30"/>
      <c r="G254" s="30"/>
      <c r="H254" s="30"/>
      <c r="I254" s="30"/>
      <c r="J254" s="30"/>
    </row>
    <row r="255" spans="6:10" ht="12.75">
      <c r="F255" s="30"/>
      <c r="G255" s="30"/>
      <c r="H255" s="30"/>
      <c r="I255" s="30"/>
      <c r="J255" s="30"/>
    </row>
    <row r="256" spans="6:10" ht="12.75">
      <c r="F256" s="30"/>
      <c r="G256" s="30"/>
      <c r="H256" s="30"/>
      <c r="I256" s="30"/>
      <c r="J256" s="30"/>
    </row>
    <row r="257" spans="6:10" ht="12.75">
      <c r="F257" s="30"/>
      <c r="G257" s="30"/>
      <c r="H257" s="30"/>
      <c r="I257" s="30"/>
      <c r="J257" s="30"/>
    </row>
    <row r="258" spans="6:10" ht="12.75">
      <c r="F258" s="30"/>
      <c r="G258" s="30"/>
      <c r="H258" s="30"/>
      <c r="I258" s="30"/>
      <c r="J258" s="30"/>
    </row>
    <row r="259" spans="6:10" ht="12.75">
      <c r="F259" s="30"/>
      <c r="G259" s="30"/>
      <c r="H259" s="30"/>
      <c r="I259" s="30"/>
      <c r="J259" s="30"/>
    </row>
    <row r="260" spans="6:10" ht="12.75">
      <c r="F260" s="30"/>
      <c r="G260" s="30"/>
      <c r="H260" s="30"/>
      <c r="I260" s="30"/>
      <c r="J260" s="30"/>
    </row>
    <row r="261" spans="6:10" ht="12.75">
      <c r="F261" s="30"/>
      <c r="G261" s="30"/>
      <c r="H261" s="30"/>
      <c r="I261" s="30"/>
      <c r="J261" s="30"/>
    </row>
    <row r="262" spans="6:10" ht="12.75">
      <c r="F262" s="30"/>
      <c r="G262" s="30"/>
      <c r="H262" s="30"/>
      <c r="I262" s="30"/>
      <c r="J262" s="30"/>
    </row>
    <row r="263" spans="6:10" ht="12.75">
      <c r="F263" s="30"/>
      <c r="G263" s="30"/>
      <c r="H263" s="30"/>
      <c r="I263" s="30"/>
      <c r="J263" s="30"/>
    </row>
    <row r="264" spans="6:10" ht="12.75">
      <c r="F264" s="30"/>
      <c r="G264" s="30"/>
      <c r="H264" s="30"/>
      <c r="I264" s="30"/>
      <c r="J264" s="30"/>
    </row>
    <row r="265" spans="6:10" ht="12.75">
      <c r="F265" s="30"/>
      <c r="G265" s="30"/>
      <c r="H265" s="30"/>
      <c r="I265" s="30"/>
      <c r="J265" s="30"/>
    </row>
    <row r="266" spans="6:10" ht="12.75">
      <c r="F266" s="30"/>
      <c r="G266" s="30"/>
      <c r="H266" s="30"/>
      <c r="I266" s="30"/>
      <c r="J266" s="30"/>
    </row>
    <row r="267" spans="6:10" ht="12.75">
      <c r="F267" s="30"/>
      <c r="G267" s="30"/>
      <c r="H267" s="30"/>
      <c r="I267" s="30"/>
      <c r="J267" s="30"/>
    </row>
    <row r="268" spans="6:10" ht="12.75">
      <c r="F268" s="30"/>
      <c r="G268" s="30"/>
      <c r="H268" s="30"/>
      <c r="I268" s="30"/>
      <c r="J268" s="30"/>
    </row>
    <row r="269" spans="6:10" ht="12.75">
      <c r="F269" s="30"/>
      <c r="G269" s="30"/>
      <c r="H269" s="30"/>
      <c r="I269" s="30"/>
      <c r="J269" s="30"/>
    </row>
    <row r="270" spans="6:10" ht="12.75">
      <c r="F270" s="30"/>
      <c r="G270" s="30"/>
      <c r="H270" s="30"/>
      <c r="I270" s="30"/>
      <c r="J270" s="30"/>
    </row>
    <row r="271" spans="6:10" ht="12.75">
      <c r="F271" s="30"/>
      <c r="G271" s="30"/>
      <c r="H271" s="30"/>
      <c r="I271" s="30"/>
      <c r="J271" s="30"/>
    </row>
    <row r="272" spans="6:10" ht="12.75">
      <c r="F272" s="30"/>
      <c r="G272" s="30"/>
      <c r="H272" s="30"/>
      <c r="I272" s="30"/>
      <c r="J272" s="30"/>
    </row>
    <row r="273" spans="6:10" ht="12.75">
      <c r="F273" s="30"/>
      <c r="G273" s="30"/>
      <c r="H273" s="30"/>
      <c r="I273" s="30"/>
      <c r="J273" s="30"/>
    </row>
    <row r="274" spans="6:10" ht="12.75">
      <c r="F274" s="30"/>
      <c r="G274" s="30"/>
      <c r="H274" s="30"/>
      <c r="I274" s="30"/>
      <c r="J274" s="30"/>
    </row>
    <row r="275" spans="6:10" ht="12.75">
      <c r="F275" s="30"/>
      <c r="G275" s="30"/>
      <c r="H275" s="30"/>
      <c r="I275" s="30"/>
      <c r="J275" s="30"/>
    </row>
    <row r="276" spans="6:10" ht="12.75">
      <c r="F276" s="30"/>
      <c r="G276" s="30"/>
      <c r="H276" s="30"/>
      <c r="I276" s="30"/>
      <c r="J276" s="30"/>
    </row>
    <row r="277" spans="6:10" ht="12.75">
      <c r="F277" s="30"/>
      <c r="G277" s="30"/>
      <c r="H277" s="30"/>
      <c r="I277" s="30"/>
      <c r="J277" s="30"/>
    </row>
    <row r="278" spans="6:10" ht="12.75">
      <c r="F278" s="30"/>
      <c r="G278" s="30"/>
      <c r="H278" s="30"/>
      <c r="I278" s="30"/>
      <c r="J278" s="30"/>
    </row>
    <row r="279" spans="6:10" ht="12.75">
      <c r="F279" s="30"/>
      <c r="G279" s="30"/>
      <c r="H279" s="30"/>
      <c r="I279" s="30"/>
      <c r="J279" s="30"/>
    </row>
    <row r="280" spans="6:10" ht="12.75">
      <c r="F280" s="30"/>
      <c r="G280" s="30"/>
      <c r="H280" s="30"/>
      <c r="I280" s="30"/>
      <c r="J280" s="30"/>
    </row>
    <row r="281" spans="6:10" ht="12.75">
      <c r="F281" s="30"/>
      <c r="G281" s="30"/>
      <c r="H281" s="30"/>
      <c r="I281" s="30"/>
      <c r="J281" s="30"/>
    </row>
    <row r="282" spans="6:10" ht="12.75">
      <c r="F282" s="30"/>
      <c r="G282" s="30"/>
      <c r="H282" s="30"/>
      <c r="I282" s="30"/>
      <c r="J282" s="30"/>
    </row>
    <row r="283" spans="6:10" ht="12.75">
      <c r="F283" s="30"/>
      <c r="G283" s="30"/>
      <c r="H283" s="30"/>
      <c r="I283" s="30"/>
      <c r="J283" s="30"/>
    </row>
    <row r="284" spans="6:10" ht="12.75">
      <c r="F284" s="30"/>
      <c r="G284" s="30"/>
      <c r="H284" s="30"/>
      <c r="I284" s="30"/>
      <c r="J284" s="30"/>
    </row>
    <row r="285" spans="6:10" ht="12.75">
      <c r="F285" s="30"/>
      <c r="G285" s="30"/>
      <c r="H285" s="30"/>
      <c r="I285" s="30"/>
      <c r="J285" s="30"/>
    </row>
    <row r="286" spans="6:10" ht="12.75">
      <c r="F286" s="30"/>
      <c r="G286" s="30"/>
      <c r="H286" s="30"/>
      <c r="I286" s="30"/>
      <c r="J286" s="30"/>
    </row>
    <row r="287" spans="6:10" ht="12.75">
      <c r="F287" s="30"/>
      <c r="G287" s="30"/>
      <c r="H287" s="30"/>
      <c r="I287" s="30"/>
      <c r="J287" s="30"/>
    </row>
    <row r="288" spans="6:10" ht="12.75">
      <c r="F288" s="30"/>
      <c r="G288" s="30"/>
      <c r="H288" s="30"/>
      <c r="I288" s="30"/>
      <c r="J288" s="30"/>
    </row>
    <row r="289" spans="6:10" ht="12.75">
      <c r="F289" s="30"/>
      <c r="G289" s="30"/>
      <c r="H289" s="30"/>
      <c r="I289" s="30"/>
      <c r="J289" s="30"/>
    </row>
    <row r="290" spans="6:10" ht="12.75">
      <c r="F290" s="30"/>
      <c r="G290" s="30"/>
      <c r="H290" s="30"/>
      <c r="I290" s="30"/>
      <c r="J290" s="30"/>
    </row>
    <row r="291" spans="6:10" ht="12.75">
      <c r="F291" s="30"/>
      <c r="G291" s="30"/>
      <c r="H291" s="30"/>
      <c r="I291" s="30"/>
      <c r="J291" s="30"/>
    </row>
    <row r="292" spans="6:10" ht="12.75">
      <c r="F292" s="30"/>
      <c r="G292" s="30"/>
      <c r="H292" s="30"/>
      <c r="I292" s="30"/>
      <c r="J292" s="30"/>
    </row>
    <row r="293" spans="6:10" ht="12.75">
      <c r="F293" s="30"/>
      <c r="G293" s="30"/>
      <c r="H293" s="30"/>
      <c r="I293" s="30"/>
      <c r="J293" s="30"/>
    </row>
    <row r="294" spans="6:10" ht="12.75">
      <c r="F294" s="30"/>
      <c r="G294" s="30"/>
      <c r="H294" s="30"/>
      <c r="I294" s="30"/>
      <c r="J294" s="30"/>
    </row>
    <row r="295" spans="6:10" ht="12.75">
      <c r="F295" s="30"/>
      <c r="G295" s="30"/>
      <c r="H295" s="30"/>
      <c r="I295" s="30"/>
      <c r="J295" s="30"/>
    </row>
    <row r="296" spans="6:10" ht="12.75">
      <c r="F296" s="30"/>
      <c r="G296" s="30"/>
      <c r="H296" s="30"/>
      <c r="I296" s="30"/>
      <c r="J296" s="30"/>
    </row>
    <row r="297" spans="6:10" ht="12.75">
      <c r="F297" s="30"/>
      <c r="G297" s="30"/>
      <c r="H297" s="30"/>
      <c r="I297" s="30"/>
      <c r="J297" s="30"/>
    </row>
    <row r="298" spans="6:10" ht="12.75">
      <c r="F298" s="30"/>
      <c r="G298" s="30"/>
      <c r="H298" s="30"/>
      <c r="I298" s="30"/>
      <c r="J298" s="30"/>
    </row>
    <row r="299" spans="6:10" ht="12.75">
      <c r="F299" s="30"/>
      <c r="G299" s="30"/>
      <c r="H299" s="30"/>
      <c r="I299" s="30"/>
      <c r="J299" s="30"/>
    </row>
    <row r="300" spans="6:10" ht="12.75">
      <c r="F300" s="30"/>
      <c r="G300" s="30"/>
      <c r="H300" s="30"/>
      <c r="I300" s="30"/>
      <c r="J300" s="30"/>
    </row>
    <row r="301" spans="6:10" ht="12.75">
      <c r="F301" s="30"/>
      <c r="G301" s="30"/>
      <c r="H301" s="30"/>
      <c r="I301" s="30"/>
      <c r="J301" s="30"/>
    </row>
    <row r="302" spans="6:10" ht="12.75">
      <c r="F302" s="30"/>
      <c r="G302" s="30"/>
      <c r="H302" s="30"/>
      <c r="I302" s="30"/>
      <c r="J302" s="30"/>
    </row>
    <row r="303" spans="6:10" ht="12.75">
      <c r="F303" s="30"/>
      <c r="G303" s="30"/>
      <c r="H303" s="30"/>
      <c r="I303" s="30"/>
      <c r="J303" s="30"/>
    </row>
    <row r="304" spans="6:10" ht="12.75">
      <c r="F304" s="30"/>
      <c r="G304" s="30"/>
      <c r="H304" s="30"/>
      <c r="I304" s="30"/>
      <c r="J304" s="30"/>
    </row>
    <row r="305" spans="6:10" ht="12.75">
      <c r="F305" s="30"/>
      <c r="G305" s="30"/>
      <c r="H305" s="30"/>
      <c r="I305" s="30"/>
      <c r="J305" s="30"/>
    </row>
    <row r="306" spans="6:10" ht="12.75">
      <c r="F306" s="30"/>
      <c r="G306" s="30"/>
      <c r="H306" s="30"/>
      <c r="I306" s="30"/>
      <c r="J306" s="30"/>
    </row>
    <row r="307" spans="6:10" ht="12.75">
      <c r="F307" s="30"/>
      <c r="G307" s="30"/>
      <c r="H307" s="30"/>
      <c r="I307" s="30"/>
      <c r="J307" s="30"/>
    </row>
    <row r="308" spans="6:10" ht="12.75">
      <c r="F308" s="30"/>
      <c r="G308" s="30"/>
      <c r="H308" s="30"/>
      <c r="I308" s="30"/>
      <c r="J308" s="30"/>
    </row>
    <row r="309" spans="6:10" ht="12.75">
      <c r="F309" s="30"/>
      <c r="G309" s="30"/>
      <c r="H309" s="30"/>
      <c r="I309" s="30"/>
      <c r="J309" s="30"/>
    </row>
    <row r="310" spans="6:10" ht="12.75">
      <c r="F310" s="30"/>
      <c r="G310" s="30"/>
      <c r="H310" s="30"/>
      <c r="I310" s="30"/>
      <c r="J310" s="30"/>
    </row>
    <row r="311" spans="6:10" ht="12.75">
      <c r="F311" s="30"/>
      <c r="G311" s="30"/>
      <c r="H311" s="30"/>
      <c r="I311" s="30"/>
      <c r="J311" s="30"/>
    </row>
    <row r="312" spans="6:10" ht="12.75">
      <c r="F312" s="30"/>
      <c r="G312" s="30"/>
      <c r="H312" s="30"/>
      <c r="I312" s="30"/>
      <c r="J312" s="30"/>
    </row>
    <row r="313" spans="6:10" ht="12.75">
      <c r="F313" s="30"/>
      <c r="G313" s="30"/>
      <c r="H313" s="30"/>
      <c r="I313" s="30"/>
      <c r="J313" s="30"/>
    </row>
    <row r="314" spans="6:10" ht="12.75">
      <c r="F314" s="30"/>
      <c r="G314" s="30"/>
      <c r="H314" s="30"/>
      <c r="I314" s="30"/>
      <c r="J314" s="30"/>
    </row>
    <row r="315" spans="6:10" ht="12.75">
      <c r="F315" s="30"/>
      <c r="G315" s="30"/>
      <c r="H315" s="30"/>
      <c r="I315" s="30"/>
      <c r="J315" s="30"/>
    </row>
    <row r="316" spans="6:10" ht="12.75">
      <c r="F316" s="30"/>
      <c r="G316" s="30"/>
      <c r="H316" s="30"/>
      <c r="I316" s="30"/>
      <c r="J316" s="30"/>
    </row>
    <row r="317" spans="6:10" ht="12.75">
      <c r="F317" s="30"/>
      <c r="G317" s="30"/>
      <c r="H317" s="30"/>
      <c r="I317" s="30"/>
      <c r="J317" s="30"/>
    </row>
    <row r="318" spans="6:10" ht="12.75">
      <c r="F318" s="30"/>
      <c r="G318" s="30"/>
      <c r="H318" s="30"/>
      <c r="I318" s="30"/>
      <c r="J318" s="30"/>
    </row>
    <row r="319" spans="6:10" ht="12.75">
      <c r="F319" s="30"/>
      <c r="G319" s="30"/>
      <c r="H319" s="30"/>
      <c r="I319" s="30"/>
      <c r="J319" s="30"/>
    </row>
    <row r="320" spans="6:10" ht="12.75">
      <c r="F320" s="30"/>
      <c r="G320" s="30"/>
      <c r="H320" s="30"/>
      <c r="I320" s="30"/>
      <c r="J320" s="30"/>
    </row>
    <row r="321" spans="6:10" ht="12.75">
      <c r="F321" s="30"/>
      <c r="G321" s="30"/>
      <c r="H321" s="30"/>
      <c r="I321" s="30"/>
      <c r="J321" s="30"/>
    </row>
    <row r="322" spans="6:10" ht="12.75">
      <c r="F322" s="30"/>
      <c r="G322" s="30"/>
      <c r="H322" s="30"/>
      <c r="I322" s="30"/>
      <c r="J322" s="30"/>
    </row>
    <row r="323" spans="6:10" ht="12.75">
      <c r="F323" s="30"/>
      <c r="G323" s="30"/>
      <c r="H323" s="30"/>
      <c r="I323" s="30"/>
      <c r="J323" s="30"/>
    </row>
    <row r="324" spans="6:10" ht="12.75">
      <c r="F324" s="30"/>
      <c r="G324" s="30"/>
      <c r="H324" s="30"/>
      <c r="I324" s="30"/>
      <c r="J324" s="30"/>
    </row>
    <row r="325" spans="6:10" ht="12.75">
      <c r="F325" s="30"/>
      <c r="G325" s="30"/>
      <c r="H325" s="30"/>
      <c r="I325" s="30"/>
      <c r="J325" s="30"/>
    </row>
    <row r="326" spans="6:10" ht="12.75">
      <c r="F326" s="30"/>
      <c r="G326" s="30"/>
      <c r="H326" s="30"/>
      <c r="I326" s="30"/>
      <c r="J326" s="30"/>
    </row>
    <row r="327" spans="6:10" ht="12.75">
      <c r="F327" s="30"/>
      <c r="G327" s="30"/>
      <c r="H327" s="30"/>
      <c r="I327" s="30"/>
      <c r="J327" s="30"/>
    </row>
    <row r="328" spans="6:10" ht="12.75">
      <c r="F328" s="30"/>
      <c r="G328" s="30"/>
      <c r="H328" s="30"/>
      <c r="I328" s="30"/>
      <c r="J328" s="30"/>
    </row>
    <row r="329" spans="6:10" ht="12.75">
      <c r="F329" s="30"/>
      <c r="G329" s="30"/>
      <c r="H329" s="30"/>
      <c r="I329" s="30"/>
      <c r="J329" s="30"/>
    </row>
    <row r="330" spans="6:10" ht="12.75">
      <c r="F330" s="30"/>
      <c r="G330" s="30"/>
      <c r="H330" s="30"/>
      <c r="I330" s="30"/>
      <c r="J330" s="30"/>
    </row>
    <row r="331" spans="6:10" ht="12.75">
      <c r="F331" s="30"/>
      <c r="G331" s="30"/>
      <c r="H331" s="30"/>
      <c r="I331" s="30"/>
      <c r="J331" s="30"/>
    </row>
    <row r="332" spans="6:10" ht="12.75">
      <c r="F332" s="30"/>
      <c r="G332" s="30"/>
      <c r="H332" s="30"/>
      <c r="I332" s="30"/>
      <c r="J332" s="30"/>
    </row>
    <row r="333" spans="6:10" ht="12.75">
      <c r="F333" s="30"/>
      <c r="G333" s="30"/>
      <c r="H333" s="30"/>
      <c r="I333" s="30"/>
      <c r="J333" s="30"/>
    </row>
    <row r="334" spans="6:10" ht="12.75">
      <c r="F334" s="30"/>
      <c r="G334" s="30"/>
      <c r="H334" s="30"/>
      <c r="I334" s="30"/>
      <c r="J334" s="30"/>
    </row>
    <row r="335" spans="6:10" ht="12.75">
      <c r="F335" s="30"/>
      <c r="G335" s="30"/>
      <c r="H335" s="30"/>
      <c r="I335" s="30"/>
      <c r="J335" s="30"/>
    </row>
    <row r="336" spans="6:10" ht="12.75">
      <c r="F336" s="30"/>
      <c r="G336" s="30"/>
      <c r="H336" s="30"/>
      <c r="I336" s="30"/>
      <c r="J336" s="30"/>
    </row>
    <row r="337" spans="6:10" ht="12.75">
      <c r="F337" s="30"/>
      <c r="G337" s="30"/>
      <c r="H337" s="30"/>
      <c r="I337" s="30"/>
      <c r="J337" s="30"/>
    </row>
    <row r="338" spans="6:10" ht="12.75">
      <c r="F338" s="30"/>
      <c r="G338" s="30"/>
      <c r="H338" s="30"/>
      <c r="I338" s="30"/>
      <c r="J338" s="30"/>
    </row>
    <row r="339" spans="6:10" ht="12.75">
      <c r="F339" s="30"/>
      <c r="G339" s="30"/>
      <c r="H339" s="30"/>
      <c r="I339" s="30"/>
      <c r="J339" s="30"/>
    </row>
    <row r="340" spans="6:10" ht="12.75">
      <c r="F340" s="30"/>
      <c r="G340" s="30"/>
      <c r="H340" s="30"/>
      <c r="I340" s="30"/>
      <c r="J340" s="30"/>
    </row>
    <row r="341" spans="6:10" ht="12.75">
      <c r="F341" s="30"/>
      <c r="G341" s="30"/>
      <c r="H341" s="30"/>
      <c r="I341" s="30"/>
      <c r="J341" s="30"/>
    </row>
    <row r="342" spans="6:10" ht="12.75">
      <c r="F342" s="30"/>
      <c r="G342" s="30"/>
      <c r="H342" s="30"/>
      <c r="I342" s="30"/>
      <c r="J342" s="30"/>
    </row>
    <row r="343" spans="6:10" ht="12.75">
      <c r="F343" s="30"/>
      <c r="G343" s="30"/>
      <c r="H343" s="30"/>
      <c r="I343" s="30"/>
      <c r="J343" s="30"/>
    </row>
    <row r="344" spans="6:10" ht="12.75">
      <c r="F344" s="30"/>
      <c r="G344" s="30"/>
      <c r="H344" s="30"/>
      <c r="I344" s="30"/>
      <c r="J344" s="30"/>
    </row>
    <row r="345" spans="6:10" ht="12.75">
      <c r="F345" s="30"/>
      <c r="G345" s="30"/>
      <c r="H345" s="30"/>
      <c r="I345" s="30"/>
      <c r="J345" s="30"/>
    </row>
    <row r="346" spans="6:10" ht="12.75">
      <c r="F346" s="30"/>
      <c r="G346" s="30"/>
      <c r="H346" s="30"/>
      <c r="I346" s="30"/>
      <c r="J346" s="30"/>
    </row>
    <row r="347" spans="6:10" ht="12.75">
      <c r="F347" s="30"/>
      <c r="G347" s="30"/>
      <c r="H347" s="30"/>
      <c r="I347" s="30"/>
      <c r="J347" s="30"/>
    </row>
    <row r="348" spans="6:10" ht="12.75">
      <c r="F348" s="30"/>
      <c r="G348" s="30"/>
      <c r="H348" s="30"/>
      <c r="I348" s="30"/>
      <c r="J348" s="30"/>
    </row>
    <row r="349" spans="6:10" ht="12.75">
      <c r="F349" s="30"/>
      <c r="G349" s="30"/>
      <c r="H349" s="30"/>
      <c r="I349" s="30"/>
      <c r="J349" s="30"/>
    </row>
    <row r="350" spans="6:10" ht="12.75">
      <c r="F350" s="30"/>
      <c r="G350" s="30"/>
      <c r="H350" s="30"/>
      <c r="I350" s="30"/>
      <c r="J350" s="30"/>
    </row>
    <row r="351" spans="6:10" ht="12.75">
      <c r="F351" s="30"/>
      <c r="G351" s="30"/>
      <c r="H351" s="30"/>
      <c r="I351" s="30"/>
      <c r="J351" s="30"/>
    </row>
    <row r="352" spans="6:10" ht="12.75">
      <c r="F352" s="30"/>
      <c r="G352" s="30"/>
      <c r="H352" s="30"/>
      <c r="I352" s="30"/>
      <c r="J352" s="30"/>
    </row>
    <row r="353" spans="6:10" ht="12.75">
      <c r="F353" s="30"/>
      <c r="G353" s="30"/>
      <c r="H353" s="30"/>
      <c r="I353" s="30"/>
      <c r="J353" s="30"/>
    </row>
    <row r="354" spans="6:10" ht="12.75">
      <c r="F354" s="30"/>
      <c r="G354" s="30"/>
      <c r="H354" s="30"/>
      <c r="I354" s="30"/>
      <c r="J354" s="30"/>
    </row>
    <row r="355" spans="6:10" ht="12.75">
      <c r="F355" s="30"/>
      <c r="G355" s="30"/>
      <c r="H355" s="30"/>
      <c r="I355" s="30"/>
      <c r="J355" s="30"/>
    </row>
    <row r="356" spans="6:10" ht="12.75">
      <c r="F356" s="30"/>
      <c r="G356" s="30"/>
      <c r="H356" s="30"/>
      <c r="I356" s="30"/>
      <c r="J356" s="30"/>
    </row>
    <row r="357" spans="6:10" ht="12.75">
      <c r="F357" s="30"/>
      <c r="G357" s="30"/>
      <c r="H357" s="30"/>
      <c r="I357" s="30"/>
      <c r="J357" s="30"/>
    </row>
    <row r="358" spans="6:10" ht="12.75">
      <c r="F358" s="30"/>
      <c r="G358" s="30"/>
      <c r="H358" s="30"/>
      <c r="I358" s="30"/>
      <c r="J358" s="30"/>
    </row>
    <row r="359" spans="6:10" ht="12.75">
      <c r="F359" s="30"/>
      <c r="G359" s="30"/>
      <c r="H359" s="30"/>
      <c r="I359" s="30"/>
      <c r="J359" s="30"/>
    </row>
    <row r="360" spans="6:10" ht="12.75">
      <c r="F360" s="30"/>
      <c r="G360" s="30"/>
      <c r="H360" s="30"/>
      <c r="I360" s="30"/>
      <c r="J360" s="30"/>
    </row>
    <row r="361" spans="6:10" ht="12.75">
      <c r="F361" s="30"/>
      <c r="G361" s="30"/>
      <c r="H361" s="30"/>
      <c r="I361" s="30"/>
      <c r="J361" s="30"/>
    </row>
    <row r="362" spans="6:10" ht="12.75">
      <c r="F362" s="30"/>
      <c r="G362" s="30"/>
      <c r="H362" s="30"/>
      <c r="I362" s="30"/>
      <c r="J362" s="30"/>
    </row>
    <row r="363" spans="6:10" ht="12.75">
      <c r="F363" s="30"/>
      <c r="G363" s="30"/>
      <c r="H363" s="30"/>
      <c r="I363" s="30"/>
      <c r="J363" s="30"/>
    </row>
    <row r="364" spans="6:10" ht="12.75">
      <c r="F364" s="30"/>
      <c r="G364" s="30"/>
      <c r="H364" s="30"/>
      <c r="I364" s="30"/>
      <c r="J364" s="30"/>
    </row>
    <row r="365" spans="6:10" ht="12.75">
      <c r="F365" s="30"/>
      <c r="G365" s="30"/>
      <c r="H365" s="30"/>
      <c r="I365" s="30"/>
      <c r="J365" s="30"/>
    </row>
    <row r="366" spans="6:10" ht="12.75">
      <c r="F366" s="30"/>
      <c r="G366" s="30"/>
      <c r="H366" s="30"/>
      <c r="I366" s="30"/>
      <c r="J366" s="30"/>
    </row>
    <row r="367" spans="6:10" ht="12.75">
      <c r="F367" s="30"/>
      <c r="G367" s="30"/>
      <c r="H367" s="30"/>
      <c r="I367" s="30"/>
      <c r="J367" s="30"/>
    </row>
    <row r="368" spans="6:10" ht="12.75">
      <c r="F368" s="30"/>
      <c r="G368" s="30"/>
      <c r="H368" s="30"/>
      <c r="I368" s="30"/>
      <c r="J368" s="30"/>
    </row>
    <row r="369" spans="6:10" ht="12.75">
      <c r="F369" s="30"/>
      <c r="G369" s="30"/>
      <c r="H369" s="30"/>
      <c r="I369" s="30"/>
      <c r="J369" s="30"/>
    </row>
    <row r="370" spans="6:10" ht="12.75">
      <c r="F370" s="30"/>
      <c r="G370" s="30"/>
      <c r="H370" s="30"/>
      <c r="I370" s="30"/>
      <c r="J370" s="30"/>
    </row>
    <row r="371" spans="6:10" ht="12.75">
      <c r="F371" s="30"/>
      <c r="G371" s="30"/>
      <c r="H371" s="30"/>
      <c r="I371" s="30"/>
      <c r="J371" s="30"/>
    </row>
    <row r="372" spans="6:10" ht="12.75">
      <c r="F372" s="30"/>
      <c r="G372" s="30"/>
      <c r="H372" s="30"/>
      <c r="I372" s="30"/>
      <c r="J372" s="30"/>
    </row>
    <row r="373" spans="6:10" ht="12.75">
      <c r="F373" s="30"/>
      <c r="G373" s="30"/>
      <c r="H373" s="30"/>
      <c r="I373" s="30"/>
      <c r="J373" s="30"/>
    </row>
    <row r="374" spans="6:10" ht="12.75">
      <c r="F374" s="30"/>
      <c r="G374" s="30"/>
      <c r="H374" s="30"/>
      <c r="I374" s="30"/>
      <c r="J374" s="30"/>
    </row>
    <row r="375" spans="6:10" ht="12.75">
      <c r="F375" s="30"/>
      <c r="G375" s="30"/>
      <c r="H375" s="30"/>
      <c r="I375" s="30"/>
      <c r="J375" s="30"/>
    </row>
    <row r="376" spans="6:10" ht="12.75">
      <c r="F376" s="30"/>
      <c r="G376" s="30"/>
      <c r="H376" s="30"/>
      <c r="I376" s="30"/>
      <c r="J376" s="30"/>
    </row>
    <row r="377" spans="6:10" ht="12.75">
      <c r="F377" s="30"/>
      <c r="G377" s="30"/>
      <c r="H377" s="30"/>
      <c r="I377" s="30"/>
      <c r="J377" s="30"/>
    </row>
    <row r="378" spans="6:10" ht="12.75">
      <c r="F378" s="30"/>
      <c r="G378" s="30"/>
      <c r="H378" s="30"/>
      <c r="I378" s="30"/>
      <c r="J378" s="30"/>
    </row>
    <row r="379" spans="6:10" ht="12.75">
      <c r="F379" s="30"/>
      <c r="G379" s="30"/>
      <c r="H379" s="30"/>
      <c r="I379" s="30"/>
      <c r="J379" s="30"/>
    </row>
    <row r="380" spans="6:10" ht="12.75">
      <c r="F380" s="30"/>
      <c r="G380" s="30"/>
      <c r="H380" s="30"/>
      <c r="I380" s="30"/>
      <c r="J380" s="30"/>
    </row>
    <row r="381" spans="6:10" ht="12.75">
      <c r="F381" s="30"/>
      <c r="G381" s="30"/>
      <c r="H381" s="30"/>
      <c r="I381" s="30"/>
      <c r="J381" s="30"/>
    </row>
    <row r="382" spans="6:10" ht="12.75">
      <c r="F382" s="30"/>
      <c r="G382" s="30"/>
      <c r="H382" s="30"/>
      <c r="I382" s="30"/>
      <c r="J382" s="30"/>
    </row>
    <row r="383" spans="6:10" ht="12.75">
      <c r="F383" s="30"/>
      <c r="G383" s="30"/>
      <c r="H383" s="30"/>
      <c r="I383" s="30"/>
      <c r="J383" s="30"/>
    </row>
    <row r="384" spans="6:10" ht="12.75">
      <c r="F384" s="30"/>
      <c r="G384" s="30"/>
      <c r="H384" s="30"/>
      <c r="I384" s="30"/>
      <c r="J384" s="30"/>
    </row>
    <row r="385" spans="6:10" ht="12.75">
      <c r="F385" s="30"/>
      <c r="G385" s="30"/>
      <c r="H385" s="30"/>
      <c r="I385" s="30"/>
      <c r="J385" s="30"/>
    </row>
    <row r="386" spans="6:10" ht="12.75">
      <c r="F386" s="30"/>
      <c r="G386" s="30"/>
      <c r="H386" s="30"/>
      <c r="I386" s="30"/>
      <c r="J386" s="30"/>
    </row>
    <row r="387" spans="6:10" ht="12.75">
      <c r="F387" s="30"/>
      <c r="G387" s="30"/>
      <c r="H387" s="30"/>
      <c r="I387" s="30"/>
      <c r="J387" s="30"/>
    </row>
    <row r="388" spans="6:10" ht="12.75">
      <c r="F388" s="30"/>
      <c r="G388" s="30"/>
      <c r="H388" s="30"/>
      <c r="I388" s="30"/>
      <c r="J388" s="30"/>
    </row>
    <row r="389" spans="6:10" ht="12.75">
      <c r="F389" s="30"/>
      <c r="G389" s="30"/>
      <c r="H389" s="30"/>
      <c r="I389" s="30"/>
      <c r="J389" s="30"/>
    </row>
    <row r="390" spans="6:10" ht="12.75">
      <c r="F390" s="30"/>
      <c r="G390" s="30"/>
      <c r="H390" s="30"/>
      <c r="I390" s="30"/>
      <c r="J390" s="30"/>
    </row>
    <row r="391" spans="6:10" ht="12.75">
      <c r="F391" s="30"/>
      <c r="G391" s="30"/>
      <c r="H391" s="30"/>
      <c r="I391" s="30"/>
      <c r="J391" s="30"/>
    </row>
    <row r="392" spans="6:10" ht="12.75">
      <c r="F392" s="30"/>
      <c r="G392" s="30"/>
      <c r="H392" s="30"/>
      <c r="I392" s="30"/>
      <c r="J392" s="30"/>
    </row>
    <row r="393" spans="6:10" ht="12.75">
      <c r="F393" s="30"/>
      <c r="G393" s="30"/>
      <c r="H393" s="30"/>
      <c r="I393" s="30"/>
      <c r="J393" s="30"/>
    </row>
    <row r="394" spans="6:10" ht="12.75">
      <c r="F394" s="30"/>
      <c r="G394" s="30"/>
      <c r="H394" s="30"/>
      <c r="I394" s="30"/>
      <c r="J394" s="30"/>
    </row>
    <row r="395" spans="6:10" ht="12.75">
      <c r="F395" s="30"/>
      <c r="G395" s="30"/>
      <c r="H395" s="30"/>
      <c r="I395" s="30"/>
      <c r="J395" s="30"/>
    </row>
    <row r="396" spans="6:10" ht="12.75">
      <c r="F396" s="30"/>
      <c r="G396" s="30"/>
      <c r="H396" s="30"/>
      <c r="I396" s="30"/>
      <c r="J396" s="30"/>
    </row>
    <row r="397" spans="6:10" ht="12.75">
      <c r="F397" s="30"/>
      <c r="G397" s="30"/>
      <c r="H397" s="30"/>
      <c r="I397" s="30"/>
      <c r="J397" s="30"/>
    </row>
    <row r="398" spans="6:10" ht="12.75">
      <c r="F398" s="30"/>
      <c r="G398" s="30"/>
      <c r="H398" s="30"/>
      <c r="I398" s="30"/>
      <c r="J398" s="30"/>
    </row>
    <row r="399" spans="6:10" ht="12.75">
      <c r="F399" s="30"/>
      <c r="G399" s="30"/>
      <c r="H399" s="30"/>
      <c r="I399" s="30"/>
      <c r="J399" s="30"/>
    </row>
    <row r="400" spans="6:10" ht="12.75">
      <c r="F400" s="30"/>
      <c r="G400" s="30"/>
      <c r="H400" s="30"/>
      <c r="I400" s="30"/>
      <c r="J400" s="30"/>
    </row>
    <row r="401" spans="6:10" ht="12.75">
      <c r="F401" s="30"/>
      <c r="G401" s="30"/>
      <c r="H401" s="30"/>
      <c r="I401" s="30"/>
      <c r="J401" s="30"/>
    </row>
    <row r="402" spans="6:10" ht="12.75">
      <c r="F402" s="30"/>
      <c r="G402" s="30"/>
      <c r="H402" s="30"/>
      <c r="I402" s="30"/>
      <c r="J402" s="30"/>
    </row>
    <row r="403" spans="6:10" ht="12.75">
      <c r="F403" s="30"/>
      <c r="G403" s="30"/>
      <c r="H403" s="30"/>
      <c r="I403" s="30"/>
      <c r="J403" s="30"/>
    </row>
    <row r="404" spans="6:10" ht="12.75">
      <c r="F404" s="30"/>
      <c r="G404" s="30"/>
      <c r="H404" s="30"/>
      <c r="I404" s="30"/>
      <c r="J404" s="30"/>
    </row>
    <row r="405" spans="6:10" ht="12.75">
      <c r="F405" s="30"/>
      <c r="G405" s="30"/>
      <c r="H405" s="30"/>
      <c r="I405" s="30"/>
      <c r="J405" s="30"/>
    </row>
    <row r="406" spans="6:10" ht="12.75">
      <c r="F406" s="30"/>
      <c r="G406" s="30"/>
      <c r="H406" s="30"/>
      <c r="I406" s="30"/>
      <c r="J406" s="30"/>
    </row>
    <row r="407" spans="6:10" ht="12.75">
      <c r="F407" s="30"/>
      <c r="G407" s="30"/>
      <c r="H407" s="30"/>
      <c r="I407" s="30"/>
      <c r="J407" s="30"/>
    </row>
    <row r="408" spans="6:10" ht="12.75">
      <c r="F408" s="30"/>
      <c r="G408" s="30"/>
      <c r="H408" s="30"/>
      <c r="I408" s="30"/>
      <c r="J408" s="30"/>
    </row>
    <row r="409" spans="6:10" ht="12.75">
      <c r="F409" s="30"/>
      <c r="G409" s="30"/>
      <c r="H409" s="30"/>
      <c r="I409" s="30"/>
      <c r="J409" s="30"/>
    </row>
    <row r="410" spans="6:10" ht="12.75">
      <c r="F410" s="30"/>
      <c r="G410" s="30"/>
      <c r="H410" s="30"/>
      <c r="I410" s="30"/>
      <c r="J410" s="30"/>
    </row>
    <row r="411" spans="6:10" ht="12.75">
      <c r="F411" s="30"/>
      <c r="G411" s="30"/>
      <c r="H411" s="30"/>
      <c r="I411" s="30"/>
      <c r="J411" s="30"/>
    </row>
    <row r="412" spans="6:10" ht="12.75">
      <c r="F412" s="30"/>
      <c r="G412" s="30"/>
      <c r="H412" s="30"/>
      <c r="I412" s="30"/>
      <c r="J412" s="30"/>
    </row>
    <row r="413" spans="6:10" ht="12.75">
      <c r="F413" s="30"/>
      <c r="G413" s="30"/>
      <c r="H413" s="30"/>
      <c r="I413" s="30"/>
      <c r="J413" s="30"/>
    </row>
    <row r="414" spans="6:10" ht="12.75">
      <c r="F414" s="30"/>
      <c r="G414" s="30"/>
      <c r="H414" s="30"/>
      <c r="I414" s="30"/>
      <c r="J414" s="30"/>
    </row>
    <row r="415" spans="6:10" ht="12.75">
      <c r="F415" s="30"/>
      <c r="G415" s="30"/>
      <c r="H415" s="30"/>
      <c r="I415" s="30"/>
      <c r="J415" s="30"/>
    </row>
    <row r="416" spans="6:10" ht="12.75">
      <c r="F416" s="30"/>
      <c r="G416" s="30"/>
      <c r="H416" s="30"/>
      <c r="I416" s="30"/>
      <c r="J416" s="30"/>
    </row>
    <row r="417" spans="6:10" ht="12.75">
      <c r="F417" s="30"/>
      <c r="G417" s="30"/>
      <c r="H417" s="30"/>
      <c r="I417" s="30"/>
      <c r="J417" s="30"/>
    </row>
    <row r="418" spans="6:10" ht="12.75">
      <c r="F418" s="30"/>
      <c r="G418" s="30"/>
      <c r="H418" s="30"/>
      <c r="I418" s="30"/>
      <c r="J418" s="30"/>
    </row>
    <row r="419" spans="6:10" ht="12.75">
      <c r="F419" s="30"/>
      <c r="G419" s="30"/>
      <c r="H419" s="30"/>
      <c r="I419" s="30"/>
      <c r="J419" s="30"/>
    </row>
    <row r="420" spans="6:10" ht="12.75">
      <c r="F420" s="30"/>
      <c r="G420" s="30"/>
      <c r="H420" s="30"/>
      <c r="I420" s="30"/>
      <c r="J420" s="30"/>
    </row>
    <row r="421" spans="6:10" ht="12.75">
      <c r="F421" s="30"/>
      <c r="G421" s="30"/>
      <c r="H421" s="30"/>
      <c r="I421" s="30"/>
      <c r="J421" s="30"/>
    </row>
    <row r="422" spans="6:10" ht="12.75">
      <c r="F422" s="30"/>
      <c r="G422" s="30"/>
      <c r="H422" s="30"/>
      <c r="I422" s="30"/>
      <c r="J422" s="30"/>
    </row>
    <row r="423" spans="6:10" ht="12.75">
      <c r="F423" s="30"/>
      <c r="G423" s="30"/>
      <c r="H423" s="30"/>
      <c r="I423" s="30"/>
      <c r="J423" s="30"/>
    </row>
    <row r="424" spans="6:10" ht="12.75">
      <c r="F424" s="30"/>
      <c r="G424" s="30"/>
      <c r="H424" s="30"/>
      <c r="I424" s="30"/>
      <c r="J424" s="30"/>
    </row>
    <row r="425" spans="6:10" ht="12.75">
      <c r="F425" s="30"/>
      <c r="G425" s="30"/>
      <c r="H425" s="30"/>
      <c r="I425" s="30"/>
      <c r="J425" s="30"/>
    </row>
    <row r="426" spans="6:10" ht="12.75">
      <c r="F426" s="30"/>
      <c r="G426" s="30"/>
      <c r="H426" s="30"/>
      <c r="I426" s="30"/>
      <c r="J426" s="30"/>
    </row>
    <row r="427" spans="6:10" ht="12.75">
      <c r="F427" s="30"/>
      <c r="G427" s="30"/>
      <c r="H427" s="30"/>
      <c r="I427" s="30"/>
      <c r="J427" s="30"/>
    </row>
    <row r="428" spans="6:10" ht="12.75">
      <c r="F428" s="30"/>
      <c r="G428" s="30"/>
      <c r="H428" s="30"/>
      <c r="I428" s="30"/>
      <c r="J428" s="30"/>
    </row>
    <row r="429" spans="6:10" ht="12.75">
      <c r="F429" s="30"/>
      <c r="G429" s="30"/>
      <c r="H429" s="30"/>
      <c r="I429" s="30"/>
      <c r="J429" s="30"/>
    </row>
    <row r="430" spans="6:10" ht="12.75">
      <c r="F430" s="30"/>
      <c r="G430" s="30"/>
      <c r="H430" s="30"/>
      <c r="I430" s="30"/>
      <c r="J430" s="30"/>
    </row>
    <row r="431" spans="6:10" ht="12.75">
      <c r="F431" s="30"/>
      <c r="G431" s="30"/>
      <c r="H431" s="30"/>
      <c r="I431" s="30"/>
      <c r="J431" s="30"/>
    </row>
    <row r="432" spans="6:10" ht="12.75">
      <c r="F432" s="30"/>
      <c r="G432" s="30"/>
      <c r="H432" s="30"/>
      <c r="I432" s="30"/>
      <c r="J432" s="30"/>
    </row>
  </sheetData>
  <mergeCells count="32">
    <mergeCell ref="C13:D13"/>
    <mergeCell ref="G4:J4"/>
    <mergeCell ref="A4:B10"/>
    <mergeCell ref="I6:I9"/>
    <mergeCell ref="J6:J9"/>
    <mergeCell ref="C4:E10"/>
    <mergeCell ref="F4:F9"/>
    <mergeCell ref="A2:J2"/>
    <mergeCell ref="F10:J10"/>
    <mergeCell ref="G5:H5"/>
    <mergeCell ref="I5:J5"/>
    <mergeCell ref="G6:G9"/>
    <mergeCell ref="H6:H9"/>
    <mergeCell ref="C16:D16"/>
    <mergeCell ref="C21:D21"/>
    <mergeCell ref="C34:D34"/>
    <mergeCell ref="C18:D18"/>
    <mergeCell ref="C32:D32"/>
    <mergeCell ref="A77:J79"/>
    <mergeCell ref="C25:D25"/>
    <mergeCell ref="C36:D36"/>
    <mergeCell ref="C38:D38"/>
    <mergeCell ref="C52:D52"/>
    <mergeCell ref="C64:D64"/>
    <mergeCell ref="C55:D55"/>
    <mergeCell ref="C30:D30"/>
    <mergeCell ref="C69:D69"/>
    <mergeCell ref="C67:D67"/>
    <mergeCell ref="C62:D62"/>
    <mergeCell ref="C42:D42"/>
    <mergeCell ref="C47:D47"/>
    <mergeCell ref="C40:D40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 &amp;UAbfallwirtschaft in Bayern 2018</oddHeader>
    <oddFooter>&amp;C&amp;8 25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740A8-1F90-4705-9A73-ADA120854FC9}">
  <dimension ref="A2:P304"/>
  <sheetViews>
    <sheetView workbookViewId="0" topLeftCell="A1">
      <selection activeCell="J1" sqref="J1"/>
    </sheetView>
  </sheetViews>
  <sheetFormatPr defaultColWidth="7.421875" defaultRowHeight="12.75"/>
  <cols>
    <col min="1" max="1" width="6.7109375" style="624" customWidth="1"/>
    <col min="2" max="2" width="11.7109375" style="624" customWidth="1"/>
    <col min="3" max="3" width="1.28515625" style="624" customWidth="1"/>
    <col min="4" max="4" width="9.57421875" style="624" customWidth="1"/>
    <col min="5" max="5" width="9.140625" style="624" customWidth="1"/>
    <col min="6" max="6" width="12.7109375" style="624" customWidth="1"/>
    <col min="7" max="7" width="11.57421875" style="624" customWidth="1"/>
    <col min="8" max="8" width="13.00390625" style="624" customWidth="1"/>
    <col min="9" max="9" width="11.140625" style="624" customWidth="1"/>
    <col min="10" max="10" width="14.28125" style="624" customWidth="1"/>
    <col min="11" max="11" width="8.7109375" style="624" bestFit="1" customWidth="1"/>
    <col min="12" max="12" width="9.57421875" style="624" bestFit="1" customWidth="1"/>
    <col min="13" max="13" width="10.00390625" style="624" customWidth="1"/>
    <col min="14" max="16384" width="7.421875" style="624" customWidth="1"/>
  </cols>
  <sheetData>
    <row r="2" spans="1:9" s="620" customFormat="1" ht="12" customHeight="1">
      <c r="A2" s="1107" t="s">
        <v>748</v>
      </c>
      <c r="B2" s="1107"/>
      <c r="C2" s="1107"/>
      <c r="D2" s="1107"/>
      <c r="E2" s="1107"/>
      <c r="F2" s="1107"/>
      <c r="G2" s="1107"/>
      <c r="H2" s="1107"/>
      <c r="I2" s="1107"/>
    </row>
    <row r="3" spans="1:9" s="620" customFormat="1" ht="12" customHeight="1">
      <c r="A3" s="1107" t="s">
        <v>749</v>
      </c>
      <c r="B3" s="1107"/>
      <c r="C3" s="1107"/>
      <c r="D3" s="1107"/>
      <c r="E3" s="1107"/>
      <c r="F3" s="1107"/>
      <c r="G3" s="1107"/>
      <c r="H3" s="1107"/>
      <c r="I3" s="1107"/>
    </row>
    <row r="4" spans="1:9" ht="12.75">
      <c r="A4" s="621"/>
      <c r="B4" s="621"/>
      <c r="C4" s="621"/>
      <c r="D4" s="622"/>
      <c r="E4" s="622"/>
      <c r="F4" s="622"/>
      <c r="G4" s="622"/>
      <c r="H4" s="623"/>
      <c r="I4" s="623"/>
    </row>
    <row r="5" spans="1:9" ht="17.25" customHeight="1">
      <c r="A5" s="1108" t="s">
        <v>740</v>
      </c>
      <c r="B5" s="1109"/>
      <c r="C5" s="1110"/>
      <c r="D5" s="1104" t="s">
        <v>716</v>
      </c>
      <c r="E5" s="1105"/>
      <c r="F5" s="1105"/>
      <c r="G5" s="1105"/>
      <c r="H5" s="1105"/>
      <c r="I5" s="1105"/>
    </row>
    <row r="6" spans="1:9" ht="12.75" customHeight="1">
      <c r="A6" s="1111"/>
      <c r="B6" s="1112"/>
      <c r="C6" s="1113"/>
      <c r="D6" s="1116" t="s">
        <v>741</v>
      </c>
      <c r="E6" s="1116" t="s">
        <v>735</v>
      </c>
      <c r="F6" s="1116" t="s">
        <v>732</v>
      </c>
      <c r="G6" s="1116" t="s">
        <v>750</v>
      </c>
      <c r="H6" s="1119"/>
      <c r="I6" s="1116" t="s">
        <v>751</v>
      </c>
    </row>
    <row r="7" spans="1:9" ht="11.25" customHeight="1">
      <c r="A7" s="1112"/>
      <c r="B7" s="1112"/>
      <c r="C7" s="1113"/>
      <c r="D7" s="1117"/>
      <c r="E7" s="1117"/>
      <c r="F7" s="1117"/>
      <c r="G7" s="1120"/>
      <c r="H7" s="1121"/>
      <c r="I7" s="1117"/>
    </row>
    <row r="8" spans="1:9" ht="11.25" customHeight="1">
      <c r="A8" s="1112"/>
      <c r="B8" s="1112"/>
      <c r="C8" s="1113"/>
      <c r="D8" s="1117"/>
      <c r="E8" s="1117"/>
      <c r="F8" s="1117"/>
      <c r="G8" s="1122" t="s">
        <v>741</v>
      </c>
      <c r="H8" s="625" t="s">
        <v>160</v>
      </c>
      <c r="I8" s="1117"/>
    </row>
    <row r="9" spans="1:9" ht="11.25" customHeight="1">
      <c r="A9" s="1112"/>
      <c r="B9" s="1112"/>
      <c r="C9" s="1113"/>
      <c r="D9" s="1118"/>
      <c r="E9" s="1118"/>
      <c r="F9" s="1118"/>
      <c r="G9" s="1123"/>
      <c r="H9" s="626" t="s">
        <v>752</v>
      </c>
      <c r="I9" s="1118"/>
    </row>
    <row r="10" spans="1:9" ht="11.25" customHeight="1">
      <c r="A10" s="1114"/>
      <c r="B10" s="1114"/>
      <c r="C10" s="1115"/>
      <c r="D10" s="1104" t="s">
        <v>3</v>
      </c>
      <c r="E10" s="1105"/>
      <c r="F10" s="1105"/>
      <c r="G10" s="1105"/>
      <c r="H10" s="1105"/>
      <c r="I10" s="1105"/>
    </row>
    <row r="11" spans="1:11" ht="18" customHeight="1">
      <c r="A11" s="622"/>
      <c r="B11" s="579"/>
      <c r="C11" s="579"/>
      <c r="D11" s="627"/>
      <c r="E11" s="628"/>
      <c r="F11" s="628"/>
      <c r="G11" s="628"/>
      <c r="H11" s="628"/>
      <c r="I11" s="629"/>
      <c r="J11" s="580"/>
      <c r="K11" s="624" t="s">
        <v>400</v>
      </c>
    </row>
    <row r="12" spans="1:8" ht="12">
      <c r="A12" s="1103" t="s">
        <v>753</v>
      </c>
      <c r="B12" s="1103"/>
      <c r="C12" s="1103"/>
      <c r="D12" s="1103"/>
      <c r="E12" s="1103"/>
      <c r="F12" s="1103"/>
      <c r="G12" s="1103"/>
      <c r="H12" s="1103"/>
    </row>
    <row r="13" spans="1:9" ht="12.75">
      <c r="A13" s="622"/>
      <c r="B13" s="622"/>
      <c r="C13" s="622"/>
      <c r="D13" s="582"/>
      <c r="E13" s="603"/>
      <c r="F13" s="582"/>
      <c r="G13" s="630"/>
      <c r="H13" s="631"/>
      <c r="I13" s="582"/>
    </row>
    <row r="14" spans="1:14" ht="12">
      <c r="A14" s="1101" t="s">
        <v>9</v>
      </c>
      <c r="B14" s="1101"/>
      <c r="C14" s="632"/>
      <c r="D14" s="587">
        <v>870853</v>
      </c>
      <c r="E14" s="587">
        <v>156471</v>
      </c>
      <c r="F14" s="588" t="s">
        <v>580</v>
      </c>
      <c r="G14" s="587">
        <v>706387</v>
      </c>
      <c r="H14" s="587">
        <v>27286</v>
      </c>
      <c r="I14" s="588" t="s">
        <v>580</v>
      </c>
      <c r="K14" s="633" t="s">
        <v>400</v>
      </c>
      <c r="L14" s="633"/>
      <c r="M14" s="633"/>
      <c r="N14" s="634"/>
    </row>
    <row r="15" spans="1:14" ht="7.15" customHeight="1">
      <c r="A15" s="635"/>
      <c r="B15" s="636"/>
      <c r="C15" s="637"/>
      <c r="D15" s="587"/>
      <c r="E15" s="587"/>
      <c r="F15" s="587"/>
      <c r="G15" s="587"/>
      <c r="H15" s="587"/>
      <c r="I15" s="587"/>
      <c r="J15" s="591"/>
      <c r="K15" s="633"/>
      <c r="L15" s="633"/>
      <c r="M15" s="633"/>
      <c r="N15" s="628"/>
    </row>
    <row r="16" spans="1:14" ht="7.15" customHeight="1">
      <c r="A16" s="635"/>
      <c r="B16" s="590"/>
      <c r="C16" s="607"/>
      <c r="D16" s="587"/>
      <c r="E16" s="587"/>
      <c r="F16" s="587"/>
      <c r="G16" s="587"/>
      <c r="H16" s="587"/>
      <c r="I16" s="587"/>
      <c r="J16" s="591"/>
      <c r="K16" s="633"/>
      <c r="L16" s="633"/>
      <c r="M16" s="633"/>
      <c r="N16" s="628"/>
    </row>
    <row r="17" spans="1:14" ht="12">
      <c r="A17" s="1101" t="s">
        <v>10</v>
      </c>
      <c r="B17" s="1101"/>
      <c r="C17" s="632"/>
      <c r="D17" s="587">
        <v>352743</v>
      </c>
      <c r="E17" s="587">
        <v>91808</v>
      </c>
      <c r="F17" s="588" t="s">
        <v>580</v>
      </c>
      <c r="G17" s="587">
        <v>219465</v>
      </c>
      <c r="H17" s="588" t="s">
        <v>580</v>
      </c>
      <c r="I17" s="591">
        <v>21617</v>
      </c>
      <c r="K17" s="633"/>
      <c r="L17" s="633"/>
      <c r="M17" s="633"/>
      <c r="N17" s="634"/>
    </row>
    <row r="18" spans="1:14" ht="7.15" customHeight="1">
      <c r="A18" s="635"/>
      <c r="B18" s="636"/>
      <c r="C18" s="637"/>
      <c r="D18" s="587"/>
      <c r="E18" s="587"/>
      <c r="F18" s="587"/>
      <c r="G18" s="587"/>
      <c r="H18" s="587"/>
      <c r="I18" s="555"/>
      <c r="J18" s="591"/>
      <c r="K18" s="633"/>
      <c r="L18" s="633"/>
      <c r="M18" s="633"/>
      <c r="N18" s="628"/>
    </row>
    <row r="19" spans="1:14" ht="7.15" customHeight="1">
      <c r="A19" s="638"/>
      <c r="B19" s="639"/>
      <c r="C19" s="640"/>
      <c r="D19" s="587"/>
      <c r="E19" s="587"/>
      <c r="F19" s="587"/>
      <c r="G19" s="587"/>
      <c r="H19" s="587"/>
      <c r="I19" s="555"/>
      <c r="J19" s="591"/>
      <c r="K19" s="633"/>
      <c r="L19" s="633"/>
      <c r="M19" s="633"/>
      <c r="N19" s="628"/>
    </row>
    <row r="20" spans="1:14" ht="12">
      <c r="A20" s="1101" t="s">
        <v>11</v>
      </c>
      <c r="B20" s="1101"/>
      <c r="C20" s="632"/>
      <c r="D20" s="587">
        <v>740432</v>
      </c>
      <c r="E20" s="591">
        <v>111062</v>
      </c>
      <c r="F20" s="588" t="s">
        <v>580</v>
      </c>
      <c r="G20" s="587">
        <v>618655</v>
      </c>
      <c r="H20" s="587" t="s">
        <v>279</v>
      </c>
      <c r="I20" s="588" t="s">
        <v>580</v>
      </c>
      <c r="K20" s="633"/>
      <c r="L20" s="633"/>
      <c r="M20" s="633"/>
      <c r="N20" s="641"/>
    </row>
    <row r="21" spans="1:14" ht="7.15" customHeight="1">
      <c r="A21" s="635"/>
      <c r="B21" s="636"/>
      <c r="C21" s="637"/>
      <c r="D21" s="587"/>
      <c r="E21" s="587"/>
      <c r="F21" s="587"/>
      <c r="G21" s="587"/>
      <c r="H21" s="587"/>
      <c r="I21" s="555"/>
      <c r="J21" s="591" t="s">
        <v>441</v>
      </c>
      <c r="K21" s="633"/>
      <c r="L21" s="633"/>
      <c r="M21" s="633"/>
      <c r="N21" s="628"/>
    </row>
    <row r="22" spans="1:14" ht="7.15" customHeight="1">
      <c r="A22" s="638"/>
      <c r="B22" s="639"/>
      <c r="C22" s="640"/>
      <c r="D22" s="587"/>
      <c r="E22" s="587"/>
      <c r="F22" s="587"/>
      <c r="G22" s="587"/>
      <c r="H22" s="587"/>
      <c r="I22" s="555"/>
      <c r="J22" s="591"/>
      <c r="K22" s="633"/>
      <c r="L22" s="633"/>
      <c r="M22" s="633"/>
      <c r="N22" s="628"/>
    </row>
    <row r="23" spans="1:14" ht="12.75">
      <c r="A23" s="1101" t="s">
        <v>12</v>
      </c>
      <c r="B23" s="1101"/>
      <c r="C23" s="632"/>
      <c r="D23" s="587">
        <v>654454</v>
      </c>
      <c r="E23" s="591">
        <v>128285</v>
      </c>
      <c r="F23" s="587">
        <v>11075</v>
      </c>
      <c r="G23" s="587">
        <v>481146</v>
      </c>
      <c r="H23" s="587" t="s">
        <v>279</v>
      </c>
      <c r="I23" s="642">
        <v>33948</v>
      </c>
      <c r="K23" s="633"/>
      <c r="L23" s="633"/>
      <c r="M23" s="633"/>
      <c r="N23" s="643"/>
    </row>
    <row r="24" spans="1:14" ht="7.15" customHeight="1">
      <c r="A24" s="635"/>
      <c r="B24" s="636"/>
      <c r="C24" s="637"/>
      <c r="D24" s="587"/>
      <c r="E24" s="587"/>
      <c r="F24" s="587"/>
      <c r="G24" s="587"/>
      <c r="H24" s="587"/>
      <c r="I24" s="587"/>
      <c r="J24" s="591"/>
      <c r="K24" s="633"/>
      <c r="L24" s="633"/>
      <c r="M24" s="633"/>
      <c r="N24" s="628"/>
    </row>
    <row r="25" spans="1:14" ht="7.15" customHeight="1">
      <c r="A25" s="638"/>
      <c r="B25" s="639"/>
      <c r="C25" s="640"/>
      <c r="D25" s="587"/>
      <c r="E25" s="587"/>
      <c r="F25" s="587"/>
      <c r="G25" s="587"/>
      <c r="H25" s="587"/>
      <c r="I25" s="587"/>
      <c r="J25" s="591"/>
      <c r="K25" s="633"/>
      <c r="L25" s="633"/>
      <c r="M25" s="633"/>
      <c r="N25" s="628"/>
    </row>
    <row r="26" spans="1:14" ht="12">
      <c r="A26" s="1101" t="s">
        <v>13</v>
      </c>
      <c r="B26" s="1101"/>
      <c r="C26" s="632"/>
      <c r="D26" s="587">
        <v>2201299</v>
      </c>
      <c r="E26" s="591">
        <v>437750</v>
      </c>
      <c r="F26" s="588" t="s">
        <v>580</v>
      </c>
      <c r="G26" s="587">
        <v>1701553</v>
      </c>
      <c r="H26" s="588" t="s">
        <v>580</v>
      </c>
      <c r="I26" s="642">
        <v>60967</v>
      </c>
      <c r="K26" s="633"/>
      <c r="L26" s="633"/>
      <c r="M26" s="633"/>
      <c r="N26" s="644"/>
    </row>
    <row r="27" spans="1:14" ht="7.15" customHeight="1">
      <c r="A27" s="635"/>
      <c r="B27" s="636"/>
      <c r="C27" s="637"/>
      <c r="D27" s="587"/>
      <c r="E27" s="587"/>
      <c r="F27" s="587"/>
      <c r="G27" s="587"/>
      <c r="H27" s="587"/>
      <c r="I27" s="587" t="s">
        <v>400</v>
      </c>
      <c r="J27" s="591"/>
      <c r="K27" s="633"/>
      <c r="L27" s="633"/>
      <c r="M27" s="633"/>
      <c r="N27" s="643"/>
    </row>
    <row r="28" spans="1:14" ht="7.15" customHeight="1">
      <c r="A28" s="645"/>
      <c r="B28" s="646"/>
      <c r="C28" s="647"/>
      <c r="D28" s="587"/>
      <c r="E28" s="587"/>
      <c r="F28" s="587"/>
      <c r="G28" s="587"/>
      <c r="H28" s="587"/>
      <c r="I28" s="587"/>
      <c r="J28" s="591"/>
      <c r="K28" s="633"/>
      <c r="L28" s="633"/>
      <c r="M28" s="633"/>
      <c r="N28" s="643"/>
    </row>
    <row r="29" spans="1:14" ht="12">
      <c r="A29" s="1101" t="s">
        <v>14</v>
      </c>
      <c r="B29" s="1101"/>
      <c r="C29" s="632"/>
      <c r="D29" s="587">
        <v>759676</v>
      </c>
      <c r="E29" s="591">
        <v>147078</v>
      </c>
      <c r="F29" s="588" t="s">
        <v>580</v>
      </c>
      <c r="G29" s="587">
        <v>542465</v>
      </c>
      <c r="H29" s="588" t="s">
        <v>580</v>
      </c>
      <c r="I29" s="642">
        <v>46760</v>
      </c>
      <c r="K29" s="633"/>
      <c r="L29" s="633"/>
      <c r="M29" s="633"/>
      <c r="N29" s="643"/>
    </row>
    <row r="30" spans="1:14" ht="7.15" customHeight="1">
      <c r="A30" s="635"/>
      <c r="B30" s="636"/>
      <c r="C30" s="637"/>
      <c r="D30" s="587"/>
      <c r="E30" s="587"/>
      <c r="F30" s="587"/>
      <c r="G30" s="587"/>
      <c r="H30" s="587" t="s">
        <v>400</v>
      </c>
      <c r="I30" s="555"/>
      <c r="J30" s="591"/>
      <c r="K30" s="633"/>
      <c r="L30" s="633"/>
      <c r="M30" s="633"/>
      <c r="N30" s="643"/>
    </row>
    <row r="31" spans="1:14" ht="7.15" customHeight="1">
      <c r="A31" s="638"/>
      <c r="B31" s="646"/>
      <c r="C31" s="647"/>
      <c r="D31" s="587"/>
      <c r="E31" s="587"/>
      <c r="F31" s="587"/>
      <c r="G31" s="587"/>
      <c r="H31" s="587"/>
      <c r="I31" s="555"/>
      <c r="J31" s="591"/>
      <c r="K31" s="633"/>
      <c r="L31" s="633"/>
      <c r="M31" s="633"/>
      <c r="N31" s="643"/>
    </row>
    <row r="32" spans="1:14" ht="12">
      <c r="A32" s="1101" t="s">
        <v>15</v>
      </c>
      <c r="B32" s="1101"/>
      <c r="C32" s="632"/>
      <c r="D32" s="587">
        <v>353720</v>
      </c>
      <c r="E32" s="591">
        <v>15103</v>
      </c>
      <c r="F32" s="588" t="s">
        <v>580</v>
      </c>
      <c r="G32" s="587">
        <v>306287</v>
      </c>
      <c r="H32" s="588" t="s">
        <v>580</v>
      </c>
      <c r="I32" s="587">
        <v>29830</v>
      </c>
      <c r="K32" s="633"/>
      <c r="L32" s="633"/>
      <c r="M32" s="633"/>
      <c r="N32" s="643"/>
    </row>
    <row r="33" spans="1:14" ht="7.15" customHeight="1">
      <c r="A33" s="635"/>
      <c r="B33" s="636"/>
      <c r="C33" s="637"/>
      <c r="D33" s="591"/>
      <c r="E33" s="587"/>
      <c r="F33" s="587"/>
      <c r="G33" s="587"/>
      <c r="H33" s="587"/>
      <c r="I33" s="555"/>
      <c r="J33" s="591"/>
      <c r="K33" s="633"/>
      <c r="L33" s="633"/>
      <c r="M33" s="633"/>
      <c r="N33" s="628"/>
    </row>
    <row r="34" spans="1:14" ht="7.15" customHeight="1">
      <c r="A34" s="638"/>
      <c r="B34" s="590"/>
      <c r="C34" s="607"/>
      <c r="D34" s="591"/>
      <c r="E34" s="587"/>
      <c r="F34" s="587"/>
      <c r="G34" s="587"/>
      <c r="H34" s="587"/>
      <c r="I34" s="555"/>
      <c r="J34" s="591"/>
      <c r="K34" s="633"/>
      <c r="L34" s="633"/>
      <c r="M34" s="633"/>
      <c r="N34" s="628"/>
    </row>
    <row r="35" spans="1:16" ht="12.75">
      <c r="A35" s="1078" t="s">
        <v>16</v>
      </c>
      <c r="B35" s="1078"/>
      <c r="C35" s="613"/>
      <c r="D35" s="614">
        <v>5933175</v>
      </c>
      <c r="E35" s="594">
        <v>1087556</v>
      </c>
      <c r="F35" s="614">
        <v>58101</v>
      </c>
      <c r="G35" s="614">
        <v>4575958</v>
      </c>
      <c r="H35" s="648">
        <v>54305</v>
      </c>
      <c r="I35" s="648">
        <v>211560</v>
      </c>
      <c r="K35" s="591"/>
      <c r="L35" s="591"/>
      <c r="M35" s="591"/>
      <c r="N35" s="591"/>
      <c r="O35" s="591"/>
      <c r="P35" s="591"/>
    </row>
    <row r="36" spans="1:8" ht="49.5" customHeight="1">
      <c r="A36" s="622"/>
      <c r="B36" s="622"/>
      <c r="C36" s="622"/>
      <c r="D36" s="649"/>
      <c r="E36" s="649"/>
      <c r="F36" s="649"/>
      <c r="G36" s="649"/>
      <c r="H36" s="649"/>
    </row>
    <row r="37" spans="1:8" ht="12">
      <c r="A37" s="1106" t="s">
        <v>754</v>
      </c>
      <c r="B37" s="1106"/>
      <c r="C37" s="1106"/>
      <c r="D37" s="1106"/>
      <c r="E37" s="1106"/>
      <c r="F37" s="1106"/>
      <c r="G37" s="1106"/>
      <c r="H37" s="1106"/>
    </row>
    <row r="38" spans="1:8" ht="12.75">
      <c r="A38" s="622"/>
      <c r="B38" s="622"/>
      <c r="C38" s="622"/>
      <c r="D38" s="627"/>
      <c r="E38" s="628"/>
      <c r="F38" s="628"/>
      <c r="G38" s="628"/>
      <c r="H38" s="628"/>
    </row>
    <row r="39" spans="1:13" ht="12">
      <c r="A39" s="1078" t="s">
        <v>16</v>
      </c>
      <c r="B39" s="1078"/>
      <c r="C39" s="613"/>
      <c r="D39" s="614">
        <v>340203</v>
      </c>
      <c r="E39" s="588" t="s">
        <v>580</v>
      </c>
      <c r="F39" s="614">
        <v>65341</v>
      </c>
      <c r="G39" s="614">
        <v>229028</v>
      </c>
      <c r="H39" s="614">
        <v>10432</v>
      </c>
      <c r="I39" s="588" t="s">
        <v>580</v>
      </c>
      <c r="J39" s="650"/>
      <c r="K39" s="650"/>
      <c r="L39" s="650"/>
      <c r="M39" s="650"/>
    </row>
    <row r="40" spans="1:8" ht="49.5" customHeight="1">
      <c r="A40" s="622"/>
      <c r="B40" s="622"/>
      <c r="C40" s="622"/>
      <c r="D40" s="649"/>
      <c r="E40" s="649"/>
      <c r="F40" s="649"/>
      <c r="G40" s="649"/>
      <c r="H40" s="649"/>
    </row>
    <row r="41" spans="1:9" ht="12">
      <c r="A41" s="1103" t="s">
        <v>755</v>
      </c>
      <c r="B41" s="1103"/>
      <c r="C41" s="1103"/>
      <c r="D41" s="1103"/>
      <c r="E41" s="1103"/>
      <c r="F41" s="1103"/>
      <c r="G41" s="1103"/>
      <c r="H41" s="1103"/>
      <c r="I41" s="1103"/>
    </row>
    <row r="42" spans="1:9" ht="12.75">
      <c r="A42" s="622"/>
      <c r="B42" s="622"/>
      <c r="C42" s="622"/>
      <c r="D42" s="582"/>
      <c r="E42" s="603"/>
      <c r="F42" s="582"/>
      <c r="G42" s="630"/>
      <c r="H42" s="631"/>
      <c r="I42" s="582"/>
    </row>
    <row r="43" spans="1:13" ht="12.75">
      <c r="A43" s="1101" t="s">
        <v>9</v>
      </c>
      <c r="B43" s="1101"/>
      <c r="C43" s="632"/>
      <c r="D43" s="587">
        <v>1193624</v>
      </c>
      <c r="E43" s="587">
        <v>139335</v>
      </c>
      <c r="F43" s="587">
        <v>25270</v>
      </c>
      <c r="G43" s="587">
        <v>313243</v>
      </c>
      <c r="H43" s="587">
        <v>25731</v>
      </c>
      <c r="I43" s="587">
        <v>715777</v>
      </c>
      <c r="J43" s="651"/>
      <c r="K43" s="650"/>
      <c r="L43" s="650"/>
      <c r="M43" s="652"/>
    </row>
    <row r="44" spans="1:9" ht="7.15" customHeight="1">
      <c r="A44" s="653"/>
      <c r="B44" s="636"/>
      <c r="C44" s="637"/>
      <c r="D44" s="587"/>
      <c r="E44" s="587"/>
      <c r="F44" s="587"/>
      <c r="G44" s="587"/>
      <c r="H44" s="587"/>
      <c r="I44" s="587"/>
    </row>
    <row r="45" spans="1:9" ht="7.15" customHeight="1">
      <c r="A45" s="653"/>
      <c r="B45" s="590"/>
      <c r="C45" s="607"/>
      <c r="D45" s="587"/>
      <c r="E45" s="587"/>
      <c r="F45" s="587"/>
      <c r="G45" s="587"/>
      <c r="H45" s="587"/>
      <c r="I45" s="587"/>
    </row>
    <row r="46" spans="1:9" ht="12">
      <c r="A46" s="1101" t="s">
        <v>10</v>
      </c>
      <c r="B46" s="1101"/>
      <c r="C46" s="632"/>
      <c r="D46" s="587">
        <v>106639</v>
      </c>
      <c r="E46" s="587">
        <v>15186</v>
      </c>
      <c r="F46" s="588" t="s">
        <v>580</v>
      </c>
      <c r="G46" s="654">
        <v>10665</v>
      </c>
      <c r="H46" s="588" t="s">
        <v>580</v>
      </c>
      <c r="I46" s="587">
        <v>80660</v>
      </c>
    </row>
    <row r="47" spans="1:9" ht="7.15" customHeight="1">
      <c r="A47" s="653"/>
      <c r="B47" s="636"/>
      <c r="C47" s="637"/>
      <c r="D47" s="587"/>
      <c r="E47" s="587"/>
      <c r="F47" s="587"/>
      <c r="G47" s="587"/>
      <c r="H47" s="587"/>
      <c r="I47" s="555"/>
    </row>
    <row r="48" spans="1:9" ht="7.15" customHeight="1">
      <c r="A48" s="646"/>
      <c r="B48" s="639"/>
      <c r="C48" s="640"/>
      <c r="D48" s="587"/>
      <c r="E48" s="587"/>
      <c r="F48" s="587"/>
      <c r="G48" s="587"/>
      <c r="H48" s="587"/>
      <c r="I48" s="555"/>
    </row>
    <row r="49" spans="1:9" ht="12">
      <c r="A49" s="1101" t="s">
        <v>11</v>
      </c>
      <c r="B49" s="1101"/>
      <c r="C49" s="632"/>
      <c r="D49" s="587">
        <v>364236</v>
      </c>
      <c r="E49" s="587">
        <v>6952</v>
      </c>
      <c r="F49" s="588" t="s">
        <v>580</v>
      </c>
      <c r="G49" s="587">
        <v>41704</v>
      </c>
      <c r="H49" s="588" t="s">
        <v>580</v>
      </c>
      <c r="I49" s="587">
        <v>311966</v>
      </c>
    </row>
    <row r="50" spans="1:9" ht="7.15" customHeight="1">
      <c r="A50" s="653"/>
      <c r="B50" s="636"/>
      <c r="C50" s="637"/>
      <c r="D50" s="587"/>
      <c r="E50" s="587"/>
      <c r="F50" s="587"/>
      <c r="G50" s="587"/>
      <c r="H50" s="587"/>
      <c r="I50" s="555"/>
    </row>
    <row r="51" spans="1:9" ht="7.15" customHeight="1">
      <c r="A51" s="646"/>
      <c r="B51" s="639"/>
      <c r="C51" s="640"/>
      <c r="D51" s="587"/>
      <c r="E51" s="587"/>
      <c r="F51" s="587"/>
      <c r="G51" s="587"/>
      <c r="H51" s="587"/>
      <c r="I51" s="555"/>
    </row>
    <row r="52" spans="1:9" ht="12.75">
      <c r="A52" s="1101" t="s">
        <v>12</v>
      </c>
      <c r="B52" s="1101"/>
      <c r="C52" s="632"/>
      <c r="D52" s="587">
        <v>97177</v>
      </c>
      <c r="E52" s="654">
        <v>4745</v>
      </c>
      <c r="F52" s="587">
        <v>534</v>
      </c>
      <c r="G52" s="654">
        <v>0</v>
      </c>
      <c r="H52" s="655">
        <v>0</v>
      </c>
      <c r="I52" s="587">
        <v>91898</v>
      </c>
    </row>
    <row r="53" spans="1:9" ht="7.15" customHeight="1">
      <c r="A53" s="653"/>
      <c r="B53" s="636"/>
      <c r="C53" s="637"/>
      <c r="D53" s="587"/>
      <c r="E53" s="587"/>
      <c r="F53" s="587"/>
      <c r="G53" s="587"/>
      <c r="H53" s="587"/>
      <c r="I53" s="587"/>
    </row>
    <row r="54" spans="1:9" ht="7.15" customHeight="1">
      <c r="A54" s="646"/>
      <c r="B54" s="639"/>
      <c r="C54" s="640"/>
      <c r="D54" s="587"/>
      <c r="E54" s="587"/>
      <c r="F54" s="587"/>
      <c r="G54" s="587"/>
      <c r="H54" s="587"/>
      <c r="I54" s="587"/>
    </row>
    <row r="55" spans="1:9" ht="12.75">
      <c r="A55" s="1101" t="s">
        <v>13</v>
      </c>
      <c r="B55" s="1101"/>
      <c r="C55" s="632"/>
      <c r="D55" s="587">
        <v>757002</v>
      </c>
      <c r="E55" s="587">
        <v>61071</v>
      </c>
      <c r="F55" s="587">
        <v>44111</v>
      </c>
      <c r="G55" s="587">
        <v>228404</v>
      </c>
      <c r="H55" s="587">
        <v>23974</v>
      </c>
      <c r="I55" s="587">
        <v>425892</v>
      </c>
    </row>
    <row r="56" spans="1:9" ht="7.15" customHeight="1">
      <c r="A56" s="653"/>
      <c r="B56" s="636"/>
      <c r="C56" s="637"/>
      <c r="D56" s="587"/>
      <c r="E56" s="587"/>
      <c r="F56" s="587"/>
      <c r="G56" s="587" t="s">
        <v>400</v>
      </c>
      <c r="H56" s="587"/>
      <c r="I56" s="587"/>
    </row>
    <row r="57" spans="1:9" ht="7.15" customHeight="1">
      <c r="A57" s="645"/>
      <c r="B57" s="646"/>
      <c r="C57" s="647"/>
      <c r="D57" s="587"/>
      <c r="E57" s="587"/>
      <c r="F57" s="587"/>
      <c r="G57" s="587"/>
      <c r="H57" s="587"/>
      <c r="I57" s="587"/>
    </row>
    <row r="58" spans="1:9" ht="12.75">
      <c r="A58" s="1101" t="s">
        <v>14</v>
      </c>
      <c r="B58" s="1101"/>
      <c r="C58" s="632"/>
      <c r="D58" s="587">
        <v>478110</v>
      </c>
      <c r="E58" s="587">
        <v>31614</v>
      </c>
      <c r="F58" s="587">
        <v>2788</v>
      </c>
      <c r="G58" s="587">
        <v>203161</v>
      </c>
      <c r="H58" s="654">
        <v>133281</v>
      </c>
      <c r="I58" s="587">
        <v>240548</v>
      </c>
    </row>
    <row r="59" spans="1:9" ht="7.15" customHeight="1">
      <c r="A59" s="653"/>
      <c r="B59" s="636"/>
      <c r="C59" s="637"/>
      <c r="D59" s="587"/>
      <c r="E59" s="587"/>
      <c r="F59" s="587"/>
      <c r="G59" s="587"/>
      <c r="H59" s="587"/>
      <c r="I59" s="555"/>
    </row>
    <row r="60" spans="1:9" ht="7.15" customHeight="1">
      <c r="A60" s="646"/>
      <c r="B60" s="646"/>
      <c r="C60" s="647"/>
      <c r="D60" s="587"/>
      <c r="E60" s="587"/>
      <c r="F60" s="587"/>
      <c r="G60" s="587"/>
      <c r="H60" s="587"/>
      <c r="I60" s="555"/>
    </row>
    <row r="61" spans="1:9" ht="12.75">
      <c r="A61" s="1101" t="s">
        <v>15</v>
      </c>
      <c r="B61" s="1101"/>
      <c r="C61" s="632"/>
      <c r="D61" s="587">
        <v>700335</v>
      </c>
      <c r="E61" s="587">
        <v>173751</v>
      </c>
      <c r="F61" s="587">
        <v>7053</v>
      </c>
      <c r="G61" s="587">
        <v>48516</v>
      </c>
      <c r="H61" s="543">
        <v>13781</v>
      </c>
      <c r="I61" s="587">
        <v>471017</v>
      </c>
    </row>
    <row r="62" spans="1:9" ht="7.15" customHeight="1">
      <c r="A62" s="645"/>
      <c r="B62" s="645"/>
      <c r="C62" s="632"/>
      <c r="D62" s="587"/>
      <c r="E62" s="587"/>
      <c r="F62" s="584"/>
      <c r="G62" s="587"/>
      <c r="H62" s="543"/>
      <c r="I62" s="584"/>
    </row>
    <row r="63" spans="1:9" ht="7.15" customHeight="1">
      <c r="A63" s="645"/>
      <c r="B63" s="645"/>
      <c r="C63" s="632"/>
      <c r="D63" s="587"/>
      <c r="E63" s="587"/>
      <c r="F63" s="584"/>
      <c r="G63" s="587"/>
      <c r="H63" s="543"/>
      <c r="I63" s="584"/>
    </row>
    <row r="64" spans="1:10" ht="12.75">
      <c r="A64" s="1078" t="s">
        <v>16</v>
      </c>
      <c r="B64" s="1078"/>
      <c r="C64" s="613"/>
      <c r="D64" s="614">
        <v>3697126</v>
      </c>
      <c r="E64" s="614">
        <v>432655</v>
      </c>
      <c r="F64" s="614">
        <v>81023</v>
      </c>
      <c r="G64" s="614">
        <v>845693</v>
      </c>
      <c r="H64" s="614">
        <v>204377</v>
      </c>
      <c r="I64" s="614">
        <v>2337755</v>
      </c>
      <c r="J64" s="624" t="s">
        <v>400</v>
      </c>
    </row>
    <row r="65" spans="1:9" ht="12.75">
      <c r="A65" s="595"/>
      <c r="B65" s="595"/>
      <c r="C65" s="595"/>
      <c r="D65" s="614"/>
      <c r="E65" s="614"/>
      <c r="F65" s="614"/>
      <c r="G65" s="614"/>
      <c r="H65" s="614"/>
      <c r="I65" s="614"/>
    </row>
    <row r="66" spans="1:9" ht="12.75">
      <c r="A66" s="537" t="s">
        <v>7</v>
      </c>
      <c r="B66" s="537"/>
      <c r="C66" s="656"/>
      <c r="D66" s="657"/>
      <c r="E66" s="657"/>
      <c r="F66" s="657"/>
      <c r="G66" s="657"/>
      <c r="H66" s="657"/>
      <c r="I66" s="657"/>
    </row>
    <row r="67" spans="1:9" ht="12.75">
      <c r="A67" s="1102" t="s">
        <v>756</v>
      </c>
      <c r="B67" s="1102"/>
      <c r="C67" s="1102"/>
      <c r="D67" s="1102"/>
      <c r="E67" s="1102"/>
      <c r="F67" s="1102"/>
      <c r="G67" s="1102"/>
      <c r="H67" s="1102"/>
      <c r="I67" s="1102"/>
    </row>
    <row r="68" spans="1:8" ht="12.75">
      <c r="A68" s="658"/>
      <c r="B68" s="658"/>
      <c r="C68" s="658"/>
      <c r="D68" s="658"/>
      <c r="E68" s="658"/>
      <c r="F68" s="658"/>
      <c r="G68" s="658"/>
      <c r="H68" s="658"/>
    </row>
    <row r="69" spans="1:9" ht="12">
      <c r="A69" s="658"/>
      <c r="B69" s="658"/>
      <c r="C69" s="658"/>
      <c r="D69" s="658"/>
      <c r="E69" s="658"/>
      <c r="F69" s="658"/>
      <c r="G69" s="658"/>
      <c r="H69" s="658"/>
      <c r="I69" s="616"/>
    </row>
    <row r="70" spans="1:8" ht="12.75">
      <c r="A70" s="658"/>
      <c r="B70" s="658"/>
      <c r="C70" s="658"/>
      <c r="D70" s="658"/>
      <c r="E70" s="658"/>
      <c r="F70" s="658"/>
      <c r="G70" s="658"/>
      <c r="H70" s="658"/>
    </row>
    <row r="71" spans="1:8" ht="12.75">
      <c r="A71" s="658"/>
      <c r="B71" s="658"/>
      <c r="C71" s="658"/>
      <c r="D71" s="658"/>
      <c r="E71" s="658"/>
      <c r="F71" s="658"/>
      <c r="G71" s="658"/>
      <c r="H71" s="658"/>
    </row>
    <row r="72" spans="1:8" ht="12.75">
      <c r="A72" s="658"/>
      <c r="B72" s="658"/>
      <c r="C72" s="658"/>
      <c r="D72" s="658"/>
      <c r="E72" s="658"/>
      <c r="F72" s="658"/>
      <c r="G72" s="658"/>
      <c r="H72" s="658"/>
    </row>
    <row r="73" spans="1:8" ht="12.75">
      <c r="A73" s="658"/>
      <c r="B73" s="658"/>
      <c r="C73" s="658"/>
      <c r="D73" s="658"/>
      <c r="E73" s="658"/>
      <c r="F73" s="658"/>
      <c r="G73" s="658"/>
      <c r="H73" s="658"/>
    </row>
    <row r="74" spans="1:8" ht="12.75">
      <c r="A74" s="658"/>
      <c r="B74" s="658"/>
      <c r="C74" s="658"/>
      <c r="D74" s="658"/>
      <c r="E74" s="658"/>
      <c r="F74" s="658"/>
      <c r="G74" s="658"/>
      <c r="H74" s="658"/>
    </row>
    <row r="75" spans="1:8" ht="12.75">
      <c r="A75" s="658"/>
      <c r="B75" s="658"/>
      <c r="C75" s="658"/>
      <c r="D75" s="658"/>
      <c r="E75" s="658"/>
      <c r="F75" s="658"/>
      <c r="G75" s="658"/>
      <c r="H75" s="658"/>
    </row>
    <row r="76" spans="1:8" ht="12.75">
      <c r="A76" s="658"/>
      <c r="B76" s="658"/>
      <c r="C76" s="658"/>
      <c r="D76" s="658"/>
      <c r="E76" s="658"/>
      <c r="F76" s="658"/>
      <c r="G76" s="658"/>
      <c r="H76" s="658"/>
    </row>
    <row r="77" spans="1:8" ht="12.75">
      <c r="A77" s="658"/>
      <c r="B77" s="658"/>
      <c r="C77" s="658"/>
      <c r="D77" s="658"/>
      <c r="E77" s="658"/>
      <c r="F77" s="658"/>
      <c r="G77" s="658"/>
      <c r="H77" s="658"/>
    </row>
    <row r="78" spans="1:8" ht="12.75">
      <c r="A78" s="658"/>
      <c r="B78" s="658"/>
      <c r="C78" s="658"/>
      <c r="D78" s="658"/>
      <c r="E78" s="658"/>
      <c r="F78" s="658"/>
      <c r="G78" s="658"/>
      <c r="H78" s="658"/>
    </row>
    <row r="79" spans="1:8" ht="12.75">
      <c r="A79" s="658"/>
      <c r="B79" s="658"/>
      <c r="C79" s="658"/>
      <c r="D79" s="658"/>
      <c r="E79" s="658"/>
      <c r="F79" s="658"/>
      <c r="G79" s="658"/>
      <c r="H79" s="658"/>
    </row>
    <row r="80" spans="1:8" ht="12.75">
      <c r="A80" s="658"/>
      <c r="B80" s="658"/>
      <c r="C80" s="658"/>
      <c r="D80" s="658"/>
      <c r="E80" s="658"/>
      <c r="F80" s="658"/>
      <c r="G80" s="658"/>
      <c r="H80" s="658"/>
    </row>
    <row r="81" spans="1:8" ht="12.75">
      <c r="A81" s="658"/>
      <c r="B81" s="658"/>
      <c r="C81" s="658"/>
      <c r="D81" s="658"/>
      <c r="E81" s="658"/>
      <c r="F81" s="658"/>
      <c r="G81" s="658"/>
      <c r="H81" s="658"/>
    </row>
    <row r="82" spans="1:8" ht="12.75">
      <c r="A82" s="658"/>
      <c r="B82" s="658"/>
      <c r="C82" s="658"/>
      <c r="D82" s="658"/>
      <c r="E82" s="658"/>
      <c r="F82" s="658"/>
      <c r="G82" s="658"/>
      <c r="H82" s="658"/>
    </row>
    <row r="83" spans="1:8" ht="12.75">
      <c r="A83" s="658"/>
      <c r="B83" s="658"/>
      <c r="C83" s="658"/>
      <c r="D83" s="658"/>
      <c r="E83" s="658"/>
      <c r="F83" s="658"/>
      <c r="G83" s="658"/>
      <c r="H83" s="658"/>
    </row>
    <row r="84" spans="1:8" ht="12.75">
      <c r="A84" s="658"/>
      <c r="B84" s="658"/>
      <c r="C84" s="658"/>
      <c r="D84" s="658"/>
      <c r="E84" s="658"/>
      <c r="F84" s="658"/>
      <c r="G84" s="658"/>
      <c r="H84" s="658"/>
    </row>
    <row r="85" spans="1:8" ht="12.75">
      <c r="A85" s="658"/>
      <c r="B85" s="658"/>
      <c r="C85" s="658"/>
      <c r="D85" s="658"/>
      <c r="E85" s="658"/>
      <c r="F85" s="658"/>
      <c r="G85" s="658"/>
      <c r="H85" s="658"/>
    </row>
    <row r="86" spans="1:8" ht="12.75">
      <c r="A86" s="658"/>
      <c r="B86" s="658"/>
      <c r="C86" s="658"/>
      <c r="D86" s="658"/>
      <c r="E86" s="658"/>
      <c r="F86" s="658"/>
      <c r="G86" s="658"/>
      <c r="H86" s="658"/>
    </row>
    <row r="87" spans="1:8" ht="12.75">
      <c r="A87" s="658"/>
      <c r="B87" s="658"/>
      <c r="C87" s="658"/>
      <c r="D87" s="658"/>
      <c r="E87" s="658"/>
      <c r="F87" s="658"/>
      <c r="G87" s="658"/>
      <c r="H87" s="658"/>
    </row>
    <row r="88" spans="1:8" ht="12.75">
      <c r="A88" s="658"/>
      <c r="B88" s="658"/>
      <c r="C88" s="658"/>
      <c r="D88" s="658"/>
      <c r="E88" s="658"/>
      <c r="F88" s="658"/>
      <c r="G88" s="658"/>
      <c r="H88" s="658"/>
    </row>
    <row r="89" spans="1:8" ht="12.75">
      <c r="A89" s="658"/>
      <c r="B89" s="658"/>
      <c r="C89" s="658"/>
      <c r="D89" s="658"/>
      <c r="E89" s="658"/>
      <c r="F89" s="658"/>
      <c r="G89" s="658"/>
      <c r="H89" s="658"/>
    </row>
    <row r="90" spans="1:8" ht="12.75">
      <c r="A90" s="658"/>
      <c r="B90" s="658"/>
      <c r="C90" s="658"/>
      <c r="D90" s="658"/>
      <c r="E90" s="658"/>
      <c r="F90" s="658"/>
      <c r="G90" s="658"/>
      <c r="H90" s="658"/>
    </row>
    <row r="91" spans="1:8" ht="12.75">
      <c r="A91" s="658"/>
      <c r="B91" s="658"/>
      <c r="C91" s="658"/>
      <c r="D91" s="658"/>
      <c r="E91" s="658"/>
      <c r="F91" s="658"/>
      <c r="G91" s="658"/>
      <c r="H91" s="658"/>
    </row>
    <row r="92" spans="1:8" ht="12.75">
      <c r="A92" s="658"/>
      <c r="B92" s="658"/>
      <c r="C92" s="658"/>
      <c r="D92" s="658"/>
      <c r="E92" s="658"/>
      <c r="F92" s="658"/>
      <c r="G92" s="658"/>
      <c r="H92" s="658"/>
    </row>
    <row r="93" spans="1:8" ht="12.75">
      <c r="A93" s="658"/>
      <c r="B93" s="658"/>
      <c r="C93" s="658"/>
      <c r="D93" s="658"/>
      <c r="E93" s="658"/>
      <c r="F93" s="658"/>
      <c r="G93" s="658"/>
      <c r="H93" s="658"/>
    </row>
    <row r="94" spans="1:8" ht="12.75">
      <c r="A94" s="658"/>
      <c r="B94" s="658"/>
      <c r="C94" s="658"/>
      <c r="D94" s="658"/>
      <c r="E94" s="658"/>
      <c r="F94" s="658"/>
      <c r="G94" s="658"/>
      <c r="H94" s="658"/>
    </row>
    <row r="95" spans="1:8" ht="12.75">
      <c r="A95" s="658"/>
      <c r="B95" s="658"/>
      <c r="C95" s="658"/>
      <c r="D95" s="658"/>
      <c r="E95" s="658"/>
      <c r="F95" s="658"/>
      <c r="G95" s="658"/>
      <c r="H95" s="658"/>
    </row>
    <row r="96" spans="1:8" ht="12.75">
      <c r="A96" s="658"/>
      <c r="B96" s="658"/>
      <c r="C96" s="658"/>
      <c r="D96" s="658"/>
      <c r="E96" s="658"/>
      <c r="F96" s="658"/>
      <c r="G96" s="658"/>
      <c r="H96" s="658"/>
    </row>
    <row r="97" spans="1:8" ht="12.75">
      <c r="A97" s="658"/>
      <c r="B97" s="658"/>
      <c r="C97" s="658"/>
      <c r="D97" s="658"/>
      <c r="E97" s="658"/>
      <c r="F97" s="658"/>
      <c r="G97" s="658"/>
      <c r="H97" s="658"/>
    </row>
    <row r="98" spans="1:8" ht="12.75">
      <c r="A98" s="658"/>
      <c r="B98" s="658"/>
      <c r="C98" s="658"/>
      <c r="D98" s="658"/>
      <c r="E98" s="658"/>
      <c r="F98" s="658"/>
      <c r="G98" s="658"/>
      <c r="H98" s="658"/>
    </row>
    <row r="99" spans="1:8" ht="12.75">
      <c r="A99" s="658"/>
      <c r="B99" s="658"/>
      <c r="C99" s="658"/>
      <c r="D99" s="658"/>
      <c r="E99" s="658"/>
      <c r="F99" s="658"/>
      <c r="G99" s="658"/>
      <c r="H99" s="658"/>
    </row>
    <row r="100" spans="1:8" ht="12.75">
      <c r="A100" s="658"/>
      <c r="B100" s="658"/>
      <c r="C100" s="658"/>
      <c r="D100" s="658"/>
      <c r="E100" s="658"/>
      <c r="F100" s="658"/>
      <c r="G100" s="658"/>
      <c r="H100" s="658"/>
    </row>
    <row r="101" spans="1:8" ht="12.75">
      <c r="A101" s="658"/>
      <c r="B101" s="658"/>
      <c r="C101" s="658"/>
      <c r="D101" s="658"/>
      <c r="E101" s="658"/>
      <c r="F101" s="658"/>
      <c r="G101" s="658"/>
      <c r="H101" s="658"/>
    </row>
    <row r="102" spans="1:8" ht="12.75">
      <c r="A102" s="658"/>
      <c r="B102" s="658"/>
      <c r="C102" s="658"/>
      <c r="D102" s="658"/>
      <c r="E102" s="658"/>
      <c r="F102" s="658"/>
      <c r="G102" s="658"/>
      <c r="H102" s="658"/>
    </row>
    <row r="103" spans="1:8" ht="12.75">
      <c r="A103" s="658"/>
      <c r="B103" s="658"/>
      <c r="C103" s="658"/>
      <c r="D103" s="658"/>
      <c r="E103" s="658"/>
      <c r="F103" s="658"/>
      <c r="G103" s="658"/>
      <c r="H103" s="658"/>
    </row>
    <row r="104" spans="1:8" ht="12.75">
      <c r="A104" s="658"/>
      <c r="B104" s="658"/>
      <c r="C104" s="658"/>
      <c r="D104" s="658"/>
      <c r="E104" s="658"/>
      <c r="F104" s="658"/>
      <c r="G104" s="658"/>
      <c r="H104" s="658"/>
    </row>
    <row r="105" spans="1:8" ht="12.75">
      <c r="A105" s="658"/>
      <c r="B105" s="658"/>
      <c r="C105" s="658"/>
      <c r="D105" s="658"/>
      <c r="E105" s="658"/>
      <c r="F105" s="658"/>
      <c r="G105" s="658"/>
      <c r="H105" s="658"/>
    </row>
    <row r="106" spans="1:8" ht="12.75">
      <c r="A106" s="658"/>
      <c r="B106" s="658"/>
      <c r="C106" s="658"/>
      <c r="D106" s="658"/>
      <c r="E106" s="658"/>
      <c r="F106" s="658"/>
      <c r="G106" s="658"/>
      <c r="H106" s="658"/>
    </row>
    <row r="107" spans="1:8" ht="12.75">
      <c r="A107" s="658"/>
      <c r="B107" s="658"/>
      <c r="C107" s="658"/>
      <c r="D107" s="658"/>
      <c r="E107" s="658"/>
      <c r="F107" s="658"/>
      <c r="G107" s="658"/>
      <c r="H107" s="658"/>
    </row>
    <row r="108" spans="1:8" ht="12.75">
      <c r="A108" s="658"/>
      <c r="B108" s="658"/>
      <c r="C108" s="658"/>
      <c r="D108" s="658"/>
      <c r="E108" s="658"/>
      <c r="F108" s="658"/>
      <c r="G108" s="658"/>
      <c r="H108" s="658"/>
    </row>
    <row r="109" spans="1:8" ht="12.75">
      <c r="A109" s="658"/>
      <c r="B109" s="658"/>
      <c r="C109" s="658"/>
      <c r="D109" s="658"/>
      <c r="E109" s="658"/>
      <c r="F109" s="658"/>
      <c r="G109" s="658"/>
      <c r="H109" s="658"/>
    </row>
    <row r="110" spans="1:8" ht="12.75">
      <c r="A110" s="658"/>
      <c r="B110" s="658"/>
      <c r="C110" s="658"/>
      <c r="D110" s="658"/>
      <c r="E110" s="658"/>
      <c r="F110" s="658"/>
      <c r="G110" s="658"/>
      <c r="H110" s="658"/>
    </row>
    <row r="111" spans="1:8" ht="12.75">
      <c r="A111" s="658"/>
      <c r="B111" s="658"/>
      <c r="C111" s="658"/>
      <c r="D111" s="658"/>
      <c r="E111" s="658"/>
      <c r="F111" s="658"/>
      <c r="G111" s="658"/>
      <c r="H111" s="658"/>
    </row>
    <row r="112" spans="1:8" ht="12.75">
      <c r="A112" s="658"/>
      <c r="B112" s="658"/>
      <c r="C112" s="658"/>
      <c r="D112" s="658"/>
      <c r="E112" s="658"/>
      <c r="F112" s="658"/>
      <c r="G112" s="658"/>
      <c r="H112" s="658"/>
    </row>
    <row r="113" spans="1:8" ht="12.75">
      <c r="A113" s="658"/>
      <c r="B113" s="658"/>
      <c r="C113" s="658"/>
      <c r="D113" s="658"/>
      <c r="E113" s="658"/>
      <c r="F113" s="658"/>
      <c r="G113" s="658"/>
      <c r="H113" s="658"/>
    </row>
    <row r="114" spans="1:8" ht="12.75">
      <c r="A114" s="658"/>
      <c r="B114" s="658"/>
      <c r="C114" s="658"/>
      <c r="D114" s="658"/>
      <c r="E114" s="658"/>
      <c r="F114" s="658"/>
      <c r="G114" s="658"/>
      <c r="H114" s="658"/>
    </row>
    <row r="115" spans="1:8" ht="12.75">
      <c r="A115" s="658"/>
      <c r="B115" s="658"/>
      <c r="C115" s="658"/>
      <c r="D115" s="658"/>
      <c r="E115" s="658"/>
      <c r="F115" s="658"/>
      <c r="G115" s="658"/>
      <c r="H115" s="658"/>
    </row>
    <row r="116" spans="1:8" ht="12.75">
      <c r="A116" s="658"/>
      <c r="B116" s="658"/>
      <c r="C116" s="658"/>
      <c r="D116" s="658"/>
      <c r="E116" s="658"/>
      <c r="F116" s="658"/>
      <c r="G116" s="658"/>
      <c r="H116" s="658"/>
    </row>
    <row r="117" spans="1:8" ht="12.75">
      <c r="A117" s="658"/>
      <c r="B117" s="658"/>
      <c r="C117" s="658"/>
      <c r="D117" s="658"/>
      <c r="E117" s="658"/>
      <c r="F117" s="658"/>
      <c r="G117" s="658"/>
      <c r="H117" s="658"/>
    </row>
    <row r="118" spans="1:8" ht="12.75">
      <c r="A118" s="658"/>
      <c r="B118" s="658"/>
      <c r="C118" s="658"/>
      <c r="D118" s="658"/>
      <c r="E118" s="658"/>
      <c r="F118" s="658"/>
      <c r="G118" s="658"/>
      <c r="H118" s="658"/>
    </row>
    <row r="119" spans="1:8" ht="12.75">
      <c r="A119" s="658"/>
      <c r="B119" s="658"/>
      <c r="C119" s="658"/>
      <c r="D119" s="658"/>
      <c r="E119" s="658"/>
      <c r="F119" s="658"/>
      <c r="G119" s="658"/>
      <c r="H119" s="658"/>
    </row>
    <row r="120" spans="1:8" ht="12.75">
      <c r="A120" s="658"/>
      <c r="B120" s="658"/>
      <c r="C120" s="658"/>
      <c r="D120" s="658"/>
      <c r="E120" s="658"/>
      <c r="F120" s="658"/>
      <c r="G120" s="658"/>
      <c r="H120" s="658"/>
    </row>
    <row r="121" spans="1:8" ht="12.75">
      <c r="A121" s="658"/>
      <c r="B121" s="658"/>
      <c r="C121" s="658"/>
      <c r="D121" s="658"/>
      <c r="E121" s="658"/>
      <c r="F121" s="658"/>
      <c r="G121" s="658"/>
      <c r="H121" s="658"/>
    </row>
    <row r="122" spans="1:8" ht="12.75">
      <c r="A122" s="658"/>
      <c r="B122" s="658"/>
      <c r="C122" s="658"/>
      <c r="D122" s="658"/>
      <c r="E122" s="658"/>
      <c r="F122" s="658"/>
      <c r="G122" s="658"/>
      <c r="H122" s="658"/>
    </row>
    <row r="123" spans="1:8" ht="12.75">
      <c r="A123" s="658"/>
      <c r="B123" s="658"/>
      <c r="C123" s="658"/>
      <c r="D123" s="658"/>
      <c r="E123" s="658"/>
      <c r="F123" s="658"/>
      <c r="G123" s="658"/>
      <c r="H123" s="658"/>
    </row>
    <row r="124" spans="1:8" ht="12.75">
      <c r="A124" s="658"/>
      <c r="B124" s="658"/>
      <c r="C124" s="658"/>
      <c r="D124" s="658"/>
      <c r="E124" s="658"/>
      <c r="F124" s="658"/>
      <c r="G124" s="658"/>
      <c r="H124" s="658"/>
    </row>
    <row r="125" spans="1:8" ht="12.75">
      <c r="A125" s="658"/>
      <c r="B125" s="658"/>
      <c r="C125" s="658"/>
      <c r="D125" s="658"/>
      <c r="E125" s="658"/>
      <c r="F125" s="658"/>
      <c r="G125" s="658"/>
      <c r="H125" s="658"/>
    </row>
    <row r="126" spans="1:8" ht="12.75">
      <c r="A126" s="658"/>
      <c r="B126" s="658"/>
      <c r="C126" s="658"/>
      <c r="D126" s="658"/>
      <c r="E126" s="658"/>
      <c r="F126" s="658"/>
      <c r="G126" s="658"/>
      <c r="H126" s="658"/>
    </row>
    <row r="127" spans="1:8" ht="12.75">
      <c r="A127" s="658"/>
      <c r="B127" s="658"/>
      <c r="C127" s="658"/>
      <c r="D127" s="658"/>
      <c r="E127" s="658"/>
      <c r="F127" s="658"/>
      <c r="G127" s="658"/>
      <c r="H127" s="658"/>
    </row>
    <row r="128" spans="1:8" ht="12.75">
      <c r="A128" s="658"/>
      <c r="B128" s="658"/>
      <c r="C128" s="658"/>
      <c r="D128" s="658"/>
      <c r="E128" s="658"/>
      <c r="F128" s="658"/>
      <c r="G128" s="658"/>
      <c r="H128" s="658"/>
    </row>
    <row r="129" spans="1:8" ht="12.75">
      <c r="A129" s="658"/>
      <c r="B129" s="658"/>
      <c r="C129" s="658"/>
      <c r="D129" s="658"/>
      <c r="E129" s="658"/>
      <c r="F129" s="658"/>
      <c r="G129" s="658"/>
      <c r="H129" s="658"/>
    </row>
    <row r="130" spans="1:8" ht="12.75">
      <c r="A130" s="658"/>
      <c r="B130" s="658"/>
      <c r="C130" s="658"/>
      <c r="D130" s="658"/>
      <c r="E130" s="658"/>
      <c r="F130" s="658"/>
      <c r="G130" s="658"/>
      <c r="H130" s="658"/>
    </row>
    <row r="131" spans="1:8" ht="12.75">
      <c r="A131" s="658"/>
      <c r="B131" s="658"/>
      <c r="C131" s="658"/>
      <c r="D131" s="658"/>
      <c r="E131" s="658"/>
      <c r="F131" s="658"/>
      <c r="G131" s="658"/>
      <c r="H131" s="658"/>
    </row>
    <row r="132" spans="1:8" ht="12.75">
      <c r="A132" s="658"/>
      <c r="B132" s="658"/>
      <c r="C132" s="658"/>
      <c r="D132" s="658"/>
      <c r="E132" s="658"/>
      <c r="F132" s="658"/>
      <c r="G132" s="658"/>
      <c r="H132" s="658"/>
    </row>
    <row r="133" spans="1:8" ht="12.75">
      <c r="A133" s="658"/>
      <c r="B133" s="658"/>
      <c r="C133" s="658"/>
      <c r="D133" s="658"/>
      <c r="E133" s="658"/>
      <c r="F133" s="658"/>
      <c r="G133" s="658"/>
      <c r="H133" s="658"/>
    </row>
    <row r="134" spans="1:8" ht="12.75">
      <c r="A134" s="658"/>
      <c r="B134" s="658"/>
      <c r="C134" s="658"/>
      <c r="D134" s="658"/>
      <c r="E134" s="658"/>
      <c r="F134" s="658"/>
      <c r="G134" s="658"/>
      <c r="H134" s="658"/>
    </row>
    <row r="135" spans="1:8" ht="12.75">
      <c r="A135" s="658"/>
      <c r="B135" s="658"/>
      <c r="C135" s="658"/>
      <c r="D135" s="658"/>
      <c r="E135" s="658"/>
      <c r="F135" s="658"/>
      <c r="G135" s="658"/>
      <c r="H135" s="658"/>
    </row>
    <row r="136" spans="1:8" ht="12.75">
      <c r="A136" s="658"/>
      <c r="B136" s="658"/>
      <c r="C136" s="658"/>
      <c r="D136" s="658"/>
      <c r="E136" s="658"/>
      <c r="F136" s="658"/>
      <c r="G136" s="658"/>
      <c r="H136" s="658"/>
    </row>
    <row r="137" spans="1:8" ht="12.75">
      <c r="A137" s="658"/>
      <c r="B137" s="658"/>
      <c r="C137" s="658"/>
      <c r="D137" s="658"/>
      <c r="E137" s="658"/>
      <c r="F137" s="658"/>
      <c r="G137" s="658"/>
      <c r="H137" s="658"/>
    </row>
    <row r="138" spans="1:8" ht="12.75">
      <c r="A138" s="658"/>
      <c r="B138" s="658"/>
      <c r="C138" s="658"/>
      <c r="D138" s="658"/>
      <c r="E138" s="658"/>
      <c r="F138" s="658"/>
      <c r="G138" s="658"/>
      <c r="H138" s="658"/>
    </row>
    <row r="139" spans="1:8" ht="12.75">
      <c r="A139" s="658"/>
      <c r="B139" s="658"/>
      <c r="C139" s="658"/>
      <c r="D139" s="658"/>
      <c r="E139" s="658"/>
      <c r="F139" s="658"/>
      <c r="G139" s="658"/>
      <c r="H139" s="658"/>
    </row>
    <row r="140" spans="1:8" ht="12.75">
      <c r="A140" s="658"/>
      <c r="B140" s="658"/>
      <c r="C140" s="658"/>
      <c r="D140" s="658"/>
      <c r="E140" s="658"/>
      <c r="F140" s="658"/>
      <c r="G140" s="658"/>
      <c r="H140" s="658"/>
    </row>
    <row r="141" spans="1:8" ht="12.75">
      <c r="A141" s="658"/>
      <c r="B141" s="658"/>
      <c r="C141" s="658"/>
      <c r="D141" s="658"/>
      <c r="E141" s="658"/>
      <c r="F141" s="658"/>
      <c r="G141" s="658"/>
      <c r="H141" s="658"/>
    </row>
    <row r="142" spans="1:8" ht="12.75">
      <c r="A142" s="658"/>
      <c r="B142" s="658"/>
      <c r="C142" s="658"/>
      <c r="D142" s="658"/>
      <c r="E142" s="658"/>
      <c r="F142" s="658"/>
      <c r="G142" s="658"/>
      <c r="H142" s="658"/>
    </row>
    <row r="143" spans="1:8" ht="12.75">
      <c r="A143" s="658"/>
      <c r="B143" s="658"/>
      <c r="C143" s="658"/>
      <c r="D143" s="658"/>
      <c r="E143" s="658"/>
      <c r="F143" s="658"/>
      <c r="G143" s="658"/>
      <c r="H143" s="658"/>
    </row>
    <row r="144" spans="1:8" ht="12.75">
      <c r="A144" s="658"/>
      <c r="B144" s="658"/>
      <c r="C144" s="658"/>
      <c r="D144" s="658"/>
      <c r="E144" s="658"/>
      <c r="F144" s="658"/>
      <c r="G144" s="658"/>
      <c r="H144" s="658"/>
    </row>
    <row r="145" spans="1:8" ht="12.75">
      <c r="A145" s="658"/>
      <c r="B145" s="658"/>
      <c r="C145" s="658"/>
      <c r="D145" s="658"/>
      <c r="E145" s="658"/>
      <c r="F145" s="658"/>
      <c r="G145" s="658"/>
      <c r="H145" s="658"/>
    </row>
    <row r="146" spans="1:8" ht="12.75">
      <c r="A146" s="658"/>
      <c r="B146" s="658"/>
      <c r="C146" s="658"/>
      <c r="D146" s="658"/>
      <c r="E146" s="658"/>
      <c r="F146" s="658"/>
      <c r="G146" s="658"/>
      <c r="H146" s="658"/>
    </row>
    <row r="147" spans="1:8" ht="12.75">
      <c r="A147" s="658"/>
      <c r="B147" s="658"/>
      <c r="C147" s="658"/>
      <c r="D147" s="658"/>
      <c r="E147" s="658"/>
      <c r="F147" s="658"/>
      <c r="G147" s="658"/>
      <c r="H147" s="658"/>
    </row>
    <row r="148" spans="1:8" ht="12.75">
      <c r="A148" s="658"/>
      <c r="B148" s="658"/>
      <c r="C148" s="658"/>
      <c r="D148" s="658"/>
      <c r="E148" s="658"/>
      <c r="F148" s="658"/>
      <c r="G148" s="658"/>
      <c r="H148" s="658"/>
    </row>
    <row r="149" spans="1:8" ht="12.75">
      <c r="A149" s="658"/>
      <c r="B149" s="658"/>
      <c r="C149" s="658"/>
      <c r="D149" s="658"/>
      <c r="E149" s="658"/>
      <c r="F149" s="658"/>
      <c r="G149" s="658"/>
      <c r="H149" s="658"/>
    </row>
    <row r="150" spans="1:8" ht="12.75">
      <c r="A150" s="658"/>
      <c r="B150" s="658"/>
      <c r="C150" s="658"/>
      <c r="D150" s="658"/>
      <c r="E150" s="658"/>
      <c r="F150" s="658"/>
      <c r="G150" s="658"/>
      <c r="H150" s="658"/>
    </row>
    <row r="151" spans="1:8" ht="12.75">
      <c r="A151" s="658"/>
      <c r="B151" s="658"/>
      <c r="C151" s="658"/>
      <c r="D151" s="658"/>
      <c r="E151" s="658"/>
      <c r="F151" s="658"/>
      <c r="G151" s="658"/>
      <c r="H151" s="658"/>
    </row>
    <row r="152" spans="1:8" ht="12.75">
      <c r="A152" s="658"/>
      <c r="B152" s="658"/>
      <c r="C152" s="658"/>
      <c r="D152" s="658"/>
      <c r="E152" s="658"/>
      <c r="F152" s="658"/>
      <c r="G152" s="658"/>
      <c r="H152" s="658"/>
    </row>
    <row r="153" spans="1:8" ht="12.75">
      <c r="A153" s="658"/>
      <c r="B153" s="658"/>
      <c r="C153" s="658"/>
      <c r="D153" s="658"/>
      <c r="E153" s="658"/>
      <c r="F153" s="658"/>
      <c r="G153" s="658"/>
      <c r="H153" s="658"/>
    </row>
    <row r="154" spans="1:8" ht="12.75">
      <c r="A154" s="658"/>
      <c r="B154" s="658"/>
      <c r="C154" s="658"/>
      <c r="D154" s="658"/>
      <c r="E154" s="658"/>
      <c r="F154" s="658"/>
      <c r="G154" s="658"/>
      <c r="H154" s="658"/>
    </row>
    <row r="155" spans="1:8" ht="12.75">
      <c r="A155" s="658"/>
      <c r="B155" s="658"/>
      <c r="C155" s="658"/>
      <c r="D155" s="658"/>
      <c r="E155" s="658"/>
      <c r="F155" s="658"/>
      <c r="G155" s="658"/>
      <c r="H155" s="658"/>
    </row>
    <row r="156" spans="1:8" ht="12.75">
      <c r="A156" s="658"/>
      <c r="B156" s="658"/>
      <c r="C156" s="658"/>
      <c r="D156" s="658"/>
      <c r="E156" s="658"/>
      <c r="F156" s="658"/>
      <c r="G156" s="658"/>
      <c r="H156" s="658"/>
    </row>
    <row r="157" spans="1:8" ht="12.75">
      <c r="A157" s="658"/>
      <c r="B157" s="658"/>
      <c r="C157" s="658"/>
      <c r="D157" s="658"/>
      <c r="E157" s="658"/>
      <c r="F157" s="658"/>
      <c r="G157" s="658"/>
      <c r="H157" s="658"/>
    </row>
    <row r="158" spans="1:8" ht="12.75">
      <c r="A158" s="658"/>
      <c r="B158" s="658"/>
      <c r="C158" s="658"/>
      <c r="D158" s="658"/>
      <c r="E158" s="658"/>
      <c r="F158" s="658"/>
      <c r="G158" s="658"/>
      <c r="H158" s="658"/>
    </row>
    <row r="159" spans="1:8" ht="12.75">
      <c r="A159" s="658"/>
      <c r="B159" s="658"/>
      <c r="C159" s="658"/>
      <c r="D159" s="658"/>
      <c r="E159" s="658"/>
      <c r="F159" s="658"/>
      <c r="G159" s="658"/>
      <c r="H159" s="658"/>
    </row>
    <row r="160" spans="1:8" ht="12.75">
      <c r="A160" s="658"/>
      <c r="B160" s="658"/>
      <c r="C160" s="658"/>
      <c r="D160" s="658"/>
      <c r="E160" s="658"/>
      <c r="F160" s="658"/>
      <c r="G160" s="658"/>
      <c r="H160" s="658"/>
    </row>
    <row r="161" spans="1:8" ht="12.75">
      <c r="A161" s="658"/>
      <c r="B161" s="658"/>
      <c r="C161" s="658"/>
      <c r="D161" s="658"/>
      <c r="E161" s="658"/>
      <c r="F161" s="658"/>
      <c r="G161" s="658"/>
      <c r="H161" s="658"/>
    </row>
    <row r="162" spans="1:8" ht="12.75">
      <c r="A162" s="658"/>
      <c r="B162" s="658"/>
      <c r="C162" s="658"/>
      <c r="D162" s="658"/>
      <c r="E162" s="658"/>
      <c r="F162" s="658"/>
      <c r="G162" s="658"/>
      <c r="H162" s="658"/>
    </row>
    <row r="163" spans="1:8" ht="12.75">
      <c r="A163" s="658"/>
      <c r="B163" s="658"/>
      <c r="C163" s="658"/>
      <c r="D163" s="658"/>
      <c r="E163" s="658"/>
      <c r="F163" s="658"/>
      <c r="G163" s="658"/>
      <c r="H163" s="658"/>
    </row>
    <row r="164" spans="1:8" ht="12.75">
      <c r="A164" s="658"/>
      <c r="B164" s="658"/>
      <c r="C164" s="658"/>
      <c r="D164" s="658"/>
      <c r="E164" s="658"/>
      <c r="F164" s="658"/>
      <c r="G164" s="658"/>
      <c r="H164" s="658"/>
    </row>
    <row r="165" spans="1:8" ht="12.75">
      <c r="A165" s="658"/>
      <c r="B165" s="658"/>
      <c r="C165" s="658"/>
      <c r="D165" s="658"/>
      <c r="E165" s="658"/>
      <c r="F165" s="658"/>
      <c r="G165" s="658"/>
      <c r="H165" s="658"/>
    </row>
    <row r="166" spans="1:8" ht="12.75">
      <c r="A166" s="658"/>
      <c r="B166" s="658"/>
      <c r="C166" s="658"/>
      <c r="D166" s="658"/>
      <c r="E166" s="658"/>
      <c r="F166" s="658"/>
      <c r="G166" s="658"/>
      <c r="H166" s="658"/>
    </row>
    <row r="167" spans="1:8" ht="12.75">
      <c r="A167" s="658"/>
      <c r="B167" s="658"/>
      <c r="C167" s="658"/>
      <c r="D167" s="658"/>
      <c r="E167" s="658"/>
      <c r="F167" s="658"/>
      <c r="G167" s="658"/>
      <c r="H167" s="658"/>
    </row>
    <row r="168" spans="1:8" ht="12.75">
      <c r="A168" s="658"/>
      <c r="B168" s="658"/>
      <c r="C168" s="658"/>
      <c r="D168" s="658"/>
      <c r="E168" s="658"/>
      <c r="F168" s="658"/>
      <c r="G168" s="658"/>
      <c r="H168" s="658"/>
    </row>
    <row r="169" spans="1:8" ht="12.75">
      <c r="A169" s="658"/>
      <c r="B169" s="658"/>
      <c r="C169" s="658"/>
      <c r="D169" s="658"/>
      <c r="E169" s="658"/>
      <c r="F169" s="658"/>
      <c r="G169" s="658"/>
      <c r="H169" s="658"/>
    </row>
    <row r="170" spans="1:8" ht="12.75">
      <c r="A170" s="658"/>
      <c r="B170" s="658"/>
      <c r="C170" s="658"/>
      <c r="D170" s="658"/>
      <c r="E170" s="658"/>
      <c r="F170" s="658"/>
      <c r="G170" s="658"/>
      <c r="H170" s="658"/>
    </row>
    <row r="171" spans="1:8" ht="12.75">
      <c r="A171" s="658"/>
      <c r="B171" s="658"/>
      <c r="C171" s="658"/>
      <c r="D171" s="658"/>
      <c r="E171" s="658"/>
      <c r="F171" s="658"/>
      <c r="G171" s="658"/>
      <c r="H171" s="658"/>
    </row>
    <row r="172" spans="1:8" ht="12.75">
      <c r="A172" s="658"/>
      <c r="B172" s="658"/>
      <c r="C172" s="658"/>
      <c r="D172" s="658"/>
      <c r="E172" s="658"/>
      <c r="F172" s="658"/>
      <c r="G172" s="658"/>
      <c r="H172" s="658"/>
    </row>
    <row r="173" spans="1:8" ht="12.75">
      <c r="A173" s="658"/>
      <c r="B173" s="658"/>
      <c r="C173" s="658"/>
      <c r="D173" s="658"/>
      <c r="E173" s="658"/>
      <c r="F173" s="658"/>
      <c r="G173" s="658"/>
      <c r="H173" s="658"/>
    </row>
    <row r="174" spans="1:8" ht="12.75">
      <c r="A174" s="658"/>
      <c r="B174" s="658"/>
      <c r="C174" s="658"/>
      <c r="D174" s="658"/>
      <c r="E174" s="658"/>
      <c r="F174" s="658"/>
      <c r="G174" s="658"/>
      <c r="H174" s="658"/>
    </row>
    <row r="175" spans="1:8" ht="12.75">
      <c r="A175" s="658"/>
      <c r="B175" s="658"/>
      <c r="C175" s="658"/>
      <c r="D175" s="658"/>
      <c r="E175" s="658"/>
      <c r="F175" s="658"/>
      <c r="G175" s="658"/>
      <c r="H175" s="658"/>
    </row>
    <row r="176" spans="1:8" ht="12.75">
      <c r="A176" s="658"/>
      <c r="B176" s="658"/>
      <c r="C176" s="658"/>
      <c r="D176" s="658"/>
      <c r="E176" s="658"/>
      <c r="F176" s="658"/>
      <c r="G176" s="658"/>
      <c r="H176" s="658"/>
    </row>
    <row r="177" spans="1:8" ht="12.75">
      <c r="A177" s="658"/>
      <c r="B177" s="658"/>
      <c r="C177" s="658"/>
      <c r="D177" s="658"/>
      <c r="E177" s="658"/>
      <c r="F177" s="658"/>
      <c r="G177" s="658"/>
      <c r="H177" s="658"/>
    </row>
    <row r="178" spans="1:8" ht="12.75">
      <c r="A178" s="658"/>
      <c r="B178" s="658"/>
      <c r="C178" s="658"/>
      <c r="D178" s="658"/>
      <c r="E178" s="658"/>
      <c r="F178" s="658"/>
      <c r="G178" s="658"/>
      <c r="H178" s="658"/>
    </row>
    <row r="179" spans="1:8" ht="12.75">
      <c r="A179" s="658"/>
      <c r="B179" s="658"/>
      <c r="C179" s="658"/>
      <c r="D179" s="658"/>
      <c r="E179" s="658"/>
      <c r="F179" s="658"/>
      <c r="G179" s="658"/>
      <c r="H179" s="658"/>
    </row>
    <row r="180" spans="1:8" ht="12.75">
      <c r="A180" s="658"/>
      <c r="B180" s="658"/>
      <c r="C180" s="658"/>
      <c r="D180" s="658"/>
      <c r="E180" s="658"/>
      <c r="F180" s="658"/>
      <c r="G180" s="658"/>
      <c r="H180" s="658"/>
    </row>
    <row r="181" spans="1:8" ht="12.75">
      <c r="A181" s="658"/>
      <c r="B181" s="658"/>
      <c r="C181" s="658"/>
      <c r="D181" s="658"/>
      <c r="E181" s="658"/>
      <c r="F181" s="658"/>
      <c r="G181" s="658"/>
      <c r="H181" s="658"/>
    </row>
    <row r="182" spans="1:8" ht="12.75">
      <c r="A182" s="658"/>
      <c r="B182" s="658"/>
      <c r="C182" s="658"/>
      <c r="D182" s="658"/>
      <c r="E182" s="658"/>
      <c r="F182" s="658"/>
      <c r="G182" s="658"/>
      <c r="H182" s="658"/>
    </row>
    <row r="183" spans="1:8" ht="12.75">
      <c r="A183" s="658"/>
      <c r="B183" s="658"/>
      <c r="C183" s="658"/>
      <c r="D183" s="658"/>
      <c r="E183" s="658"/>
      <c r="F183" s="658"/>
      <c r="G183" s="658"/>
      <c r="H183" s="658"/>
    </row>
    <row r="184" spans="1:8" ht="12.75">
      <c r="A184" s="658"/>
      <c r="B184" s="658"/>
      <c r="C184" s="658"/>
      <c r="D184" s="658"/>
      <c r="E184" s="658"/>
      <c r="F184" s="658"/>
      <c r="G184" s="658"/>
      <c r="H184" s="658"/>
    </row>
    <row r="185" spans="1:8" ht="12.75">
      <c r="A185" s="658"/>
      <c r="B185" s="658"/>
      <c r="C185" s="658"/>
      <c r="D185" s="658"/>
      <c r="E185" s="658"/>
      <c r="F185" s="658"/>
      <c r="G185" s="658"/>
      <c r="H185" s="658"/>
    </row>
    <row r="186" spans="1:8" ht="12.75">
      <c r="A186" s="658"/>
      <c r="B186" s="658"/>
      <c r="C186" s="658"/>
      <c r="D186" s="658"/>
      <c r="E186" s="658"/>
      <c r="F186" s="658"/>
      <c r="G186" s="658"/>
      <c r="H186" s="658"/>
    </row>
    <row r="187" spans="1:8" ht="12.75">
      <c r="A187" s="658"/>
      <c r="B187" s="658"/>
      <c r="C187" s="658"/>
      <c r="D187" s="658"/>
      <c r="E187" s="658"/>
      <c r="F187" s="658"/>
      <c r="G187" s="658"/>
      <c r="H187" s="658"/>
    </row>
    <row r="188" spans="1:8" ht="12.75">
      <c r="A188" s="658"/>
      <c r="B188" s="658"/>
      <c r="C188" s="658"/>
      <c r="D188" s="658"/>
      <c r="E188" s="658"/>
      <c r="F188" s="658"/>
      <c r="G188" s="658"/>
      <c r="H188" s="658"/>
    </row>
    <row r="189" spans="1:8" ht="12.75">
      <c r="A189" s="658"/>
      <c r="B189" s="658"/>
      <c r="C189" s="658"/>
      <c r="D189" s="658"/>
      <c r="E189" s="658"/>
      <c r="F189" s="658"/>
      <c r="G189" s="658"/>
      <c r="H189" s="658"/>
    </row>
    <row r="190" spans="1:8" ht="12.75">
      <c r="A190" s="658"/>
      <c r="B190" s="658"/>
      <c r="C190" s="658"/>
      <c r="D190" s="658"/>
      <c r="E190" s="658"/>
      <c r="F190" s="658"/>
      <c r="G190" s="658"/>
      <c r="H190" s="658"/>
    </row>
    <row r="191" spans="1:8" ht="12.75">
      <c r="A191" s="658"/>
      <c r="B191" s="658"/>
      <c r="C191" s="658"/>
      <c r="D191" s="658"/>
      <c r="E191" s="658"/>
      <c r="F191" s="658"/>
      <c r="G191" s="658"/>
      <c r="H191" s="658"/>
    </row>
    <row r="192" spans="1:8" ht="12.75">
      <c r="A192" s="658"/>
      <c r="B192" s="658"/>
      <c r="C192" s="658"/>
      <c r="D192" s="658"/>
      <c r="E192" s="658"/>
      <c r="F192" s="658"/>
      <c r="G192" s="658"/>
      <c r="H192" s="658"/>
    </row>
    <row r="193" spans="1:8" ht="12.75">
      <c r="A193" s="658"/>
      <c r="B193" s="658"/>
      <c r="C193" s="658"/>
      <c r="D193" s="658"/>
      <c r="E193" s="658"/>
      <c r="F193" s="658"/>
      <c r="G193" s="658"/>
      <c r="H193" s="658"/>
    </row>
    <row r="194" spans="1:8" ht="12.75">
      <c r="A194" s="658"/>
      <c r="B194" s="658"/>
      <c r="C194" s="658"/>
      <c r="D194" s="658"/>
      <c r="E194" s="658"/>
      <c r="F194" s="658"/>
      <c r="G194" s="658"/>
      <c r="H194" s="658"/>
    </row>
    <row r="195" spans="1:8" ht="12.75">
      <c r="A195" s="658"/>
      <c r="B195" s="658"/>
      <c r="C195" s="658"/>
      <c r="D195" s="658"/>
      <c r="E195" s="658"/>
      <c r="F195" s="658"/>
      <c r="G195" s="658"/>
      <c r="H195" s="658"/>
    </row>
    <row r="196" spans="1:8" ht="12.75">
      <c r="A196" s="658"/>
      <c r="B196" s="658"/>
      <c r="C196" s="658"/>
      <c r="D196" s="658"/>
      <c r="E196" s="658"/>
      <c r="F196" s="658"/>
      <c r="G196" s="658"/>
      <c r="H196" s="658"/>
    </row>
    <row r="197" spans="1:8" ht="12.75">
      <c r="A197" s="658"/>
      <c r="B197" s="658"/>
      <c r="C197" s="658"/>
      <c r="D197" s="658"/>
      <c r="E197" s="658"/>
      <c r="F197" s="658"/>
      <c r="G197" s="658"/>
      <c r="H197" s="658"/>
    </row>
    <row r="198" spans="1:8" ht="12.75">
      <c r="A198" s="658"/>
      <c r="B198" s="658"/>
      <c r="C198" s="658"/>
      <c r="D198" s="658"/>
      <c r="E198" s="658"/>
      <c r="F198" s="658"/>
      <c r="G198" s="658"/>
      <c r="H198" s="658"/>
    </row>
    <row r="199" spans="1:8" ht="12.75">
      <c r="A199" s="658"/>
      <c r="B199" s="658"/>
      <c r="C199" s="658"/>
      <c r="D199" s="658"/>
      <c r="E199" s="658"/>
      <c r="F199" s="658"/>
      <c r="G199" s="658"/>
      <c r="H199" s="658"/>
    </row>
    <row r="200" spans="1:8" ht="12.75">
      <c r="A200" s="658"/>
      <c r="B200" s="658"/>
      <c r="C200" s="658"/>
      <c r="D200" s="658"/>
      <c r="E200" s="658"/>
      <c r="F200" s="658"/>
      <c r="G200" s="658"/>
      <c r="H200" s="658"/>
    </row>
    <row r="201" spans="1:8" ht="12.75">
      <c r="A201" s="658"/>
      <c r="B201" s="658"/>
      <c r="C201" s="658"/>
      <c r="D201" s="658"/>
      <c r="E201" s="658"/>
      <c r="F201" s="658"/>
      <c r="G201" s="658"/>
      <c r="H201" s="658"/>
    </row>
    <row r="202" spans="1:8" ht="12.75">
      <c r="A202" s="658"/>
      <c r="B202" s="658"/>
      <c r="C202" s="658"/>
      <c r="D202" s="658"/>
      <c r="E202" s="658"/>
      <c r="F202" s="658"/>
      <c r="G202" s="658"/>
      <c r="H202" s="658"/>
    </row>
    <row r="203" spans="1:8" ht="12.75">
      <c r="A203" s="658"/>
      <c r="B203" s="658"/>
      <c r="C203" s="658"/>
      <c r="D203" s="658"/>
      <c r="E203" s="658"/>
      <c r="F203" s="658"/>
      <c r="G203" s="658"/>
      <c r="H203" s="658"/>
    </row>
    <row r="204" spans="1:8" ht="12.75">
      <c r="A204" s="658"/>
      <c r="B204" s="658"/>
      <c r="C204" s="658"/>
      <c r="D204" s="658"/>
      <c r="E204" s="658"/>
      <c r="F204" s="658"/>
      <c r="G204" s="658"/>
      <c r="H204" s="658"/>
    </row>
    <row r="205" spans="1:8" ht="12.75">
      <c r="A205" s="658"/>
      <c r="B205" s="658"/>
      <c r="C205" s="658"/>
      <c r="D205" s="658"/>
      <c r="E205" s="658"/>
      <c r="F205" s="658"/>
      <c r="G205" s="658"/>
      <c r="H205" s="658"/>
    </row>
    <row r="206" spans="1:8" ht="12.75">
      <c r="A206" s="658"/>
      <c r="B206" s="658"/>
      <c r="C206" s="658"/>
      <c r="D206" s="658"/>
      <c r="E206" s="658"/>
      <c r="F206" s="658"/>
      <c r="G206" s="658"/>
      <c r="H206" s="658"/>
    </row>
    <row r="207" spans="1:8" ht="12.75">
      <c r="A207" s="658"/>
      <c r="B207" s="658"/>
      <c r="C207" s="658"/>
      <c r="D207" s="658"/>
      <c r="E207" s="658"/>
      <c r="F207" s="658"/>
      <c r="G207" s="658"/>
      <c r="H207" s="658"/>
    </row>
    <row r="208" spans="1:8" ht="12.75">
      <c r="A208" s="658"/>
      <c r="B208" s="658"/>
      <c r="C208" s="658"/>
      <c r="D208" s="658"/>
      <c r="E208" s="658"/>
      <c r="F208" s="658"/>
      <c r="G208" s="658"/>
      <c r="H208" s="658"/>
    </row>
    <row r="209" spans="1:8" ht="12.75">
      <c r="A209" s="658"/>
      <c r="B209" s="658"/>
      <c r="C209" s="658"/>
      <c r="D209" s="658"/>
      <c r="E209" s="658"/>
      <c r="F209" s="658"/>
      <c r="G209" s="658"/>
      <c r="H209" s="658"/>
    </row>
    <row r="210" spans="1:8" ht="12.75">
      <c r="A210" s="658"/>
      <c r="B210" s="658"/>
      <c r="C210" s="658"/>
      <c r="D210" s="658"/>
      <c r="E210" s="658"/>
      <c r="F210" s="658"/>
      <c r="G210" s="658"/>
      <c r="H210" s="658"/>
    </row>
    <row r="211" spans="1:8" ht="12.75">
      <c r="A211" s="658"/>
      <c r="B211" s="658"/>
      <c r="C211" s="658"/>
      <c r="D211" s="658"/>
      <c r="E211" s="658"/>
      <c r="F211" s="658"/>
      <c r="G211" s="658"/>
      <c r="H211" s="658"/>
    </row>
    <row r="212" spans="1:8" ht="12.75">
      <c r="A212" s="658"/>
      <c r="B212" s="658"/>
      <c r="C212" s="658"/>
      <c r="D212" s="658"/>
      <c r="E212" s="658"/>
      <c r="F212" s="658"/>
      <c r="G212" s="658"/>
      <c r="H212" s="658"/>
    </row>
    <row r="213" spans="1:8" ht="12.75">
      <c r="A213" s="658"/>
      <c r="B213" s="658"/>
      <c r="C213" s="658"/>
      <c r="D213" s="658"/>
      <c r="E213" s="658"/>
      <c r="F213" s="658"/>
      <c r="G213" s="658"/>
      <c r="H213" s="658"/>
    </row>
    <row r="214" spans="1:8" ht="12.75">
      <c r="A214" s="658"/>
      <c r="B214" s="658"/>
      <c r="C214" s="658"/>
      <c r="D214" s="658"/>
      <c r="E214" s="658"/>
      <c r="F214" s="658"/>
      <c r="G214" s="658"/>
      <c r="H214" s="658"/>
    </row>
    <row r="215" spans="1:8" ht="12.75">
      <c r="A215" s="658"/>
      <c r="B215" s="658"/>
      <c r="C215" s="658"/>
      <c r="D215" s="658"/>
      <c r="E215" s="658"/>
      <c r="F215" s="658"/>
      <c r="G215" s="658"/>
      <c r="H215" s="658"/>
    </row>
    <row r="216" spans="1:8" ht="12.75">
      <c r="A216" s="658"/>
      <c r="B216" s="658"/>
      <c r="C216" s="658"/>
      <c r="D216" s="658"/>
      <c r="E216" s="658"/>
      <c r="F216" s="658"/>
      <c r="G216" s="658"/>
      <c r="H216" s="658"/>
    </row>
    <row r="217" spans="1:8" ht="12.75">
      <c r="A217" s="658"/>
      <c r="B217" s="658"/>
      <c r="C217" s="658"/>
      <c r="D217" s="658"/>
      <c r="E217" s="658"/>
      <c r="F217" s="658"/>
      <c r="G217" s="658"/>
      <c r="H217" s="658"/>
    </row>
    <row r="218" spans="1:8" ht="12.75">
      <c r="A218" s="658"/>
      <c r="B218" s="658"/>
      <c r="C218" s="658"/>
      <c r="D218" s="658"/>
      <c r="E218" s="658"/>
      <c r="F218" s="658"/>
      <c r="G218" s="658"/>
      <c r="H218" s="658"/>
    </row>
    <row r="219" spans="1:8" ht="12.75">
      <c r="A219" s="658"/>
      <c r="B219" s="658"/>
      <c r="C219" s="658"/>
      <c r="D219" s="658"/>
      <c r="E219" s="658"/>
      <c r="F219" s="658"/>
      <c r="G219" s="658"/>
      <c r="H219" s="658"/>
    </row>
    <row r="220" spans="1:8" ht="12.75">
      <c r="A220" s="658"/>
      <c r="B220" s="658"/>
      <c r="C220" s="658"/>
      <c r="D220" s="658"/>
      <c r="E220" s="658"/>
      <c r="F220" s="658"/>
      <c r="G220" s="658"/>
      <c r="H220" s="658"/>
    </row>
    <row r="221" spans="1:8" ht="12.75">
      <c r="A221" s="658"/>
      <c r="B221" s="658"/>
      <c r="C221" s="658"/>
      <c r="D221" s="658"/>
      <c r="E221" s="658"/>
      <c r="F221" s="658"/>
      <c r="G221" s="658"/>
      <c r="H221" s="658"/>
    </row>
    <row r="222" spans="1:8" ht="12.75">
      <c r="A222" s="658"/>
      <c r="B222" s="658"/>
      <c r="C222" s="658"/>
      <c r="D222" s="658"/>
      <c r="E222" s="658"/>
      <c r="F222" s="658"/>
      <c r="G222" s="658"/>
      <c r="H222" s="658"/>
    </row>
    <row r="223" spans="1:8" ht="12.75">
      <c r="A223" s="658"/>
      <c r="B223" s="658"/>
      <c r="C223" s="658"/>
      <c r="D223" s="658"/>
      <c r="E223" s="658"/>
      <c r="F223" s="658"/>
      <c r="G223" s="658"/>
      <c r="H223" s="658"/>
    </row>
    <row r="224" spans="1:8" ht="12.75">
      <c r="A224" s="658"/>
      <c r="B224" s="658"/>
      <c r="C224" s="658"/>
      <c r="D224" s="658"/>
      <c r="E224" s="658"/>
      <c r="F224" s="658"/>
      <c r="G224" s="658"/>
      <c r="H224" s="658"/>
    </row>
    <row r="225" spans="1:8" ht="12.75">
      <c r="A225" s="658"/>
      <c r="B225" s="658"/>
      <c r="C225" s="658"/>
      <c r="D225" s="658"/>
      <c r="E225" s="658"/>
      <c r="F225" s="658"/>
      <c r="G225" s="658"/>
      <c r="H225" s="658"/>
    </row>
    <row r="226" spans="1:8" ht="12.75">
      <c r="A226" s="658"/>
      <c r="B226" s="658"/>
      <c r="C226" s="658"/>
      <c r="D226" s="658"/>
      <c r="E226" s="658"/>
      <c r="F226" s="658"/>
      <c r="G226" s="658"/>
      <c r="H226" s="658"/>
    </row>
    <row r="227" spans="1:8" ht="12.75">
      <c r="A227" s="658"/>
      <c r="B227" s="658"/>
      <c r="C227" s="658"/>
      <c r="D227" s="658"/>
      <c r="E227" s="658"/>
      <c r="F227" s="658"/>
      <c r="G227" s="658"/>
      <c r="H227" s="658"/>
    </row>
    <row r="228" spans="1:8" ht="12.75">
      <c r="A228" s="658"/>
      <c r="B228" s="658"/>
      <c r="C228" s="658"/>
      <c r="D228" s="658"/>
      <c r="E228" s="658"/>
      <c r="F228" s="658"/>
      <c r="G228" s="658"/>
      <c r="H228" s="658"/>
    </row>
    <row r="229" spans="1:8" ht="12.75">
      <c r="A229" s="658"/>
      <c r="B229" s="658"/>
      <c r="C229" s="658"/>
      <c r="D229" s="658"/>
      <c r="E229" s="658"/>
      <c r="F229" s="658"/>
      <c r="G229" s="658"/>
      <c r="H229" s="658"/>
    </row>
    <row r="230" spans="1:8" ht="12.75">
      <c r="A230" s="658"/>
      <c r="B230" s="658"/>
      <c r="C230" s="658"/>
      <c r="D230" s="658"/>
      <c r="E230" s="658"/>
      <c r="F230" s="658"/>
      <c r="G230" s="658"/>
      <c r="H230" s="658"/>
    </row>
    <row r="231" spans="1:8" ht="12.75">
      <c r="A231" s="658"/>
      <c r="B231" s="658"/>
      <c r="C231" s="658"/>
      <c r="D231" s="658"/>
      <c r="E231" s="658"/>
      <c r="F231" s="658"/>
      <c r="G231" s="658"/>
      <c r="H231" s="658"/>
    </row>
    <row r="232" spans="1:8" ht="12.75">
      <c r="A232" s="658"/>
      <c r="B232" s="658"/>
      <c r="C232" s="658"/>
      <c r="D232" s="658"/>
      <c r="E232" s="658"/>
      <c r="F232" s="658"/>
      <c r="G232" s="658"/>
      <c r="H232" s="658"/>
    </row>
    <row r="233" spans="1:8" ht="12.75">
      <c r="A233" s="658"/>
      <c r="B233" s="658"/>
      <c r="C233" s="658"/>
      <c r="D233" s="658"/>
      <c r="E233" s="658"/>
      <c r="F233" s="658"/>
      <c r="G233" s="658"/>
      <c r="H233" s="658"/>
    </row>
    <row r="234" spans="1:8" ht="12.75">
      <c r="A234" s="658"/>
      <c r="B234" s="658"/>
      <c r="C234" s="658"/>
      <c r="D234" s="658"/>
      <c r="E234" s="658"/>
      <c r="F234" s="658"/>
      <c r="G234" s="658"/>
      <c r="H234" s="658"/>
    </row>
    <row r="235" spans="1:8" ht="12.75">
      <c r="A235" s="658"/>
      <c r="B235" s="658"/>
      <c r="C235" s="658"/>
      <c r="D235" s="658"/>
      <c r="E235" s="658"/>
      <c r="F235" s="658"/>
      <c r="G235" s="658"/>
      <c r="H235" s="658"/>
    </row>
    <row r="236" spans="1:8" ht="12.75">
      <c r="A236" s="658"/>
      <c r="B236" s="658"/>
      <c r="C236" s="658"/>
      <c r="D236" s="658"/>
      <c r="E236" s="658"/>
      <c r="F236" s="658"/>
      <c r="G236" s="658"/>
      <c r="H236" s="658"/>
    </row>
    <row r="237" spans="1:8" ht="12.75">
      <c r="A237" s="658"/>
      <c r="B237" s="658"/>
      <c r="C237" s="658"/>
      <c r="D237" s="658"/>
      <c r="E237" s="658"/>
      <c r="F237" s="658"/>
      <c r="G237" s="658"/>
      <c r="H237" s="658"/>
    </row>
    <row r="238" spans="1:8" ht="12.75">
      <c r="A238" s="658"/>
      <c r="B238" s="658"/>
      <c r="C238" s="658"/>
      <c r="D238" s="658"/>
      <c r="E238" s="658"/>
      <c r="F238" s="658"/>
      <c r="G238" s="658"/>
      <c r="H238" s="658"/>
    </row>
    <row r="239" spans="1:8" ht="12.75">
      <c r="A239" s="658"/>
      <c r="B239" s="658"/>
      <c r="C239" s="658"/>
      <c r="D239" s="658"/>
      <c r="E239" s="658"/>
      <c r="F239" s="658"/>
      <c r="G239" s="658"/>
      <c r="H239" s="658"/>
    </row>
    <row r="240" spans="1:8" ht="12.75">
      <c r="A240" s="658"/>
      <c r="B240" s="658"/>
      <c r="C240" s="658"/>
      <c r="D240" s="658"/>
      <c r="E240" s="658"/>
      <c r="F240" s="658"/>
      <c r="G240" s="658"/>
      <c r="H240" s="658"/>
    </row>
    <row r="241" spans="1:8" ht="12.75">
      <c r="A241" s="658"/>
      <c r="B241" s="658"/>
      <c r="C241" s="658"/>
      <c r="D241" s="658"/>
      <c r="E241" s="658"/>
      <c r="F241" s="658"/>
      <c r="G241" s="658"/>
      <c r="H241" s="658"/>
    </row>
    <row r="242" spans="1:8" ht="12.75">
      <c r="A242" s="658"/>
      <c r="B242" s="658"/>
      <c r="C242" s="658"/>
      <c r="D242" s="658"/>
      <c r="E242" s="658"/>
      <c r="F242" s="658"/>
      <c r="G242" s="658"/>
      <c r="H242" s="658"/>
    </row>
    <row r="243" spans="1:8" ht="12.75">
      <c r="A243" s="658"/>
      <c r="B243" s="658"/>
      <c r="C243" s="658"/>
      <c r="D243" s="658"/>
      <c r="E243" s="658"/>
      <c r="F243" s="658"/>
      <c r="G243" s="658"/>
      <c r="H243" s="658"/>
    </row>
    <row r="244" spans="1:8" ht="12.75">
      <c r="A244" s="658"/>
      <c r="B244" s="658"/>
      <c r="C244" s="658"/>
      <c r="D244" s="658"/>
      <c r="E244" s="658"/>
      <c r="F244" s="658"/>
      <c r="G244" s="658"/>
      <c r="H244" s="658"/>
    </row>
    <row r="245" spans="1:8" ht="12.75">
      <c r="A245" s="658"/>
      <c r="B245" s="658"/>
      <c r="C245" s="658"/>
      <c r="D245" s="658"/>
      <c r="E245" s="658"/>
      <c r="F245" s="658"/>
      <c r="G245" s="658"/>
      <c r="H245" s="658"/>
    </row>
    <row r="246" spans="1:8" ht="12.75">
      <c r="A246" s="658"/>
      <c r="B246" s="658"/>
      <c r="C246" s="658"/>
      <c r="D246" s="658"/>
      <c r="E246" s="658"/>
      <c r="F246" s="658"/>
      <c r="G246" s="658"/>
      <c r="H246" s="658"/>
    </row>
    <row r="247" spans="1:8" ht="12.75">
      <c r="A247" s="658"/>
      <c r="B247" s="658"/>
      <c r="C247" s="658"/>
      <c r="D247" s="658"/>
      <c r="E247" s="658"/>
      <c r="F247" s="658"/>
      <c r="G247" s="658"/>
      <c r="H247" s="658"/>
    </row>
    <row r="248" spans="1:8" ht="12.75">
      <c r="A248" s="658"/>
      <c r="B248" s="658"/>
      <c r="C248" s="658"/>
      <c r="D248" s="658"/>
      <c r="E248" s="658"/>
      <c r="F248" s="658"/>
      <c r="G248" s="658"/>
      <c r="H248" s="658"/>
    </row>
    <row r="249" spans="1:8" ht="12.75">
      <c r="A249" s="658"/>
      <c r="B249" s="658"/>
      <c r="C249" s="658"/>
      <c r="D249" s="658"/>
      <c r="E249" s="658"/>
      <c r="F249" s="658"/>
      <c r="G249" s="658"/>
      <c r="H249" s="658"/>
    </row>
    <row r="250" spans="1:8" ht="12.75">
      <c r="A250" s="658"/>
      <c r="B250" s="658"/>
      <c r="C250" s="658"/>
      <c r="D250" s="658"/>
      <c r="E250" s="658"/>
      <c r="F250" s="658"/>
      <c r="G250" s="658"/>
      <c r="H250" s="658"/>
    </row>
    <row r="251" spans="1:8" ht="12.75">
      <c r="A251" s="658"/>
      <c r="B251" s="658"/>
      <c r="C251" s="658"/>
      <c r="D251" s="658"/>
      <c r="E251" s="658"/>
      <c r="F251" s="658"/>
      <c r="G251" s="658"/>
      <c r="H251" s="658"/>
    </row>
    <row r="252" spans="1:8" ht="12.75">
      <c r="A252" s="658"/>
      <c r="B252" s="658"/>
      <c r="C252" s="658"/>
      <c r="D252" s="658"/>
      <c r="E252" s="658"/>
      <c r="F252" s="658"/>
      <c r="G252" s="658"/>
      <c r="H252" s="658"/>
    </row>
    <row r="253" spans="1:8" ht="12.75">
      <c r="A253" s="658"/>
      <c r="B253" s="658"/>
      <c r="C253" s="658"/>
      <c r="D253" s="658"/>
      <c r="E253" s="658"/>
      <c r="F253" s="658"/>
      <c r="G253" s="658"/>
      <c r="H253" s="658"/>
    </row>
    <row r="254" spans="1:8" ht="12.75">
      <c r="A254" s="658"/>
      <c r="B254" s="658"/>
      <c r="C254" s="658"/>
      <c r="D254" s="658"/>
      <c r="E254" s="658"/>
      <c r="F254" s="658"/>
      <c r="G254" s="658"/>
      <c r="H254" s="658"/>
    </row>
    <row r="255" spans="1:8" ht="12.75">
      <c r="A255" s="658"/>
      <c r="B255" s="658"/>
      <c r="C255" s="658"/>
      <c r="D255" s="658"/>
      <c r="E255" s="658"/>
      <c r="F255" s="658"/>
      <c r="G255" s="658"/>
      <c r="H255" s="658"/>
    </row>
    <row r="256" spans="1:8" ht="12.75">
      <c r="A256" s="658"/>
      <c r="B256" s="658"/>
      <c r="C256" s="658"/>
      <c r="D256" s="658"/>
      <c r="E256" s="658"/>
      <c r="F256" s="658"/>
      <c r="G256" s="658"/>
      <c r="H256" s="658"/>
    </row>
    <row r="257" spans="1:8" ht="12.75">
      <c r="A257" s="658"/>
      <c r="B257" s="658"/>
      <c r="C257" s="658"/>
      <c r="D257" s="658"/>
      <c r="E257" s="658"/>
      <c r="F257" s="658"/>
      <c r="G257" s="658"/>
      <c r="H257" s="658"/>
    </row>
    <row r="258" spans="1:8" ht="12.75">
      <c r="A258" s="658"/>
      <c r="B258" s="658"/>
      <c r="C258" s="658"/>
      <c r="D258" s="658"/>
      <c r="E258" s="658"/>
      <c r="F258" s="658"/>
      <c r="G258" s="658"/>
      <c r="H258" s="658"/>
    </row>
    <row r="259" spans="1:8" ht="12.75">
      <c r="A259" s="658"/>
      <c r="B259" s="658"/>
      <c r="C259" s="658"/>
      <c r="D259" s="658"/>
      <c r="E259" s="658"/>
      <c r="F259" s="658"/>
      <c r="G259" s="658"/>
      <c r="H259" s="658"/>
    </row>
    <row r="260" spans="1:8" ht="12.75">
      <c r="A260" s="658"/>
      <c r="B260" s="658"/>
      <c r="C260" s="658"/>
      <c r="D260" s="658"/>
      <c r="E260" s="658"/>
      <c r="F260" s="658"/>
      <c r="G260" s="658"/>
      <c r="H260" s="658"/>
    </row>
    <row r="261" spans="1:8" ht="12.75">
      <c r="A261" s="658"/>
      <c r="B261" s="658"/>
      <c r="C261" s="658"/>
      <c r="D261" s="658"/>
      <c r="E261" s="658"/>
      <c r="F261" s="658"/>
      <c r="G261" s="658"/>
      <c r="H261" s="658"/>
    </row>
    <row r="262" spans="1:8" ht="12.75">
      <c r="A262" s="658"/>
      <c r="B262" s="658"/>
      <c r="C262" s="658"/>
      <c r="D262" s="658"/>
      <c r="E262" s="658"/>
      <c r="F262" s="658"/>
      <c r="G262" s="658"/>
      <c r="H262" s="658"/>
    </row>
    <row r="263" spans="1:8" ht="12.75">
      <c r="A263" s="658"/>
      <c r="B263" s="658"/>
      <c r="C263" s="658"/>
      <c r="D263" s="658"/>
      <c r="E263" s="658"/>
      <c r="F263" s="658"/>
      <c r="G263" s="658"/>
      <c r="H263" s="658"/>
    </row>
    <row r="264" spans="1:8" ht="12.75">
      <c r="A264" s="658"/>
      <c r="B264" s="658"/>
      <c r="C264" s="658"/>
      <c r="D264" s="658"/>
      <c r="E264" s="658"/>
      <c r="F264" s="658"/>
      <c r="G264" s="658"/>
      <c r="H264" s="658"/>
    </row>
    <row r="265" spans="1:8" ht="12.75">
      <c r="A265" s="658"/>
      <c r="B265" s="658"/>
      <c r="C265" s="658"/>
      <c r="D265" s="658"/>
      <c r="E265" s="658"/>
      <c r="F265" s="658"/>
      <c r="G265" s="658"/>
      <c r="H265" s="658"/>
    </row>
    <row r="266" spans="1:8" ht="12.75">
      <c r="A266" s="658"/>
      <c r="B266" s="658"/>
      <c r="C266" s="658"/>
      <c r="D266" s="658"/>
      <c r="E266" s="658"/>
      <c r="F266" s="658"/>
      <c r="G266" s="658"/>
      <c r="H266" s="658"/>
    </row>
    <row r="267" spans="1:8" ht="12.75">
      <c r="A267" s="658"/>
      <c r="B267" s="658"/>
      <c r="C267" s="658"/>
      <c r="D267" s="658"/>
      <c r="E267" s="658"/>
      <c r="F267" s="658"/>
      <c r="G267" s="658"/>
      <c r="H267" s="658"/>
    </row>
    <row r="268" spans="1:8" ht="12.75">
      <c r="A268" s="658"/>
      <c r="B268" s="658"/>
      <c r="C268" s="658"/>
      <c r="D268" s="658"/>
      <c r="E268" s="658"/>
      <c r="F268" s="658"/>
      <c r="G268" s="658"/>
      <c r="H268" s="658"/>
    </row>
    <row r="269" spans="1:8" ht="12.75">
      <c r="A269" s="658"/>
      <c r="B269" s="658"/>
      <c r="C269" s="658"/>
      <c r="D269" s="658"/>
      <c r="E269" s="658"/>
      <c r="F269" s="658"/>
      <c r="G269" s="658"/>
      <c r="H269" s="658"/>
    </row>
    <row r="270" spans="1:8" ht="12.75">
      <c r="A270" s="658"/>
      <c r="B270" s="658"/>
      <c r="C270" s="658"/>
      <c r="D270" s="658"/>
      <c r="E270" s="658"/>
      <c r="F270" s="658"/>
      <c r="G270" s="658"/>
      <c r="H270" s="658"/>
    </row>
    <row r="271" spans="1:8" ht="12.75">
      <c r="A271" s="658"/>
      <c r="B271" s="658"/>
      <c r="C271" s="658"/>
      <c r="D271" s="658"/>
      <c r="E271" s="658"/>
      <c r="F271" s="658"/>
      <c r="G271" s="658"/>
      <c r="H271" s="658"/>
    </row>
    <row r="272" spans="1:8" ht="12.75">
      <c r="A272" s="658"/>
      <c r="B272" s="658"/>
      <c r="C272" s="658"/>
      <c r="D272" s="658"/>
      <c r="E272" s="658"/>
      <c r="F272" s="658"/>
      <c r="G272" s="658"/>
      <c r="H272" s="658"/>
    </row>
    <row r="273" spans="1:8" ht="12.75">
      <c r="A273" s="658"/>
      <c r="B273" s="658"/>
      <c r="C273" s="658"/>
      <c r="D273" s="658"/>
      <c r="E273" s="658"/>
      <c r="F273" s="658"/>
      <c r="G273" s="658"/>
      <c r="H273" s="658"/>
    </row>
    <row r="274" spans="1:8" ht="12.75">
      <c r="A274" s="658"/>
      <c r="B274" s="658"/>
      <c r="C274" s="658"/>
      <c r="D274" s="658"/>
      <c r="E274" s="658"/>
      <c r="F274" s="658"/>
      <c r="G274" s="658"/>
      <c r="H274" s="658"/>
    </row>
    <row r="275" spans="1:8" ht="12.75">
      <c r="A275" s="658"/>
      <c r="B275" s="658"/>
      <c r="C275" s="658"/>
      <c r="D275" s="658"/>
      <c r="E275" s="658"/>
      <c r="F275" s="658"/>
      <c r="G275" s="658"/>
      <c r="H275" s="658"/>
    </row>
    <row r="276" spans="1:8" ht="12.75">
      <c r="A276" s="658"/>
      <c r="B276" s="658"/>
      <c r="C276" s="658"/>
      <c r="D276" s="658"/>
      <c r="E276" s="658"/>
      <c r="F276" s="658"/>
      <c r="G276" s="658"/>
      <c r="H276" s="658"/>
    </row>
    <row r="277" spans="1:8" ht="12.75">
      <c r="A277" s="658"/>
      <c r="B277" s="658"/>
      <c r="C277" s="658"/>
      <c r="D277" s="658"/>
      <c r="E277" s="658"/>
      <c r="F277" s="658"/>
      <c r="G277" s="658"/>
      <c r="H277" s="658"/>
    </row>
    <row r="278" spans="1:8" ht="12.75">
      <c r="A278" s="658"/>
      <c r="B278" s="658"/>
      <c r="C278" s="658"/>
      <c r="D278" s="658"/>
      <c r="E278" s="658"/>
      <c r="F278" s="658"/>
      <c r="G278" s="658"/>
      <c r="H278" s="658"/>
    </row>
    <row r="279" spans="1:8" ht="12.75">
      <c r="A279" s="658"/>
      <c r="B279" s="658"/>
      <c r="C279" s="658"/>
      <c r="D279" s="658"/>
      <c r="E279" s="658"/>
      <c r="F279" s="658"/>
      <c r="G279" s="658"/>
      <c r="H279" s="658"/>
    </row>
    <row r="280" spans="1:8" ht="12.75">
      <c r="A280" s="658"/>
      <c r="B280" s="658"/>
      <c r="C280" s="658"/>
      <c r="D280" s="658"/>
      <c r="E280" s="658"/>
      <c r="F280" s="658"/>
      <c r="G280" s="658"/>
      <c r="H280" s="658"/>
    </row>
    <row r="281" spans="1:8" ht="12.75">
      <c r="A281" s="658"/>
      <c r="B281" s="658"/>
      <c r="C281" s="658"/>
      <c r="D281" s="658"/>
      <c r="E281" s="658"/>
      <c r="F281" s="658"/>
      <c r="G281" s="658"/>
      <c r="H281" s="658"/>
    </row>
    <row r="282" spans="1:8" ht="12.75">
      <c r="A282" s="658"/>
      <c r="B282" s="658"/>
      <c r="C282" s="658"/>
      <c r="D282" s="658"/>
      <c r="E282" s="658"/>
      <c r="F282" s="658"/>
      <c r="G282" s="658"/>
      <c r="H282" s="658"/>
    </row>
    <row r="283" spans="1:8" ht="12.75">
      <c r="A283" s="658"/>
      <c r="B283" s="658"/>
      <c r="C283" s="658"/>
      <c r="D283" s="658"/>
      <c r="E283" s="658"/>
      <c r="F283" s="658"/>
      <c r="G283" s="658"/>
      <c r="H283" s="658"/>
    </row>
    <row r="284" spans="1:8" ht="12.75">
      <c r="A284" s="658"/>
      <c r="B284" s="658"/>
      <c r="C284" s="658"/>
      <c r="D284" s="658"/>
      <c r="E284" s="658"/>
      <c r="F284" s="658"/>
      <c r="G284" s="658"/>
      <c r="H284" s="658"/>
    </row>
    <row r="285" spans="1:8" ht="12.75">
      <c r="A285" s="658"/>
      <c r="B285" s="658"/>
      <c r="C285" s="658"/>
      <c r="D285" s="658"/>
      <c r="E285" s="658"/>
      <c r="F285" s="658"/>
      <c r="G285" s="658"/>
      <c r="H285" s="658"/>
    </row>
    <row r="286" spans="1:8" ht="12.75">
      <c r="A286" s="658"/>
      <c r="B286" s="658"/>
      <c r="C286" s="658"/>
      <c r="D286" s="658"/>
      <c r="E286" s="658"/>
      <c r="F286" s="658"/>
      <c r="G286" s="658"/>
      <c r="H286" s="658"/>
    </row>
    <row r="287" spans="1:8" ht="12.75">
      <c r="A287" s="658"/>
      <c r="B287" s="658"/>
      <c r="C287" s="658"/>
      <c r="D287" s="658"/>
      <c r="E287" s="658"/>
      <c r="F287" s="658"/>
      <c r="G287" s="658"/>
      <c r="H287" s="658"/>
    </row>
    <row r="288" spans="1:8" ht="12.75">
      <c r="A288" s="658"/>
      <c r="B288" s="658"/>
      <c r="C288" s="658"/>
      <c r="D288" s="658"/>
      <c r="E288" s="658"/>
      <c r="F288" s="658"/>
      <c r="G288" s="658"/>
      <c r="H288" s="658"/>
    </row>
    <row r="289" spans="1:8" ht="12.75">
      <c r="A289" s="658"/>
      <c r="B289" s="658"/>
      <c r="C289" s="658"/>
      <c r="D289" s="658"/>
      <c r="E289" s="658"/>
      <c r="F289" s="658"/>
      <c r="G289" s="658"/>
      <c r="H289" s="658"/>
    </row>
    <row r="290" spans="1:8" ht="12.75">
      <c r="A290" s="658"/>
      <c r="B290" s="658"/>
      <c r="C290" s="658"/>
      <c r="D290" s="658"/>
      <c r="E290" s="658"/>
      <c r="F290" s="658"/>
      <c r="G290" s="658"/>
      <c r="H290" s="658"/>
    </row>
    <row r="291" spans="1:8" ht="12.75">
      <c r="A291" s="658"/>
      <c r="B291" s="658"/>
      <c r="C291" s="658"/>
      <c r="D291" s="658"/>
      <c r="E291" s="658"/>
      <c r="F291" s="658"/>
      <c r="G291" s="658"/>
      <c r="H291" s="658"/>
    </row>
    <row r="292" spans="1:8" ht="12.75">
      <c r="A292" s="658"/>
      <c r="B292" s="658"/>
      <c r="C292" s="658"/>
      <c r="D292" s="658"/>
      <c r="E292" s="658"/>
      <c r="F292" s="658"/>
      <c r="G292" s="658"/>
      <c r="H292" s="658"/>
    </row>
    <row r="293" spans="1:8" ht="12.75">
      <c r="A293" s="658"/>
      <c r="B293" s="658"/>
      <c r="C293" s="658"/>
      <c r="D293" s="658"/>
      <c r="E293" s="658"/>
      <c r="F293" s="658"/>
      <c r="G293" s="658"/>
      <c r="H293" s="658"/>
    </row>
    <row r="294" spans="1:8" ht="12.75">
      <c r="A294" s="658"/>
      <c r="B294" s="658"/>
      <c r="C294" s="658"/>
      <c r="D294" s="658"/>
      <c r="E294" s="658"/>
      <c r="F294" s="658"/>
      <c r="G294" s="658"/>
      <c r="H294" s="658"/>
    </row>
    <row r="295" spans="1:8" ht="12.75">
      <c r="A295" s="658"/>
      <c r="B295" s="658"/>
      <c r="C295" s="658"/>
      <c r="D295" s="658"/>
      <c r="E295" s="658"/>
      <c r="F295" s="658"/>
      <c r="G295" s="658"/>
      <c r="H295" s="658"/>
    </row>
    <row r="296" spans="1:8" ht="12.75">
      <c r="A296" s="658"/>
      <c r="B296" s="658"/>
      <c r="C296" s="658"/>
      <c r="D296" s="658"/>
      <c r="E296" s="658"/>
      <c r="F296" s="658"/>
      <c r="G296" s="658"/>
      <c r="H296" s="658"/>
    </row>
    <row r="297" spans="1:8" ht="12.75">
      <c r="A297" s="658"/>
      <c r="B297" s="658"/>
      <c r="C297" s="658"/>
      <c r="D297" s="658"/>
      <c r="E297" s="658"/>
      <c r="F297" s="658"/>
      <c r="G297" s="658"/>
      <c r="H297" s="658"/>
    </row>
    <row r="298" spans="1:8" ht="12.75">
      <c r="A298" s="658"/>
      <c r="B298" s="658"/>
      <c r="C298" s="658"/>
      <c r="D298" s="658"/>
      <c r="E298" s="658"/>
      <c r="F298" s="658"/>
      <c r="G298" s="658"/>
      <c r="H298" s="658"/>
    </row>
    <row r="299" spans="1:8" ht="12.75">
      <c r="A299" s="658"/>
      <c r="B299" s="658"/>
      <c r="C299" s="658"/>
      <c r="D299" s="658"/>
      <c r="E299" s="658"/>
      <c r="F299" s="658"/>
      <c r="G299" s="658"/>
      <c r="H299" s="658"/>
    </row>
    <row r="300" spans="1:8" ht="12.75">
      <c r="A300" s="658"/>
      <c r="B300" s="658"/>
      <c r="C300" s="658"/>
      <c r="D300" s="658"/>
      <c r="E300" s="658"/>
      <c r="F300" s="658"/>
      <c r="G300" s="658"/>
      <c r="H300" s="658"/>
    </row>
    <row r="301" spans="1:8" ht="12.75">
      <c r="A301" s="658"/>
      <c r="B301" s="658"/>
      <c r="C301" s="658"/>
      <c r="D301" s="658"/>
      <c r="E301" s="658"/>
      <c r="F301" s="658"/>
      <c r="G301" s="658"/>
      <c r="H301" s="658"/>
    </row>
    <row r="302" spans="1:8" ht="12.75">
      <c r="A302" s="658"/>
      <c r="B302" s="658"/>
      <c r="C302" s="658"/>
      <c r="D302" s="658"/>
      <c r="E302" s="658"/>
      <c r="F302" s="658"/>
      <c r="G302" s="658"/>
      <c r="H302" s="658"/>
    </row>
    <row r="303" spans="1:8" ht="12.75">
      <c r="A303" s="658"/>
      <c r="B303" s="658"/>
      <c r="C303" s="658"/>
      <c r="D303" s="658"/>
      <c r="E303" s="658"/>
      <c r="F303" s="658"/>
      <c r="G303" s="658"/>
      <c r="H303" s="658"/>
    </row>
    <row r="304" spans="1:8" ht="12.75">
      <c r="A304" s="658"/>
      <c r="B304" s="658"/>
      <c r="C304" s="658"/>
      <c r="D304" s="658"/>
      <c r="E304" s="658"/>
      <c r="F304" s="658"/>
      <c r="G304" s="658"/>
      <c r="H304" s="658"/>
    </row>
  </sheetData>
  <mergeCells count="32">
    <mergeCell ref="A2:I2"/>
    <mergeCell ref="A3:I3"/>
    <mergeCell ref="A5:C10"/>
    <mergeCell ref="D5:I5"/>
    <mergeCell ref="D6:D9"/>
    <mergeCell ref="E6:E9"/>
    <mergeCell ref="F6:F9"/>
    <mergeCell ref="G6:H7"/>
    <mergeCell ref="I6:I9"/>
    <mergeCell ref="G8:G9"/>
    <mergeCell ref="A39:B39"/>
    <mergeCell ref="D10:I10"/>
    <mergeCell ref="A12:H12"/>
    <mergeCell ref="A14:B14"/>
    <mergeCell ref="A17:B17"/>
    <mergeCell ref="A20:B20"/>
    <mergeCell ref="A23:B23"/>
    <mergeCell ref="A26:B26"/>
    <mergeCell ref="A29:B29"/>
    <mergeCell ref="A32:B32"/>
    <mergeCell ref="A35:B35"/>
    <mergeCell ref="A37:H37"/>
    <mergeCell ref="A58:B58"/>
    <mergeCell ref="A61:B61"/>
    <mergeCell ref="A64:B64"/>
    <mergeCell ref="A67:I67"/>
    <mergeCell ref="A41:I41"/>
    <mergeCell ref="A43:B43"/>
    <mergeCell ref="A46:B46"/>
    <mergeCell ref="A49:B49"/>
    <mergeCell ref="A52:B52"/>
    <mergeCell ref="A55:B5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headerFooter alignWithMargins="0">
    <oddHeader>&amp;L&amp;"Arial,Kursiv"&amp;8 &amp;U3 Entsorgung von Bauabfällen&amp;R&amp;"Arial,Kursiv"&amp;8 &amp;UAbfallwirtschaft in Bayern 2018</oddHeader>
    <oddFooter>&amp;C&amp;"Arial,Standard"&amp;8 59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D298-407E-4D91-B2C0-8223943866EC}">
  <dimension ref="A2:R69"/>
  <sheetViews>
    <sheetView showGridLines="0" workbookViewId="0" topLeftCell="B1">
      <selection activeCell="K1" sqref="K1"/>
    </sheetView>
  </sheetViews>
  <sheetFormatPr defaultColWidth="11.57421875" defaultRowHeight="12.75"/>
  <cols>
    <col min="1" max="1" width="3.7109375" style="617" hidden="1" customWidth="1"/>
    <col min="2" max="2" width="31.421875" style="617" customWidth="1"/>
    <col min="3" max="3" width="1.28515625" style="617" customWidth="1"/>
    <col min="4" max="4" width="7.57421875" style="617" customWidth="1"/>
    <col min="5" max="5" width="7.7109375" style="617" customWidth="1"/>
    <col min="6" max="6" width="7.00390625" style="617" customWidth="1"/>
    <col min="7" max="7" width="9.57421875" style="617" customWidth="1"/>
    <col min="8" max="8" width="10.00390625" style="617" customWidth="1"/>
    <col min="9" max="9" width="11.7109375" style="617" customWidth="1"/>
    <col min="10" max="10" width="0.13671875" style="617" customWidth="1"/>
    <col min="11" max="11" width="7.8515625" style="617" customWidth="1"/>
    <col min="12" max="12" width="8.28125" style="617" customWidth="1"/>
    <col min="13" max="15" width="10.00390625" style="617" customWidth="1"/>
    <col min="16" max="18" width="8.140625" style="617" bestFit="1" customWidth="1"/>
    <col min="19" max="16384" width="11.57421875" style="617" customWidth="1"/>
  </cols>
  <sheetData>
    <row r="2" spans="1:9" ht="12.75">
      <c r="A2" s="1128" t="s">
        <v>757</v>
      </c>
      <c r="B2" s="1128"/>
      <c r="C2" s="1128"/>
      <c r="D2" s="1128"/>
      <c r="E2" s="1128"/>
      <c r="F2" s="1128"/>
      <c r="G2" s="1128"/>
      <c r="H2" s="1128"/>
      <c r="I2" s="1128"/>
    </row>
    <row r="3" spans="1:9" ht="12.75">
      <c r="A3" s="1128" t="s">
        <v>758</v>
      </c>
      <c r="B3" s="1128"/>
      <c r="C3" s="1128"/>
      <c r="D3" s="1128"/>
      <c r="E3" s="1128"/>
      <c r="F3" s="1128"/>
      <c r="G3" s="1128"/>
      <c r="H3" s="1128"/>
      <c r="I3" s="1128"/>
    </row>
    <row r="4" spans="1:9" ht="12.75">
      <c r="A4" s="659"/>
      <c r="B4" s="659"/>
      <c r="C4" s="621"/>
      <c r="D4" s="621"/>
      <c r="E4" s="621"/>
      <c r="F4" s="621"/>
      <c r="G4" s="621"/>
      <c r="H4" s="621"/>
      <c r="I4" s="621"/>
    </row>
    <row r="5" spans="1:9" ht="11.25" customHeight="1">
      <c r="A5" s="1108" t="s">
        <v>759</v>
      </c>
      <c r="B5" s="1129"/>
      <c r="C5" s="1130"/>
      <c r="D5" s="1104" t="s">
        <v>760</v>
      </c>
      <c r="E5" s="1105"/>
      <c r="F5" s="1144"/>
      <c r="G5" s="1104" t="s">
        <v>761</v>
      </c>
      <c r="H5" s="1105"/>
      <c r="I5" s="1105"/>
    </row>
    <row r="6" spans="1:9" ht="11.25">
      <c r="A6" s="1143"/>
      <c r="B6" s="1143"/>
      <c r="C6" s="1132"/>
      <c r="D6" s="1145" t="s">
        <v>762</v>
      </c>
      <c r="E6" s="1104" t="s">
        <v>1</v>
      </c>
      <c r="F6" s="1144"/>
      <c r="G6" s="1145" t="s">
        <v>741</v>
      </c>
      <c r="H6" s="1105" t="s">
        <v>763</v>
      </c>
      <c r="I6" s="1105"/>
    </row>
    <row r="7" spans="1:9" ht="8.25" customHeight="1">
      <c r="A7" s="1143"/>
      <c r="B7" s="1143"/>
      <c r="C7" s="1132"/>
      <c r="D7" s="1146"/>
      <c r="E7" s="1122" t="s">
        <v>764</v>
      </c>
      <c r="F7" s="1122" t="s">
        <v>765</v>
      </c>
      <c r="G7" s="1146"/>
      <c r="H7" s="1122" t="s">
        <v>766</v>
      </c>
      <c r="I7" s="1116" t="s">
        <v>767</v>
      </c>
    </row>
    <row r="8" spans="1:9" ht="8.25" customHeight="1">
      <c r="A8" s="1143"/>
      <c r="B8" s="1143"/>
      <c r="C8" s="1132"/>
      <c r="D8" s="1146"/>
      <c r="E8" s="1148"/>
      <c r="F8" s="1148"/>
      <c r="G8" s="1146"/>
      <c r="H8" s="1148"/>
      <c r="I8" s="1117"/>
    </row>
    <row r="9" spans="1:9" ht="8.25" customHeight="1">
      <c r="A9" s="1143"/>
      <c r="B9" s="1143"/>
      <c r="C9" s="1132"/>
      <c r="D9" s="1146"/>
      <c r="E9" s="1148"/>
      <c r="F9" s="1148"/>
      <c r="G9" s="1146"/>
      <c r="H9" s="1148"/>
      <c r="I9" s="1117"/>
    </row>
    <row r="10" spans="1:9" ht="8.25" customHeight="1">
      <c r="A10" s="1143"/>
      <c r="B10" s="1143"/>
      <c r="C10" s="1132"/>
      <c r="D10" s="1146"/>
      <c r="E10" s="1148"/>
      <c r="F10" s="1148"/>
      <c r="G10" s="1146"/>
      <c r="H10" s="1148"/>
      <c r="I10" s="1117"/>
    </row>
    <row r="11" spans="1:9" ht="8.25" customHeight="1">
      <c r="A11" s="1143"/>
      <c r="B11" s="1143"/>
      <c r="C11" s="1132"/>
      <c r="D11" s="1147"/>
      <c r="E11" s="1123"/>
      <c r="F11" s="1123"/>
      <c r="G11" s="1147"/>
      <c r="H11" s="1123"/>
      <c r="I11" s="1118"/>
    </row>
    <row r="12" spans="1:9" ht="11.25">
      <c r="A12" s="1133"/>
      <c r="B12" s="1133"/>
      <c r="C12" s="1134"/>
      <c r="D12" s="1104" t="s">
        <v>2</v>
      </c>
      <c r="E12" s="1105"/>
      <c r="F12" s="1144"/>
      <c r="G12" s="1104" t="s">
        <v>3</v>
      </c>
      <c r="H12" s="1105"/>
      <c r="I12" s="1105"/>
    </row>
    <row r="13" spans="1:9" ht="12.75">
      <c r="A13" s="622"/>
      <c r="B13" s="660"/>
      <c r="C13" s="621"/>
      <c r="D13" s="621"/>
      <c r="E13" s="622"/>
      <c r="F13" s="622"/>
      <c r="G13" s="622"/>
      <c r="H13" s="622"/>
      <c r="I13" s="622"/>
    </row>
    <row r="14" spans="1:9" ht="11.25">
      <c r="A14" s="1127" t="s">
        <v>744</v>
      </c>
      <c r="B14" s="1127"/>
      <c r="C14" s="1127"/>
      <c r="D14" s="1127"/>
      <c r="E14" s="1127"/>
      <c r="F14" s="1127"/>
      <c r="G14" s="1127"/>
      <c r="H14" s="1127"/>
      <c r="I14" s="1127"/>
    </row>
    <row r="15" spans="1:9" ht="12.75">
      <c r="A15" s="622"/>
      <c r="B15" s="621"/>
      <c r="C15" s="621"/>
      <c r="D15" s="661"/>
      <c r="E15" s="662"/>
      <c r="F15" s="662"/>
      <c r="G15" s="622"/>
      <c r="H15" s="622"/>
      <c r="I15" s="622"/>
    </row>
    <row r="16" spans="1:9" ht="12.75">
      <c r="A16" s="622"/>
      <c r="B16" s="636" t="s">
        <v>735</v>
      </c>
      <c r="C16" s="636" t="s">
        <v>400</v>
      </c>
      <c r="D16" s="586">
        <v>596</v>
      </c>
      <c r="E16" s="663">
        <v>96</v>
      </c>
      <c r="F16" s="663">
        <v>500</v>
      </c>
      <c r="G16" s="663">
        <v>6452131</v>
      </c>
      <c r="H16" s="591">
        <v>1884958</v>
      </c>
      <c r="I16" s="591">
        <v>4567172</v>
      </c>
    </row>
    <row r="17" spans="1:9" ht="12.75">
      <c r="A17" s="622"/>
      <c r="B17" s="636" t="s">
        <v>750</v>
      </c>
      <c r="C17" s="636" t="s">
        <v>400</v>
      </c>
      <c r="D17" s="586">
        <v>109</v>
      </c>
      <c r="E17" s="663">
        <v>29</v>
      </c>
      <c r="F17" s="663">
        <v>80</v>
      </c>
      <c r="G17" s="663">
        <v>950556</v>
      </c>
      <c r="H17" s="588" t="s">
        <v>580</v>
      </c>
      <c r="I17" s="588" t="s">
        <v>580</v>
      </c>
    </row>
    <row r="18" spans="1:9" ht="12.75">
      <c r="A18" s="622"/>
      <c r="B18" s="636" t="s">
        <v>732</v>
      </c>
      <c r="C18" s="636" t="s">
        <v>400</v>
      </c>
      <c r="D18" s="586">
        <v>271</v>
      </c>
      <c r="E18" s="663">
        <v>51</v>
      </c>
      <c r="F18" s="663">
        <v>220</v>
      </c>
      <c r="G18" s="663">
        <v>2503993</v>
      </c>
      <c r="H18" s="591">
        <v>457616</v>
      </c>
      <c r="I18" s="591">
        <v>2046376</v>
      </c>
    </row>
    <row r="19" spans="1:9" ht="12.75">
      <c r="A19" s="622"/>
      <c r="B19" s="636" t="s">
        <v>768</v>
      </c>
      <c r="C19" s="636" t="s">
        <v>400</v>
      </c>
      <c r="D19" s="586">
        <v>13</v>
      </c>
      <c r="E19" s="663">
        <v>11</v>
      </c>
      <c r="F19" s="663">
        <v>2</v>
      </c>
      <c r="G19" s="663">
        <v>13350</v>
      </c>
      <c r="H19" s="588" t="s">
        <v>580</v>
      </c>
      <c r="I19" s="588" t="s">
        <v>580</v>
      </c>
    </row>
    <row r="20" spans="1:9" ht="12.75">
      <c r="A20" s="622"/>
      <c r="B20" s="665"/>
      <c r="C20" s="665"/>
      <c r="D20" s="586"/>
      <c r="E20" s="589"/>
      <c r="F20" s="589"/>
      <c r="G20" s="666"/>
      <c r="H20" s="663"/>
      <c r="I20" s="663"/>
    </row>
    <row r="21" spans="1:9" ht="12.75">
      <c r="A21" s="622"/>
      <c r="B21" s="667" t="s">
        <v>769</v>
      </c>
      <c r="C21" s="668"/>
      <c r="D21" s="596">
        <v>640</v>
      </c>
      <c r="E21" s="666">
        <v>105</v>
      </c>
      <c r="F21" s="666">
        <v>535</v>
      </c>
      <c r="G21" s="666">
        <v>9920030</v>
      </c>
      <c r="H21" s="669">
        <v>2712857</v>
      </c>
      <c r="I21" s="669">
        <v>7207172</v>
      </c>
    </row>
    <row r="22" spans="1:9" ht="12.75">
      <c r="A22" s="622"/>
      <c r="B22" s="661"/>
      <c r="C22" s="661"/>
      <c r="D22" s="578"/>
      <c r="E22" s="578"/>
      <c r="F22" s="578"/>
      <c r="G22" s="578"/>
      <c r="H22" s="578"/>
      <c r="I22" s="578"/>
    </row>
    <row r="23" spans="1:9" ht="11.25">
      <c r="A23" s="1127" t="s">
        <v>770</v>
      </c>
      <c r="B23" s="1127"/>
      <c r="C23" s="1127"/>
      <c r="D23" s="1127"/>
      <c r="E23" s="1127"/>
      <c r="F23" s="1127"/>
      <c r="G23" s="1127"/>
      <c r="H23" s="1127"/>
      <c r="I23" s="1127"/>
    </row>
    <row r="24" spans="1:9" ht="12.75">
      <c r="A24" s="670"/>
      <c r="B24" s="671"/>
      <c r="C24" s="672"/>
      <c r="D24" s="673"/>
      <c r="E24" s="597"/>
      <c r="F24" s="597"/>
      <c r="G24" s="597"/>
      <c r="H24" s="597"/>
      <c r="I24" s="597"/>
    </row>
    <row r="25" spans="1:9" ht="12.75">
      <c r="A25" s="622"/>
      <c r="B25" s="667" t="s">
        <v>771</v>
      </c>
      <c r="C25" s="667"/>
      <c r="D25" s="596">
        <v>122</v>
      </c>
      <c r="E25" s="522">
        <v>122</v>
      </c>
      <c r="F25" s="674" t="s">
        <v>439</v>
      </c>
      <c r="G25" s="666">
        <v>4288576</v>
      </c>
      <c r="H25" s="522">
        <v>4288576</v>
      </c>
      <c r="I25" s="674" t="s">
        <v>439</v>
      </c>
    </row>
    <row r="26" spans="1:9" ht="12.75">
      <c r="A26" s="670"/>
      <c r="B26" s="671"/>
      <c r="C26" s="672"/>
      <c r="D26" s="673"/>
      <c r="E26" s="597"/>
      <c r="F26" s="597"/>
      <c r="G26" s="597"/>
      <c r="H26" s="597"/>
      <c r="I26" s="597"/>
    </row>
    <row r="27" spans="1:9" ht="12.75">
      <c r="A27" s="622"/>
      <c r="B27" s="667"/>
      <c r="C27" s="667"/>
      <c r="D27" s="675"/>
      <c r="E27" s="652"/>
      <c r="F27" s="652"/>
      <c r="G27" s="652"/>
      <c r="H27" s="652"/>
      <c r="I27" s="616"/>
    </row>
    <row r="28" spans="1:9" ht="12.75">
      <c r="A28" s="622"/>
      <c r="B28" s="667"/>
      <c r="C28" s="667"/>
      <c r="D28" s="675"/>
      <c r="E28" s="652"/>
      <c r="F28" s="652"/>
      <c r="G28" s="652"/>
      <c r="H28" s="652"/>
      <c r="I28" s="652"/>
    </row>
    <row r="29" spans="1:9" ht="12.75">
      <c r="A29" s="622"/>
      <c r="B29" s="667"/>
      <c r="C29" s="667"/>
      <c r="D29" s="675"/>
      <c r="E29" s="652"/>
      <c r="F29" s="652"/>
      <c r="G29" s="652"/>
      <c r="H29" s="652"/>
      <c r="I29" s="652"/>
    </row>
    <row r="30" spans="1:9" ht="12.75">
      <c r="A30" s="622"/>
      <c r="B30" s="667"/>
      <c r="C30" s="667"/>
      <c r="D30" s="675"/>
      <c r="E30" s="652"/>
      <c r="F30" s="652"/>
      <c r="G30" s="652"/>
      <c r="H30" s="652"/>
      <c r="I30" s="652"/>
    </row>
    <row r="31" spans="1:9" ht="12.75">
      <c r="A31" s="622"/>
      <c r="B31" s="665"/>
      <c r="C31" s="665"/>
      <c r="D31" s="622"/>
      <c r="E31" s="622"/>
      <c r="F31" s="622"/>
      <c r="G31" s="622"/>
      <c r="H31" s="622"/>
      <c r="I31" s="622"/>
    </row>
    <row r="32" spans="1:9" ht="12.75">
      <c r="A32" s="622"/>
      <c r="B32" s="402"/>
      <c r="C32" s="402"/>
      <c r="D32" s="622"/>
      <c r="E32" s="622"/>
      <c r="F32" s="622"/>
      <c r="G32" s="622"/>
      <c r="H32" s="622"/>
      <c r="I32" s="622"/>
    </row>
    <row r="35" ht="11.25" customHeight="1"/>
    <row r="37" ht="8.25" customHeight="1"/>
    <row r="38" ht="8.25" customHeight="1"/>
    <row r="39" ht="8.25" customHeight="1"/>
    <row r="40" ht="8.25" customHeight="1"/>
    <row r="41" ht="8.25" customHeight="1"/>
    <row r="44" ht="12">
      <c r="Q44" s="664"/>
    </row>
    <row r="45" ht="3.95" customHeight="1"/>
    <row r="46" ht="11.1" customHeight="1">
      <c r="Q46" s="664" t="s">
        <v>400</v>
      </c>
    </row>
    <row r="47" ht="3.95" customHeight="1"/>
    <row r="48" ht="12.75">
      <c r="Q48" s="617" t="s">
        <v>400</v>
      </c>
    </row>
    <row r="49" ht="3.95" customHeight="1"/>
    <row r="50" ht="11.1" customHeight="1"/>
    <row r="51" ht="3.95" customHeight="1"/>
    <row r="54" ht="12">
      <c r="R54" s="664"/>
    </row>
    <row r="55" ht="12.75" customHeight="1"/>
    <row r="56" spans="16:17" ht="15.75" customHeight="1">
      <c r="P56" s="616"/>
      <c r="Q56" s="664"/>
    </row>
    <row r="57" ht="11.1" customHeight="1"/>
    <row r="58" spans="10:15" ht="11.25">
      <c r="J58" s="931"/>
      <c r="K58" s="634"/>
      <c r="L58" s="634"/>
      <c r="M58" s="634"/>
      <c r="N58" s="634"/>
      <c r="O58" s="634"/>
    </row>
    <row r="59" spans="5:15" ht="11.1" customHeight="1">
      <c r="E59" s="618"/>
      <c r="J59" s="578"/>
      <c r="K59" s="687"/>
      <c r="L59" s="612"/>
      <c r="M59" s="688"/>
      <c r="N59" s="688"/>
      <c r="O59" s="688"/>
    </row>
    <row r="60" spans="10:15" ht="11.25">
      <c r="J60" s="931"/>
      <c r="K60" s="634"/>
      <c r="L60" s="634"/>
      <c r="M60" s="634"/>
      <c r="N60" s="634"/>
      <c r="O60" s="634"/>
    </row>
    <row r="61" spans="10:15" ht="14.25" customHeight="1">
      <c r="J61" s="578"/>
      <c r="K61" s="686"/>
      <c r="L61" s="681"/>
      <c r="M61" s="578"/>
      <c r="N61" s="578"/>
      <c r="O61" s="578"/>
    </row>
    <row r="62" spans="10:15" ht="14.25" customHeight="1">
      <c r="J62" s="578"/>
      <c r="K62" s="652"/>
      <c r="L62" s="652"/>
      <c r="M62" s="652"/>
      <c r="N62" s="652"/>
      <c r="O62" s="652"/>
    </row>
    <row r="63" spans="10:15" ht="14.25" customHeight="1">
      <c r="J63" s="578"/>
      <c r="K63" s="652"/>
      <c r="L63" s="652"/>
      <c r="M63" s="652"/>
      <c r="N63" s="652"/>
      <c r="O63" s="652"/>
    </row>
    <row r="64" spans="10:15" ht="11.25">
      <c r="J64" s="681"/>
      <c r="K64" s="686"/>
      <c r="L64" s="681"/>
      <c r="M64" s="634"/>
      <c r="N64" s="634"/>
      <c r="O64" s="634"/>
    </row>
    <row r="65" spans="10:15" ht="11.25">
      <c r="J65" s="931"/>
      <c r="K65" s="634"/>
      <c r="L65" s="634"/>
      <c r="M65" s="634"/>
      <c r="N65" s="634"/>
      <c r="O65" s="634"/>
    </row>
    <row r="68" spans="10:15" ht="11.25">
      <c r="J68" s="931"/>
      <c r="K68" s="634"/>
      <c r="L68" s="634"/>
      <c r="M68" s="634"/>
      <c r="N68" s="634"/>
      <c r="O68" s="634"/>
    </row>
    <row r="69" ht="11.25">
      <c r="M69" s="634"/>
    </row>
  </sheetData>
  <mergeCells count="17">
    <mergeCell ref="A14:I14"/>
    <mergeCell ref="A2:I2"/>
    <mergeCell ref="A3:I3"/>
    <mergeCell ref="A5:C12"/>
    <mergeCell ref="D5:F5"/>
    <mergeCell ref="G5:I5"/>
    <mergeCell ref="D6:D11"/>
    <mergeCell ref="E6:F6"/>
    <mergeCell ref="G6:G11"/>
    <mergeCell ref="H6:I6"/>
    <mergeCell ref="E7:E11"/>
    <mergeCell ref="F7:F11"/>
    <mergeCell ref="H7:H11"/>
    <mergeCell ref="I7:I11"/>
    <mergeCell ref="D12:F12"/>
    <mergeCell ref="G12:I12"/>
    <mergeCell ref="A23:I23"/>
  </mergeCells>
  <printOptions/>
  <pageMargins left="0.7874015748031497" right="0.7874015748031497" top="0.8267716535433072" bottom="0.7480314960629921" header="0.5118110236220472" footer="0.5118110236220472"/>
  <pageSetup horizontalDpi="600" verticalDpi="600" orientation="portrait" paperSize="9" r:id="rId1"/>
  <headerFooter alignWithMargins="0">
    <oddHeader>&amp;L&amp;"Arial,Kursiv"&amp;8 &amp;U3 Entsorgung von Bauabfällen&amp;R&amp;"Arial,Kursiv"&amp;8 &amp;UAbfallwirtschaft in Bayern 2018</oddHeader>
    <oddFooter>&amp;C&amp;"Arial,Standard"&amp;8 60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BEAC-073D-45CB-8848-DBAE6F23F6FF}">
  <dimension ref="A1:H26"/>
  <sheetViews>
    <sheetView workbookViewId="0" topLeftCell="A1">
      <selection activeCell="I1" sqref="I1"/>
    </sheetView>
  </sheetViews>
  <sheetFormatPr defaultColWidth="11.421875" defaultRowHeight="12.75"/>
  <cols>
    <col min="1" max="1" width="11.421875" style="0" customWidth="1"/>
    <col min="2" max="2" width="28.421875" style="0" customWidth="1"/>
    <col min="3" max="3" width="1.421875" style="0" bestFit="1" customWidth="1"/>
  </cols>
  <sheetData>
    <row r="1" spans="1:8" ht="12.75">
      <c r="A1" s="1128" t="s">
        <v>772</v>
      </c>
      <c r="B1" s="1128"/>
      <c r="C1" s="1128"/>
      <c r="D1" s="1128"/>
      <c r="E1" s="1128"/>
      <c r="F1" s="1128"/>
      <c r="G1" s="1128"/>
      <c r="H1" s="1128"/>
    </row>
    <row r="2" spans="1:8" ht="12.75">
      <c r="A2" s="1128" t="s">
        <v>773</v>
      </c>
      <c r="B2" s="1128"/>
      <c r="C2" s="1128"/>
      <c r="D2" s="1128"/>
      <c r="E2" s="1128"/>
      <c r="F2" s="1128"/>
      <c r="G2" s="1128"/>
      <c r="H2" s="1128"/>
    </row>
    <row r="3" spans="1:8" ht="12.75">
      <c r="A3" s="676"/>
      <c r="B3" s="676"/>
      <c r="C3" s="676"/>
      <c r="D3" s="676"/>
      <c r="E3" s="676"/>
      <c r="F3" s="676"/>
      <c r="G3" s="676"/>
      <c r="H3" s="676"/>
    </row>
    <row r="4" spans="1:8" ht="12.75">
      <c r="A4" s="1085" t="s">
        <v>774</v>
      </c>
      <c r="B4" s="1129"/>
      <c r="C4" s="1130"/>
      <c r="D4" s="1082" t="s">
        <v>760</v>
      </c>
      <c r="E4" s="1135"/>
      <c r="F4" s="1082" t="s">
        <v>775</v>
      </c>
      <c r="G4" s="1092"/>
      <c r="H4" s="1092"/>
    </row>
    <row r="5" spans="1:8" ht="12.75">
      <c r="A5" s="1131"/>
      <c r="B5" s="1131"/>
      <c r="C5" s="1132"/>
      <c r="D5" s="1082" t="s">
        <v>1</v>
      </c>
      <c r="E5" s="1135"/>
      <c r="F5" s="1136" t="s">
        <v>762</v>
      </c>
      <c r="G5" s="1092" t="s">
        <v>763</v>
      </c>
      <c r="H5" s="1092"/>
    </row>
    <row r="6" spans="1:8" ht="12.75">
      <c r="A6" s="1131"/>
      <c r="B6" s="1131"/>
      <c r="C6" s="1132"/>
      <c r="D6" s="1097" t="s">
        <v>776</v>
      </c>
      <c r="E6" s="1097" t="s">
        <v>765</v>
      </c>
      <c r="F6" s="1137"/>
      <c r="G6" s="1097" t="s">
        <v>777</v>
      </c>
      <c r="H6" s="1100" t="s">
        <v>767</v>
      </c>
    </row>
    <row r="7" spans="1:8" ht="12.75">
      <c r="A7" s="1131"/>
      <c r="B7" s="1131"/>
      <c r="C7" s="1132"/>
      <c r="D7" s="1139"/>
      <c r="E7" s="1139"/>
      <c r="F7" s="1137"/>
      <c r="G7" s="1139"/>
      <c r="H7" s="1141"/>
    </row>
    <row r="8" spans="1:8" ht="12.75">
      <c r="A8" s="1131"/>
      <c r="B8" s="1131"/>
      <c r="C8" s="1132"/>
      <c r="D8" s="1139"/>
      <c r="E8" s="1139"/>
      <c r="F8" s="1137"/>
      <c r="G8" s="1139"/>
      <c r="H8" s="1141"/>
    </row>
    <row r="9" spans="1:8" ht="12.75">
      <c r="A9" s="1131"/>
      <c r="B9" s="1131"/>
      <c r="C9" s="1132"/>
      <c r="D9" s="1139"/>
      <c r="E9" s="1139"/>
      <c r="F9" s="1137"/>
      <c r="G9" s="1139"/>
      <c r="H9" s="1141"/>
    </row>
    <row r="10" spans="1:8" ht="12.75">
      <c r="A10" s="1131"/>
      <c r="B10" s="1131"/>
      <c r="C10" s="1132"/>
      <c r="D10" s="1140"/>
      <c r="E10" s="1140"/>
      <c r="F10" s="1138"/>
      <c r="G10" s="1140"/>
      <c r="H10" s="1142"/>
    </row>
    <row r="11" spans="1:8" ht="12.75">
      <c r="A11" s="1133"/>
      <c r="B11" s="1133"/>
      <c r="C11" s="1134"/>
      <c r="D11" s="1082" t="s">
        <v>2</v>
      </c>
      <c r="E11" s="1135"/>
      <c r="F11" s="1082" t="s">
        <v>3</v>
      </c>
      <c r="G11" s="1092"/>
      <c r="H11" s="1092"/>
    </row>
    <row r="12" spans="1:8" ht="12.75">
      <c r="A12" s="579"/>
      <c r="B12" s="579"/>
      <c r="C12" s="579"/>
      <c r="D12" s="578"/>
      <c r="E12" s="578"/>
      <c r="F12" s="578"/>
      <c r="G12" s="578"/>
      <c r="H12" s="578"/>
    </row>
    <row r="13" spans="1:8" ht="12.75">
      <c r="A13" s="1216" t="s">
        <v>778</v>
      </c>
      <c r="B13" s="1216"/>
      <c r="C13" s="1217"/>
      <c r="D13" s="678">
        <v>59</v>
      </c>
      <c r="E13" s="678">
        <v>374</v>
      </c>
      <c r="F13" s="679">
        <v>4164786</v>
      </c>
      <c r="G13" s="678">
        <v>882392</v>
      </c>
      <c r="H13" s="678">
        <v>3282394</v>
      </c>
    </row>
    <row r="14" spans="1:8" ht="12.75">
      <c r="A14" s="680"/>
      <c r="B14" s="680"/>
      <c r="C14" s="677"/>
      <c r="D14" s="681"/>
      <c r="E14" s="681"/>
      <c r="F14" s="681"/>
      <c r="G14" s="681"/>
      <c r="H14" s="681"/>
    </row>
    <row r="15" spans="1:8" ht="12.75">
      <c r="A15" s="1170" t="s">
        <v>779</v>
      </c>
      <c r="B15" s="1170"/>
      <c r="C15" s="1218"/>
      <c r="D15" s="678">
        <v>65</v>
      </c>
      <c r="E15" s="678">
        <v>276</v>
      </c>
      <c r="F15" s="679">
        <v>3241114</v>
      </c>
      <c r="G15" s="678">
        <v>1099800</v>
      </c>
      <c r="H15" s="678">
        <v>2141314</v>
      </c>
    </row>
    <row r="16" spans="1:8" ht="12.75">
      <c r="A16" s="682"/>
      <c r="B16" s="682"/>
      <c r="C16" s="677"/>
      <c r="D16" s="681"/>
      <c r="E16" s="681"/>
      <c r="F16" s="681"/>
      <c r="G16" s="681"/>
      <c r="H16" s="681"/>
    </row>
    <row r="17" spans="1:8" ht="12.75">
      <c r="A17" s="1170" t="s">
        <v>780</v>
      </c>
      <c r="B17" s="1170"/>
      <c r="C17" s="1218"/>
      <c r="D17" s="678">
        <v>6</v>
      </c>
      <c r="E17" s="678">
        <v>15</v>
      </c>
      <c r="F17" s="679">
        <v>214822</v>
      </c>
      <c r="G17" s="678">
        <v>158397</v>
      </c>
      <c r="H17" s="678">
        <v>56425</v>
      </c>
    </row>
    <row r="18" spans="1:8" ht="12.75">
      <c r="A18" s="682"/>
      <c r="B18" s="682"/>
      <c r="C18" s="677"/>
      <c r="D18" s="681"/>
      <c r="E18" s="681"/>
      <c r="F18" s="681"/>
      <c r="G18" s="644"/>
      <c r="H18" s="644"/>
    </row>
    <row r="19" spans="1:8" ht="12.75">
      <c r="A19" s="1170" t="s">
        <v>781</v>
      </c>
      <c r="B19" s="1170"/>
      <c r="C19" s="1218"/>
      <c r="D19" s="678">
        <v>21</v>
      </c>
      <c r="E19" s="678">
        <v>49</v>
      </c>
      <c r="F19" s="679">
        <v>1506753</v>
      </c>
      <c r="G19" s="678">
        <v>308548</v>
      </c>
      <c r="H19" s="678">
        <v>1198205</v>
      </c>
    </row>
    <row r="20" spans="1:8" ht="12.75">
      <c r="A20" s="683"/>
      <c r="B20" s="683"/>
      <c r="C20" s="677"/>
      <c r="D20" s="628"/>
      <c r="E20" s="628"/>
      <c r="F20" s="628"/>
      <c r="G20" s="628"/>
      <c r="H20" s="628"/>
    </row>
    <row r="21" spans="1:8" ht="12.75">
      <c r="A21" s="1125" t="s">
        <v>782</v>
      </c>
      <c r="B21" s="1125"/>
      <c r="C21" s="1219"/>
      <c r="D21" s="588" t="s">
        <v>580</v>
      </c>
      <c r="E21" s="588" t="s">
        <v>580</v>
      </c>
      <c r="F21" s="655">
        <v>863283</v>
      </c>
      <c r="G21" s="655">
        <v>325905</v>
      </c>
      <c r="H21" s="655">
        <v>537378</v>
      </c>
    </row>
    <row r="22" spans="1:8" ht="12.75">
      <c r="A22" s="682"/>
      <c r="B22" s="682"/>
      <c r="C22" s="677"/>
      <c r="D22" s="628"/>
      <c r="E22" s="628"/>
      <c r="F22" s="628"/>
      <c r="G22" s="628"/>
      <c r="H22" s="628"/>
    </row>
    <row r="23" spans="1:8" ht="12.75">
      <c r="A23" s="682"/>
      <c r="B23" s="684" t="s">
        <v>19</v>
      </c>
      <c r="C23" s="665" t="s">
        <v>400</v>
      </c>
      <c r="D23" s="685">
        <v>105</v>
      </c>
      <c r="E23" s="679">
        <v>535</v>
      </c>
      <c r="F23" s="679">
        <v>9990758</v>
      </c>
      <c r="G23" s="679">
        <v>2775042</v>
      </c>
      <c r="H23" s="679">
        <v>7215716</v>
      </c>
    </row>
    <row r="24" spans="1:8" ht="12.75">
      <c r="A24" s="578" t="s">
        <v>783</v>
      </c>
      <c r="B24" s="582"/>
      <c r="C24" s="582"/>
      <c r="D24" s="686"/>
      <c r="E24" s="681"/>
      <c r="F24" s="634"/>
      <c r="G24" s="634"/>
      <c r="H24" s="634"/>
    </row>
    <row r="25" spans="1:8" ht="12.75">
      <c r="A25" s="1126" t="s">
        <v>784</v>
      </c>
      <c r="B25" s="1126"/>
      <c r="C25" s="645"/>
      <c r="D25" s="634"/>
      <c r="E25" s="634"/>
      <c r="F25" s="634"/>
      <c r="G25" s="634"/>
      <c r="H25" s="634"/>
    </row>
    <row r="26" spans="1:8" ht="12.75">
      <c r="A26" s="578"/>
      <c r="B26" s="582"/>
      <c r="C26" s="582"/>
      <c r="D26" s="686"/>
      <c r="E26" s="681"/>
      <c r="F26" s="634"/>
      <c r="G26" s="634"/>
      <c r="H26" s="634"/>
    </row>
  </sheetData>
  <mergeCells count="20">
    <mergeCell ref="A25:B25"/>
    <mergeCell ref="A13:C13"/>
    <mergeCell ref="A15:C15"/>
    <mergeCell ref="A17:C17"/>
    <mergeCell ref="A19:C19"/>
    <mergeCell ref="A21:C21"/>
    <mergeCell ref="E6:E10"/>
    <mergeCell ref="G6:G10"/>
    <mergeCell ref="H6:H10"/>
    <mergeCell ref="D11:E11"/>
    <mergeCell ref="F11:H11"/>
    <mergeCell ref="A1:H1"/>
    <mergeCell ref="A2:H2"/>
    <mergeCell ref="A4:C11"/>
    <mergeCell ref="D4:E4"/>
    <mergeCell ref="F4:H4"/>
    <mergeCell ref="D5:E5"/>
    <mergeCell ref="F5:F10"/>
    <mergeCell ref="G5:H5"/>
    <mergeCell ref="D6:D10"/>
  </mergeCells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D1969-687B-46FE-8D3A-B09034D94469}">
  <dimension ref="A2:W85"/>
  <sheetViews>
    <sheetView workbookViewId="0" topLeftCell="A1">
      <selection activeCell="K1" sqref="K1"/>
    </sheetView>
  </sheetViews>
  <sheetFormatPr defaultColWidth="7.421875" defaultRowHeight="12.75"/>
  <cols>
    <col min="1" max="1" width="4.7109375" style="628" customWidth="1"/>
    <col min="2" max="2" width="4.28125" style="628" customWidth="1"/>
    <col min="3" max="3" width="27.8515625" style="628" customWidth="1"/>
    <col min="4" max="4" width="1.28515625" style="628" customWidth="1"/>
    <col min="5" max="5" width="9.7109375" style="628" customWidth="1"/>
    <col min="6" max="6" width="9.28125" style="628" customWidth="1"/>
    <col min="7" max="7" width="10.421875" style="628" customWidth="1"/>
    <col min="8" max="8" width="7.00390625" style="628" customWidth="1"/>
    <col min="9" max="9" width="11.00390625" style="628" customWidth="1"/>
    <col min="10" max="10" width="5.7109375" style="628" customWidth="1"/>
    <col min="11" max="11" width="10.421875" style="628" customWidth="1"/>
    <col min="12" max="12" width="34.7109375" style="628" customWidth="1"/>
    <col min="13" max="13" width="18.7109375" style="628" customWidth="1"/>
    <col min="14" max="14" width="29.8515625" style="628" customWidth="1"/>
    <col min="15" max="15" width="8.8515625" style="628" bestFit="1" customWidth="1"/>
    <col min="16" max="16" width="11.140625" style="628" bestFit="1" customWidth="1"/>
    <col min="17" max="17" width="9.140625" style="628" bestFit="1" customWidth="1"/>
    <col min="18" max="19" width="7.8515625" style="628" bestFit="1" customWidth="1"/>
    <col min="20" max="20" width="8.28125" style="628" bestFit="1" customWidth="1"/>
    <col min="21" max="21" width="7.8515625" style="628" bestFit="1" customWidth="1"/>
    <col min="22" max="22" width="8.28125" style="628" bestFit="1" customWidth="1"/>
    <col min="23" max="23" width="7.8515625" style="628" bestFit="1" customWidth="1"/>
    <col min="24" max="16384" width="7.421875" style="628" customWidth="1"/>
  </cols>
  <sheetData>
    <row r="2" spans="1:10" s="689" customFormat="1" ht="12" customHeight="1">
      <c r="A2" s="1160" t="s">
        <v>785</v>
      </c>
      <c r="B2" s="1160"/>
      <c r="C2" s="1160"/>
      <c r="D2" s="1160"/>
      <c r="E2" s="1160"/>
      <c r="F2" s="1160"/>
      <c r="G2" s="1160"/>
      <c r="H2" s="1160"/>
      <c r="I2" s="1160"/>
      <c r="J2" s="1160"/>
    </row>
    <row r="3" spans="1:10" s="689" customFormat="1" ht="12" customHeight="1">
      <c r="A3" s="1160" t="s">
        <v>786</v>
      </c>
      <c r="B3" s="1160"/>
      <c r="C3" s="1160"/>
      <c r="D3" s="1160"/>
      <c r="E3" s="1160"/>
      <c r="F3" s="1160"/>
      <c r="G3" s="1160"/>
      <c r="H3" s="1160"/>
      <c r="I3" s="1160"/>
      <c r="J3" s="1160"/>
    </row>
    <row r="4" spans="1:8" ht="8.45" customHeight="1">
      <c r="A4" s="665"/>
      <c r="B4" s="665"/>
      <c r="C4" s="665"/>
      <c r="D4" s="665"/>
      <c r="E4" s="665"/>
      <c r="F4" s="665"/>
      <c r="G4" s="665"/>
      <c r="H4" s="665"/>
    </row>
    <row r="5" spans="1:23" s="690" customFormat="1" ht="16.9" customHeight="1">
      <c r="A5" s="1108" t="s">
        <v>787</v>
      </c>
      <c r="B5" s="1108"/>
      <c r="C5" s="1108"/>
      <c r="D5" s="1161"/>
      <c r="E5" s="1116" t="s">
        <v>788</v>
      </c>
      <c r="F5" s="1161"/>
      <c r="G5" s="1165" t="s">
        <v>789</v>
      </c>
      <c r="H5" s="1166"/>
      <c r="I5" s="1166"/>
      <c r="J5" s="1166"/>
      <c r="L5" s="691"/>
      <c r="M5" s="691"/>
      <c r="N5" s="691"/>
      <c r="O5" s="692"/>
      <c r="P5" s="691"/>
      <c r="Q5" s="693"/>
      <c r="R5" s="694"/>
      <c r="S5" s="695"/>
      <c r="T5" s="696"/>
      <c r="U5" s="696"/>
      <c r="V5" s="696"/>
      <c r="W5" s="696"/>
    </row>
    <row r="6" spans="1:23" s="690" customFormat="1" ht="16.9" customHeight="1">
      <c r="A6" s="1111"/>
      <c r="B6" s="1111"/>
      <c r="C6" s="1111"/>
      <c r="D6" s="1162"/>
      <c r="E6" s="1118"/>
      <c r="F6" s="1164"/>
      <c r="G6" s="1165" t="s">
        <v>5</v>
      </c>
      <c r="H6" s="1167"/>
      <c r="I6" s="1165" t="s">
        <v>790</v>
      </c>
      <c r="J6" s="1166"/>
      <c r="L6" s="697"/>
      <c r="M6" s="698"/>
      <c r="N6" s="698"/>
      <c r="O6" s="692"/>
      <c r="P6" s="698"/>
      <c r="Q6" s="693"/>
      <c r="R6" s="695"/>
      <c r="S6" s="695"/>
      <c r="T6" s="693"/>
      <c r="U6" s="695"/>
      <c r="V6" s="693"/>
      <c r="W6" s="695"/>
    </row>
    <row r="7" spans="1:23" s="690" customFormat="1" ht="16.9" customHeight="1">
      <c r="A7" s="1163"/>
      <c r="B7" s="1163"/>
      <c r="C7" s="1163"/>
      <c r="D7" s="1164"/>
      <c r="E7" s="699" t="s">
        <v>3</v>
      </c>
      <c r="F7" s="700" t="s">
        <v>791</v>
      </c>
      <c r="G7" s="700" t="s">
        <v>3</v>
      </c>
      <c r="H7" s="701" t="s">
        <v>728</v>
      </c>
      <c r="I7" s="701" t="s">
        <v>3</v>
      </c>
      <c r="J7" s="702" t="s">
        <v>728</v>
      </c>
      <c r="L7" s="703"/>
      <c r="M7" s="704"/>
      <c r="N7" s="691"/>
      <c r="O7" s="692"/>
      <c r="P7" s="691"/>
      <c r="Q7" s="693"/>
      <c r="R7" s="694"/>
      <c r="S7" s="695"/>
      <c r="T7" s="696"/>
      <c r="U7" s="696"/>
      <c r="V7" s="696"/>
      <c r="W7" s="696"/>
    </row>
    <row r="8" spans="1:23" ht="9" customHeight="1">
      <c r="A8" s="705"/>
      <c r="B8" s="705"/>
      <c r="C8" s="705"/>
      <c r="D8" s="706"/>
      <c r="E8" s="622"/>
      <c r="F8" s="672"/>
      <c r="G8" s="672"/>
      <c r="H8" s="672"/>
      <c r="I8" s="621"/>
      <c r="J8" s="621"/>
      <c r="L8" s="707"/>
      <c r="M8" s="707"/>
      <c r="N8" s="707"/>
      <c r="O8" s="707"/>
      <c r="P8" s="707"/>
      <c r="Q8" s="693"/>
      <c r="R8" s="695"/>
      <c r="S8" s="695"/>
      <c r="T8" s="693"/>
      <c r="U8" s="695"/>
      <c r="V8" s="693"/>
      <c r="W8" s="695"/>
    </row>
    <row r="9" spans="1:23" ht="12" customHeight="1">
      <c r="A9" s="1168" t="s">
        <v>792</v>
      </c>
      <c r="B9" s="1168"/>
      <c r="C9" s="1168"/>
      <c r="D9" s="1168"/>
      <c r="E9" s="1168"/>
      <c r="F9" s="1168"/>
      <c r="G9" s="1168"/>
      <c r="H9" s="1168"/>
      <c r="I9" s="1168"/>
      <c r="J9" s="1168"/>
      <c r="K9" s="708"/>
      <c r="L9" s="692"/>
      <c r="M9" s="692"/>
      <c r="N9" s="692"/>
      <c r="O9" s="692"/>
      <c r="P9" s="692"/>
      <c r="Q9" s="693"/>
      <c r="R9" s="694"/>
      <c r="S9" s="695"/>
      <c r="T9" s="696"/>
      <c r="U9" s="696"/>
      <c r="V9" s="696"/>
      <c r="W9" s="696"/>
    </row>
    <row r="10" spans="1:23" ht="9" customHeight="1">
      <c r="A10" s="709"/>
      <c r="B10" s="709"/>
      <c r="C10" s="709"/>
      <c r="D10" s="710"/>
      <c r="E10" s="711"/>
      <c r="F10" s="710"/>
      <c r="G10" s="710"/>
      <c r="H10" s="710"/>
      <c r="I10" s="710"/>
      <c r="J10" s="712"/>
      <c r="L10" s="692"/>
      <c r="M10" s="692"/>
      <c r="N10" s="692"/>
      <c r="O10" s="692"/>
      <c r="P10" s="692"/>
      <c r="Q10" s="693"/>
      <c r="R10" s="695"/>
      <c r="S10" s="713"/>
      <c r="T10" s="693"/>
      <c r="U10" s="714"/>
      <c r="V10" s="693"/>
      <c r="W10" s="714"/>
    </row>
    <row r="11" spans="1:23" ht="12" customHeight="1">
      <c r="A11" s="1154" t="s">
        <v>793</v>
      </c>
      <c r="B11" s="1154"/>
      <c r="C11" s="1154"/>
      <c r="D11" s="715" t="s">
        <v>400</v>
      </c>
      <c r="E11" s="716">
        <v>251476</v>
      </c>
      <c r="F11" s="717">
        <v>19.3</v>
      </c>
      <c r="G11" s="718">
        <v>0</v>
      </c>
      <c r="H11" s="718">
        <v>0</v>
      </c>
      <c r="I11" s="718">
        <v>0</v>
      </c>
      <c r="J11" s="718">
        <v>0</v>
      </c>
      <c r="K11" s="719"/>
      <c r="L11" s="720"/>
      <c r="M11" s="692"/>
      <c r="N11" s="692"/>
      <c r="O11" s="692"/>
      <c r="P11" s="692"/>
      <c r="Q11" s="693"/>
      <c r="R11" s="695"/>
      <c r="S11" s="695"/>
      <c r="T11" s="696"/>
      <c r="U11" s="696"/>
      <c r="V11" s="696"/>
      <c r="W11" s="696"/>
    </row>
    <row r="12" spans="1:23" ht="4.9" customHeight="1">
      <c r="A12" s="721"/>
      <c r="B12" s="721"/>
      <c r="C12" s="721"/>
      <c r="D12" s="715"/>
      <c r="E12" s="589"/>
      <c r="F12" s="722"/>
      <c r="G12" s="723"/>
      <c r="H12" s="724"/>
      <c r="I12" s="724"/>
      <c r="J12" s="724"/>
      <c r="K12" s="719"/>
      <c r="L12" s="692"/>
      <c r="M12" s="692"/>
      <c r="N12" s="692"/>
      <c r="O12" s="692"/>
      <c r="P12" s="692"/>
      <c r="Q12" s="693"/>
      <c r="R12" s="695"/>
      <c r="S12" s="695"/>
      <c r="T12" s="693"/>
      <c r="U12" s="695"/>
      <c r="V12" s="693"/>
      <c r="W12" s="695"/>
    </row>
    <row r="13" spans="1:23" ht="12" customHeight="1">
      <c r="A13" s="1155" t="s">
        <v>794</v>
      </c>
      <c r="B13" s="1155"/>
      <c r="C13" s="1155"/>
      <c r="D13" s="725"/>
      <c r="E13" s="716">
        <v>200762</v>
      </c>
      <c r="F13" s="717">
        <v>15.4</v>
      </c>
      <c r="G13" s="718">
        <v>0</v>
      </c>
      <c r="H13" s="718">
        <v>0</v>
      </c>
      <c r="I13" s="718">
        <v>0</v>
      </c>
      <c r="J13" s="718">
        <v>0</v>
      </c>
      <c r="K13" s="719"/>
      <c r="L13" s="720"/>
      <c r="M13" s="692"/>
      <c r="N13" s="692"/>
      <c r="O13" s="692"/>
      <c r="P13" s="692"/>
      <c r="Q13" s="693"/>
      <c r="R13" s="694"/>
      <c r="S13" s="695"/>
      <c r="T13" s="696"/>
      <c r="U13" s="696"/>
      <c r="V13" s="696"/>
      <c r="W13" s="696"/>
    </row>
    <row r="14" spans="1:23" ht="4.9" customHeight="1">
      <c r="A14" s="726"/>
      <c r="B14" s="726"/>
      <c r="C14" s="726"/>
      <c r="D14" s="725"/>
      <c r="E14" s="589"/>
      <c r="F14" s="722"/>
      <c r="G14" s="724"/>
      <c r="H14" s="724"/>
      <c r="I14" s="724"/>
      <c r="J14" s="724"/>
      <c r="K14" s="719"/>
      <c r="L14" s="707"/>
      <c r="M14" s="707"/>
      <c r="N14" s="707"/>
      <c r="O14" s="707"/>
      <c r="P14" s="707"/>
      <c r="Q14" s="693"/>
      <c r="R14" s="695"/>
      <c r="S14" s="695"/>
      <c r="T14" s="693"/>
      <c r="U14" s="695"/>
      <c r="V14" s="693"/>
      <c r="W14" s="695"/>
    </row>
    <row r="15" spans="1:23" ht="12" customHeight="1">
      <c r="A15" s="1149" t="s">
        <v>795</v>
      </c>
      <c r="B15" s="1149"/>
      <c r="C15" s="1149"/>
      <c r="D15" s="725"/>
      <c r="E15" s="681">
        <v>0</v>
      </c>
      <c r="F15" s="681">
        <v>0</v>
      </c>
      <c r="G15" s="718">
        <v>0</v>
      </c>
      <c r="H15" s="718">
        <v>0</v>
      </c>
      <c r="I15" s="718">
        <v>0</v>
      </c>
      <c r="J15" s="718">
        <v>0</v>
      </c>
      <c r="K15" s="719"/>
      <c r="L15" s="692"/>
      <c r="M15" s="692"/>
      <c r="N15" s="692"/>
      <c r="O15" s="692"/>
      <c r="P15" s="692"/>
      <c r="Q15" s="693"/>
      <c r="R15" s="694"/>
      <c r="S15" s="695"/>
      <c r="T15" s="696"/>
      <c r="U15" s="696"/>
      <c r="V15" s="696"/>
      <c r="W15" s="696"/>
    </row>
    <row r="16" spans="2:23" ht="4.9" customHeight="1">
      <c r="B16" s="1157"/>
      <c r="C16" s="1157"/>
      <c r="D16" s="725"/>
      <c r="E16" s="589"/>
      <c r="F16" s="722"/>
      <c r="G16" s="724"/>
      <c r="H16" s="724"/>
      <c r="I16" s="724"/>
      <c r="J16" s="724"/>
      <c r="K16" s="719"/>
      <c r="L16" s="692"/>
      <c r="M16" s="692"/>
      <c r="N16" s="692"/>
      <c r="O16" s="692"/>
      <c r="P16" s="692"/>
      <c r="Q16" s="693"/>
      <c r="R16" s="695"/>
      <c r="S16" s="695"/>
      <c r="T16" s="693"/>
      <c r="U16" s="695"/>
      <c r="V16" s="693"/>
      <c r="W16" s="695"/>
    </row>
    <row r="17" spans="1:23" ht="12" customHeight="1">
      <c r="A17" s="1149" t="s">
        <v>796</v>
      </c>
      <c r="B17" s="1149"/>
      <c r="C17" s="1149"/>
      <c r="D17" s="725"/>
      <c r="E17" s="716">
        <v>289194</v>
      </c>
      <c r="F17" s="717">
        <v>22.2</v>
      </c>
      <c r="G17" s="718">
        <v>0</v>
      </c>
      <c r="H17" s="718">
        <v>0</v>
      </c>
      <c r="I17" s="718">
        <v>0</v>
      </c>
      <c r="J17" s="718">
        <v>0</v>
      </c>
      <c r="K17" s="719"/>
      <c r="L17" s="720"/>
      <c r="M17" s="692"/>
      <c r="N17" s="692"/>
      <c r="O17" s="692"/>
      <c r="P17" s="692"/>
      <c r="Q17" s="693"/>
      <c r="R17" s="694"/>
      <c r="S17" s="695"/>
      <c r="T17" s="696"/>
      <c r="U17" s="696"/>
      <c r="V17" s="696"/>
      <c r="W17" s="696"/>
    </row>
    <row r="18" spans="1:23" ht="4.9" customHeight="1">
      <c r="A18" s="726"/>
      <c r="B18" s="726"/>
      <c r="C18" s="726"/>
      <c r="D18" s="727"/>
      <c r="E18" s="589"/>
      <c r="F18" s="722"/>
      <c r="G18" s="724"/>
      <c r="H18" s="724"/>
      <c r="I18" s="724"/>
      <c r="J18" s="724"/>
      <c r="K18" s="719"/>
      <c r="L18" s="692"/>
      <c r="M18" s="692"/>
      <c r="N18" s="692"/>
      <c r="O18" s="691"/>
      <c r="P18" s="691"/>
      <c r="Q18" s="693"/>
      <c r="R18" s="695"/>
      <c r="S18" s="695"/>
      <c r="T18" s="693"/>
      <c r="U18" s="695"/>
      <c r="V18" s="693"/>
      <c r="W18" s="695"/>
    </row>
    <row r="19" spans="1:23" ht="12" customHeight="1">
      <c r="A19" s="1150" t="s">
        <v>797</v>
      </c>
      <c r="B19" s="1150"/>
      <c r="C19" s="1150"/>
      <c r="D19" s="725" t="s">
        <v>400</v>
      </c>
      <c r="E19" s="728">
        <v>10258</v>
      </c>
      <c r="F19" s="717">
        <v>0.833994115</v>
      </c>
      <c r="G19" s="718">
        <v>0</v>
      </c>
      <c r="H19" s="718">
        <v>0</v>
      </c>
      <c r="I19" s="718">
        <v>0</v>
      </c>
      <c r="J19" s="718">
        <v>0</v>
      </c>
      <c r="K19" s="719"/>
      <c r="L19" s="720"/>
      <c r="M19" s="692"/>
      <c r="N19" s="692"/>
      <c r="O19" s="1156"/>
      <c r="P19" s="1156"/>
      <c r="Q19" s="729"/>
      <c r="R19" s="730"/>
      <c r="S19" s="731"/>
      <c r="T19" s="696"/>
      <c r="U19" s="696"/>
      <c r="V19" s="696"/>
      <c r="W19" s="696"/>
    </row>
    <row r="20" spans="2:23" ht="4.9" customHeight="1">
      <c r="B20" s="1155"/>
      <c r="C20" s="1155"/>
      <c r="D20" s="725"/>
      <c r="E20" s="589"/>
      <c r="F20" s="722"/>
      <c r="G20" s="724"/>
      <c r="H20" s="724"/>
      <c r="I20" s="724"/>
      <c r="J20" s="724"/>
      <c r="K20" s="719"/>
      <c r="L20" s="707"/>
      <c r="M20" s="707"/>
      <c r="N20" s="707"/>
      <c r="O20" s="707"/>
      <c r="P20" s="707"/>
      <c r="Q20" s="693"/>
      <c r="R20" s="695"/>
      <c r="S20" s="695"/>
      <c r="T20" s="693"/>
      <c r="U20" s="695"/>
      <c r="V20" s="693"/>
      <c r="W20" s="695"/>
    </row>
    <row r="21" spans="1:23" ht="12" customHeight="1">
      <c r="A21" s="1150" t="s">
        <v>798</v>
      </c>
      <c r="B21" s="1150"/>
      <c r="C21" s="1150"/>
      <c r="D21" s="725" t="s">
        <v>400</v>
      </c>
      <c r="E21" s="728">
        <v>11645</v>
      </c>
      <c r="F21" s="717">
        <v>0.9</v>
      </c>
      <c r="G21" s="718">
        <v>0</v>
      </c>
      <c r="H21" s="718">
        <v>0</v>
      </c>
      <c r="I21" s="718">
        <v>0</v>
      </c>
      <c r="J21" s="718">
        <v>0</v>
      </c>
      <c r="K21" s="719"/>
      <c r="L21" s="720"/>
      <c r="M21" s="692"/>
      <c r="N21" s="692"/>
      <c r="O21" s="692"/>
      <c r="P21" s="692"/>
      <c r="Q21" s="693"/>
      <c r="R21" s="694"/>
      <c r="S21" s="695"/>
      <c r="T21" s="696"/>
      <c r="U21" s="696"/>
      <c r="V21" s="696"/>
      <c r="W21" s="696"/>
    </row>
    <row r="22" spans="1:23" ht="4.9" customHeight="1">
      <c r="A22" s="1149"/>
      <c r="B22" s="1149"/>
      <c r="C22" s="1149"/>
      <c r="D22" s="727"/>
      <c r="E22" s="589"/>
      <c r="F22" s="722"/>
      <c r="G22" s="724"/>
      <c r="H22" s="724"/>
      <c r="I22" s="724"/>
      <c r="J22" s="724"/>
      <c r="K22" s="719"/>
      <c r="L22" s="692"/>
      <c r="M22" s="692"/>
      <c r="N22" s="692"/>
      <c r="O22" s="692"/>
      <c r="P22" s="692"/>
      <c r="Q22" s="693"/>
      <c r="R22" s="695"/>
      <c r="S22" s="695"/>
      <c r="T22" s="693"/>
      <c r="U22" s="695"/>
      <c r="V22" s="693"/>
      <c r="W22" s="695"/>
    </row>
    <row r="23" spans="1:23" s="662" customFormat="1" ht="12" customHeight="1">
      <c r="A23" s="1150" t="s">
        <v>799</v>
      </c>
      <c r="B23" s="1150"/>
      <c r="C23" s="1150"/>
      <c r="D23" s="725"/>
      <c r="E23" s="732">
        <v>1399</v>
      </c>
      <c r="F23" s="717">
        <v>0.123321855</v>
      </c>
      <c r="G23" s="718">
        <v>0</v>
      </c>
      <c r="H23" s="718">
        <v>0</v>
      </c>
      <c r="I23" s="718">
        <v>0</v>
      </c>
      <c r="J23" s="718">
        <v>0</v>
      </c>
      <c r="K23" s="733"/>
      <c r="L23" s="720"/>
      <c r="M23" s="692"/>
      <c r="N23" s="692"/>
      <c r="O23" s="692"/>
      <c r="P23" s="692"/>
      <c r="Q23" s="693"/>
      <c r="R23" s="694"/>
      <c r="S23" s="695"/>
      <c r="T23" s="696"/>
      <c r="U23" s="696"/>
      <c r="V23" s="696"/>
      <c r="W23" s="696"/>
    </row>
    <row r="24" spans="2:23" ht="4.9" customHeight="1">
      <c r="B24" s="1157"/>
      <c r="C24" s="1157"/>
      <c r="D24" s="725"/>
      <c r="E24" s="589"/>
      <c r="F24" s="722"/>
      <c r="G24" s="724"/>
      <c r="H24" s="724"/>
      <c r="I24" s="724"/>
      <c r="J24" s="724"/>
      <c r="K24" s="719"/>
      <c r="L24" s="693"/>
      <c r="M24" s="691"/>
      <c r="N24" s="691"/>
      <c r="O24" s="691"/>
      <c r="P24" s="691"/>
      <c r="Q24" s="693"/>
      <c r="R24" s="695"/>
      <c r="S24" s="695"/>
      <c r="T24" s="693"/>
      <c r="U24" s="695"/>
      <c r="V24" s="693"/>
      <c r="W24" s="695"/>
    </row>
    <row r="25" spans="2:23" ht="12" customHeight="1">
      <c r="B25" s="1158" t="s">
        <v>800</v>
      </c>
      <c r="C25" s="1158"/>
      <c r="D25" s="725"/>
      <c r="E25" s="734">
        <v>764733</v>
      </c>
      <c r="F25" s="735">
        <v>58.7</v>
      </c>
      <c r="G25" s="718">
        <v>0</v>
      </c>
      <c r="H25" s="718">
        <v>0</v>
      </c>
      <c r="I25" s="718">
        <v>0</v>
      </c>
      <c r="J25" s="718">
        <v>0</v>
      </c>
      <c r="K25" s="719"/>
      <c r="L25" s="720"/>
      <c r="M25" s="736"/>
      <c r="N25" s="736"/>
      <c r="O25" s="736"/>
      <c r="P25" s="736"/>
      <c r="Q25" s="729"/>
      <c r="R25" s="730"/>
      <c r="S25" s="731"/>
      <c r="T25" s="696"/>
      <c r="U25" s="696"/>
      <c r="V25" s="696"/>
      <c r="W25" s="696"/>
    </row>
    <row r="26" spans="1:11" ht="12.6" customHeight="1">
      <c r="A26" s="737"/>
      <c r="B26" s="737"/>
      <c r="C26" s="737"/>
      <c r="D26" s="738"/>
      <c r="E26" s="739"/>
      <c r="F26" s="740"/>
      <c r="G26" s="741"/>
      <c r="H26" s="740"/>
      <c r="I26" s="719"/>
      <c r="J26" s="740"/>
      <c r="K26" s="719"/>
    </row>
    <row r="27" spans="1:23" ht="12" customHeight="1">
      <c r="A27" s="1103" t="s">
        <v>801</v>
      </c>
      <c r="B27" s="1103"/>
      <c r="C27" s="1103"/>
      <c r="D27" s="1103"/>
      <c r="E27" s="1103"/>
      <c r="F27" s="1103"/>
      <c r="G27" s="1103"/>
      <c r="H27" s="1103"/>
      <c r="I27" s="1103"/>
      <c r="J27" s="1103"/>
      <c r="K27" s="719"/>
      <c r="L27" s="742"/>
      <c r="M27" s="742"/>
      <c r="N27" s="742"/>
      <c r="O27" s="742"/>
      <c r="P27" s="742"/>
      <c r="Q27" s="742"/>
      <c r="R27" s="742"/>
      <c r="S27" s="742"/>
      <c r="T27" s="742"/>
      <c r="U27" s="742"/>
      <c r="V27" s="742"/>
      <c r="W27" s="742"/>
    </row>
    <row r="28" spans="1:23" ht="9" customHeight="1">
      <c r="A28" s="719"/>
      <c r="B28" s="743"/>
      <c r="C28" s="743"/>
      <c r="D28" s="744"/>
      <c r="E28" s="739"/>
      <c r="F28" s="740"/>
      <c r="G28" s="741"/>
      <c r="H28" s="740"/>
      <c r="I28" s="719"/>
      <c r="J28" s="740"/>
      <c r="K28" s="719"/>
      <c r="L28" s="745"/>
      <c r="M28" s="745"/>
      <c r="N28" s="745"/>
      <c r="O28" s="693"/>
      <c r="P28" s="693"/>
      <c r="Q28" s="693"/>
      <c r="R28" s="693"/>
      <c r="S28" s="746"/>
      <c r="T28" s="693"/>
      <c r="U28" s="746"/>
      <c r="V28" s="693"/>
      <c r="W28" s="693"/>
    </row>
    <row r="29" spans="1:23" ht="12" customHeight="1">
      <c r="A29" s="1149" t="s">
        <v>802</v>
      </c>
      <c r="B29" s="1149"/>
      <c r="C29" s="1149"/>
      <c r="D29" s="747"/>
      <c r="E29" s="716">
        <v>696345</v>
      </c>
      <c r="F29" s="748">
        <v>53.4</v>
      </c>
      <c r="G29" s="749">
        <v>251783</v>
      </c>
      <c r="H29" s="750">
        <v>36.2</v>
      </c>
      <c r="I29" s="749">
        <v>444562</v>
      </c>
      <c r="J29" s="750">
        <v>63.8</v>
      </c>
      <c r="K29" s="751"/>
      <c r="L29" s="752"/>
      <c r="M29" s="753"/>
      <c r="N29" s="753"/>
      <c r="O29" s="754"/>
      <c r="P29" s="693"/>
      <c r="Q29" s="693"/>
      <c r="R29" s="755"/>
      <c r="S29" s="695"/>
      <c r="T29" s="693"/>
      <c r="U29" s="756"/>
      <c r="V29" s="693"/>
      <c r="W29" s="714"/>
    </row>
    <row r="30" spans="1:23" ht="4.9" customHeight="1">
      <c r="A30" s="757"/>
      <c r="B30" s="757"/>
      <c r="C30" s="757"/>
      <c r="D30" s="747"/>
      <c r="K30" s="622"/>
      <c r="L30" s="758"/>
      <c r="M30" s="758"/>
      <c r="N30" s="758"/>
      <c r="O30" s="698"/>
      <c r="P30" s="693"/>
      <c r="Q30" s="693"/>
      <c r="R30" s="695"/>
      <c r="S30" s="695"/>
      <c r="T30" s="693"/>
      <c r="U30" s="695"/>
      <c r="V30" s="693"/>
      <c r="W30" s="695"/>
    </row>
    <row r="31" spans="1:23" ht="12" customHeight="1">
      <c r="A31" s="628" t="s">
        <v>803</v>
      </c>
      <c r="B31" s="1159" t="s">
        <v>804</v>
      </c>
      <c r="C31" s="1159"/>
      <c r="D31" s="715"/>
      <c r="E31" s="732">
        <v>500</v>
      </c>
      <c r="F31" s="748">
        <v>0.1</v>
      </c>
      <c r="G31" s="759">
        <v>22</v>
      </c>
      <c r="H31" s="750">
        <v>4.4</v>
      </c>
      <c r="I31" s="760">
        <v>478</v>
      </c>
      <c r="J31" s="750">
        <v>95.6</v>
      </c>
      <c r="K31" s="751"/>
      <c r="L31" s="693"/>
      <c r="M31" s="754"/>
      <c r="N31" s="754"/>
      <c r="O31" s="761"/>
      <c r="P31" s="693"/>
      <c r="Q31" s="693"/>
      <c r="R31" s="755"/>
      <c r="S31" s="695"/>
      <c r="T31" s="693"/>
      <c r="U31" s="695"/>
      <c r="V31" s="693"/>
      <c r="W31" s="714"/>
    </row>
    <row r="32" spans="1:23" ht="4.9" customHeight="1">
      <c r="A32" s="757"/>
      <c r="B32" s="757"/>
      <c r="C32" s="757"/>
      <c r="D32" s="715"/>
      <c r="K32" s="622"/>
      <c r="L32" s="698"/>
      <c r="M32" s="698"/>
      <c r="N32" s="698"/>
      <c r="O32" s="707"/>
      <c r="P32" s="693"/>
      <c r="Q32" s="693"/>
      <c r="R32" s="695"/>
      <c r="S32" s="695"/>
      <c r="T32" s="693"/>
      <c r="U32" s="695"/>
      <c r="V32" s="693"/>
      <c r="W32" s="695"/>
    </row>
    <row r="33" spans="2:23" ht="12" customHeight="1">
      <c r="B33" s="1155" t="s">
        <v>805</v>
      </c>
      <c r="C33" s="1155"/>
      <c r="D33" s="725"/>
      <c r="E33" s="716">
        <v>508981</v>
      </c>
      <c r="F33" s="748">
        <v>39</v>
      </c>
      <c r="G33" s="749">
        <v>186921</v>
      </c>
      <c r="H33" s="750">
        <v>36.7</v>
      </c>
      <c r="I33" s="749">
        <v>322060</v>
      </c>
      <c r="J33" s="750">
        <v>63.3</v>
      </c>
      <c r="K33" s="751"/>
      <c r="L33" s="693"/>
      <c r="M33" s="761"/>
      <c r="N33" s="761"/>
      <c r="O33" s="753"/>
      <c r="P33" s="693"/>
      <c r="Q33" s="693"/>
      <c r="R33" s="755"/>
      <c r="S33" s="695"/>
      <c r="T33" s="693"/>
      <c r="U33" s="695"/>
      <c r="V33" s="693"/>
      <c r="W33" s="714"/>
    </row>
    <row r="34" spans="1:23" ht="4.9" customHeight="1">
      <c r="A34" s="757"/>
      <c r="B34" s="757"/>
      <c r="C34" s="757"/>
      <c r="D34" s="725"/>
      <c r="K34" s="622"/>
      <c r="L34" s="707"/>
      <c r="M34" s="707"/>
      <c r="N34" s="707"/>
      <c r="O34" s="762"/>
      <c r="P34" s="693"/>
      <c r="Q34" s="693"/>
      <c r="R34" s="755"/>
      <c r="S34" s="695"/>
      <c r="T34" s="693"/>
      <c r="U34" s="695"/>
      <c r="V34" s="693"/>
      <c r="W34" s="695"/>
    </row>
    <row r="35" spans="2:23" ht="12" customHeight="1">
      <c r="B35" s="1149" t="s">
        <v>806</v>
      </c>
      <c r="C35" s="1149"/>
      <c r="D35" s="725"/>
      <c r="E35" s="732">
        <v>7032</v>
      </c>
      <c r="F35" s="748">
        <v>0.5</v>
      </c>
      <c r="G35" s="760">
        <v>2561</v>
      </c>
      <c r="H35" s="750">
        <v>36.4</v>
      </c>
      <c r="I35" s="760">
        <v>4471</v>
      </c>
      <c r="J35" s="750">
        <v>63.6</v>
      </c>
      <c r="K35" s="751"/>
      <c r="L35" s="693"/>
      <c r="M35" s="753"/>
      <c r="N35" s="753"/>
      <c r="O35" s="692"/>
      <c r="P35" s="693"/>
      <c r="Q35" s="693"/>
      <c r="R35" s="755"/>
      <c r="S35" s="695"/>
      <c r="T35" s="693"/>
      <c r="U35" s="695"/>
      <c r="V35" s="693"/>
      <c r="W35" s="714"/>
    </row>
    <row r="36" spans="1:23" ht="4.9" customHeight="1">
      <c r="A36" s="662"/>
      <c r="B36" s="763"/>
      <c r="C36" s="763"/>
      <c r="D36" s="725"/>
      <c r="K36" s="622"/>
      <c r="L36" s="762"/>
      <c r="M36" s="762"/>
      <c r="N36" s="762"/>
      <c r="O36" s="692"/>
      <c r="P36" s="693"/>
      <c r="Q36" s="693"/>
      <c r="R36" s="755"/>
      <c r="S36" s="695"/>
      <c r="T36" s="693"/>
      <c r="U36" s="695"/>
      <c r="V36" s="693"/>
      <c r="W36" s="695"/>
    </row>
    <row r="37" spans="2:23" ht="12" customHeight="1">
      <c r="B37" s="764" t="s">
        <v>803</v>
      </c>
      <c r="C37" s="765" t="s">
        <v>807</v>
      </c>
      <c r="D37" s="766"/>
      <c r="E37" s="732">
        <v>5961</v>
      </c>
      <c r="F37" s="748">
        <v>0.5</v>
      </c>
      <c r="G37" s="760">
        <v>1894</v>
      </c>
      <c r="H37" s="750">
        <v>31.8</v>
      </c>
      <c r="I37" s="760">
        <v>4067</v>
      </c>
      <c r="J37" s="750">
        <v>68.2</v>
      </c>
      <c r="K37" s="751"/>
      <c r="L37" s="693"/>
      <c r="M37" s="698"/>
      <c r="N37" s="692"/>
      <c r="O37" s="692"/>
      <c r="P37" s="693"/>
      <c r="Q37" s="693"/>
      <c r="R37" s="755"/>
      <c r="S37" s="695"/>
      <c r="T37" s="693"/>
      <c r="U37" s="695"/>
      <c r="V37" s="693"/>
      <c r="W37" s="714"/>
    </row>
    <row r="38" spans="1:23" ht="12" customHeight="1">
      <c r="A38" s="662"/>
      <c r="C38" s="765" t="s">
        <v>808</v>
      </c>
      <c r="D38" s="725"/>
      <c r="E38" s="767">
        <v>762</v>
      </c>
      <c r="F38" s="748">
        <v>0.1</v>
      </c>
      <c r="G38" s="768">
        <v>589</v>
      </c>
      <c r="H38" s="750">
        <v>77.3</v>
      </c>
      <c r="I38" s="768">
        <v>173</v>
      </c>
      <c r="J38" s="750">
        <v>22.7</v>
      </c>
      <c r="K38" s="751"/>
      <c r="L38" s="693"/>
      <c r="M38" s="698"/>
      <c r="N38" s="692"/>
      <c r="O38" s="692"/>
      <c r="P38" s="693"/>
      <c r="Q38" s="693"/>
      <c r="R38" s="755"/>
      <c r="S38" s="695"/>
      <c r="T38" s="693"/>
      <c r="U38" s="695"/>
      <c r="V38" s="693"/>
      <c r="W38" s="714"/>
    </row>
    <row r="39" spans="1:23" ht="12" customHeight="1">
      <c r="A39" s="662"/>
      <c r="C39" s="769" t="s">
        <v>809</v>
      </c>
      <c r="D39" s="725"/>
      <c r="E39" s="767">
        <v>309</v>
      </c>
      <c r="F39" s="770">
        <v>0</v>
      </c>
      <c r="G39" s="759">
        <v>78</v>
      </c>
      <c r="H39" s="750">
        <v>25.2</v>
      </c>
      <c r="I39" s="768">
        <v>231</v>
      </c>
      <c r="J39" s="750">
        <v>74.8</v>
      </c>
      <c r="K39" s="751"/>
      <c r="L39" s="693"/>
      <c r="M39" s="698"/>
      <c r="N39" s="692"/>
      <c r="O39" s="707"/>
      <c r="P39" s="693"/>
      <c r="Q39" s="693"/>
      <c r="R39" s="755"/>
      <c r="S39" s="695"/>
      <c r="T39" s="693"/>
      <c r="U39" s="695"/>
      <c r="V39" s="693"/>
      <c r="W39" s="714"/>
    </row>
    <row r="40" spans="1:23" ht="4.9" customHeight="1">
      <c r="A40" s="662"/>
      <c r="B40" s="763"/>
      <c r="C40" s="763"/>
      <c r="D40" s="727"/>
      <c r="K40" s="622"/>
      <c r="L40" s="693"/>
      <c r="M40" s="698"/>
      <c r="N40" s="692"/>
      <c r="O40" s="707"/>
      <c r="P40" s="693"/>
      <c r="Q40" s="693"/>
      <c r="R40" s="755"/>
      <c r="S40" s="695"/>
      <c r="T40" s="693"/>
      <c r="U40" s="695"/>
      <c r="V40" s="693"/>
      <c r="W40" s="714"/>
    </row>
    <row r="41" spans="2:23" ht="12" customHeight="1">
      <c r="B41" s="1149" t="s">
        <v>810</v>
      </c>
      <c r="C41" s="1149"/>
      <c r="D41" s="725"/>
      <c r="E41" s="728">
        <v>66998</v>
      </c>
      <c r="F41" s="748">
        <v>5.1</v>
      </c>
      <c r="G41" s="771">
        <v>17369</v>
      </c>
      <c r="H41" s="750">
        <v>25.9</v>
      </c>
      <c r="I41" s="771">
        <v>49629</v>
      </c>
      <c r="J41" s="750">
        <v>74.1</v>
      </c>
      <c r="K41" s="751"/>
      <c r="L41" s="693"/>
      <c r="M41" s="707"/>
      <c r="N41" s="707"/>
      <c r="O41" s="753"/>
      <c r="P41" s="693"/>
      <c r="Q41" s="693"/>
      <c r="R41" s="755"/>
      <c r="S41" s="695"/>
      <c r="T41" s="693"/>
      <c r="U41" s="695"/>
      <c r="V41" s="693"/>
      <c r="W41" s="714"/>
    </row>
    <row r="42" spans="1:23" ht="4.9" customHeight="1">
      <c r="A42" s="662"/>
      <c r="B42" s="763"/>
      <c r="C42" s="763"/>
      <c r="D42" s="725"/>
      <c r="E42" s="681"/>
      <c r="F42" s="748"/>
      <c r="G42" s="589"/>
      <c r="H42" s="772"/>
      <c r="I42" s="589"/>
      <c r="J42" s="772"/>
      <c r="K42" s="773"/>
      <c r="L42" s="707"/>
      <c r="M42" s="707"/>
      <c r="N42" s="707"/>
      <c r="O42" s="691"/>
      <c r="P42" s="693"/>
      <c r="Q42" s="693"/>
      <c r="R42" s="755"/>
      <c r="S42" s="695"/>
      <c r="T42" s="693"/>
      <c r="U42" s="695"/>
      <c r="V42" s="693"/>
      <c r="W42" s="695"/>
    </row>
    <row r="43" spans="2:23" ht="12" customHeight="1">
      <c r="B43" s="1149" t="s">
        <v>811</v>
      </c>
      <c r="C43" s="1149"/>
      <c r="D43" s="725"/>
      <c r="E43" s="728">
        <v>86817</v>
      </c>
      <c r="F43" s="748">
        <v>6.7</v>
      </c>
      <c r="G43" s="771">
        <v>27531</v>
      </c>
      <c r="H43" s="750">
        <v>31.7</v>
      </c>
      <c r="I43" s="771">
        <v>59286</v>
      </c>
      <c r="J43" s="750">
        <v>68.3</v>
      </c>
      <c r="K43" s="751"/>
      <c r="L43" s="693"/>
      <c r="M43" s="753"/>
      <c r="N43" s="753"/>
      <c r="O43" s="753"/>
      <c r="P43" s="693"/>
      <c r="Q43" s="693"/>
      <c r="R43" s="755"/>
      <c r="S43" s="695"/>
      <c r="T43" s="693"/>
      <c r="U43" s="695"/>
      <c r="V43" s="693"/>
      <c r="W43" s="714"/>
    </row>
    <row r="44" spans="1:23" ht="4.9" customHeight="1">
      <c r="A44" s="662"/>
      <c r="B44" s="763"/>
      <c r="C44" s="763"/>
      <c r="D44" s="727"/>
      <c r="E44" s="589"/>
      <c r="F44" s="722"/>
      <c r="G44" s="723"/>
      <c r="H44" s="774"/>
      <c r="I44" s="775"/>
      <c r="J44" s="774"/>
      <c r="K44" s="776"/>
      <c r="L44" s="693"/>
      <c r="M44" s="691"/>
      <c r="N44" s="691"/>
      <c r="O44" s="692"/>
      <c r="P44" s="693"/>
      <c r="Q44" s="693"/>
      <c r="R44" s="755"/>
      <c r="S44" s="695"/>
      <c r="T44" s="693"/>
      <c r="U44" s="695"/>
      <c r="V44" s="693"/>
      <c r="W44" s="695"/>
    </row>
    <row r="45" spans="2:23" ht="12" customHeight="1">
      <c r="B45" s="1153" t="s">
        <v>799</v>
      </c>
      <c r="C45" s="1153"/>
      <c r="D45" s="725" t="s">
        <v>400</v>
      </c>
      <c r="E45" s="732">
        <v>1781</v>
      </c>
      <c r="F45" s="748">
        <v>0.1</v>
      </c>
      <c r="G45" s="768">
        <v>751</v>
      </c>
      <c r="H45" s="750">
        <v>42.2</v>
      </c>
      <c r="I45" s="768">
        <v>1030</v>
      </c>
      <c r="J45" s="750">
        <v>57.8</v>
      </c>
      <c r="K45" s="751"/>
      <c r="L45" s="693"/>
      <c r="M45" s="753"/>
      <c r="N45" s="753"/>
      <c r="O45" s="753"/>
      <c r="P45" s="693"/>
      <c r="Q45" s="693"/>
      <c r="R45" s="755"/>
      <c r="S45" s="695"/>
      <c r="T45" s="693"/>
      <c r="U45" s="695"/>
      <c r="V45" s="693"/>
      <c r="W45" s="714"/>
    </row>
    <row r="46" spans="1:23" ht="4.9" customHeight="1">
      <c r="A46" s="662"/>
      <c r="B46" s="763"/>
      <c r="C46" s="763"/>
      <c r="D46" s="747"/>
      <c r="E46" s="589"/>
      <c r="F46" s="722"/>
      <c r="G46" s="777"/>
      <c r="H46" s="722"/>
      <c r="I46" s="777"/>
      <c r="J46" s="722"/>
      <c r="K46" s="719"/>
      <c r="L46" s="693"/>
      <c r="M46" s="692"/>
      <c r="N46" s="692"/>
      <c r="O46" s="698"/>
      <c r="P46" s="693"/>
      <c r="Q46" s="693"/>
      <c r="R46" s="755"/>
      <c r="S46" s="695"/>
      <c r="T46" s="693"/>
      <c r="U46" s="695"/>
      <c r="V46" s="693"/>
      <c r="W46" s="695"/>
    </row>
    <row r="47" spans="2:23" ht="12" customHeight="1">
      <c r="B47" s="635" t="s">
        <v>812</v>
      </c>
      <c r="D47" s="725"/>
      <c r="K47" s="719"/>
      <c r="L47" s="707"/>
      <c r="M47" s="753"/>
      <c r="N47" s="753"/>
      <c r="O47" s="707"/>
      <c r="P47" s="693"/>
      <c r="Q47" s="693"/>
      <c r="R47" s="755"/>
      <c r="S47" s="695"/>
      <c r="T47" s="693"/>
      <c r="U47" s="695"/>
      <c r="V47" s="693"/>
      <c r="W47" s="714"/>
    </row>
    <row r="48" spans="2:23" ht="12" customHeight="1">
      <c r="B48" s="1149" t="s">
        <v>813</v>
      </c>
      <c r="C48" s="1149"/>
      <c r="D48" s="778"/>
      <c r="E48" s="728">
        <v>24236</v>
      </c>
      <c r="F48" s="748">
        <v>1.9</v>
      </c>
      <c r="G48" s="771">
        <v>16628</v>
      </c>
      <c r="H48" s="750">
        <v>68.6</v>
      </c>
      <c r="I48" s="771">
        <v>7608</v>
      </c>
      <c r="J48" s="750">
        <v>31.4</v>
      </c>
      <c r="K48" s="719"/>
      <c r="L48" s="693"/>
      <c r="M48" s="698"/>
      <c r="N48" s="698"/>
      <c r="O48" s="753"/>
      <c r="P48" s="693"/>
      <c r="Q48" s="693"/>
      <c r="R48" s="755"/>
      <c r="S48" s="695"/>
      <c r="T48" s="693"/>
      <c r="U48" s="695"/>
      <c r="V48" s="693"/>
      <c r="W48" s="695"/>
    </row>
    <row r="49" spans="1:23" ht="4.9" customHeight="1">
      <c r="A49" s="662"/>
      <c r="B49" s="763"/>
      <c r="C49" s="763"/>
      <c r="D49" s="725"/>
      <c r="E49" s="589"/>
      <c r="F49" s="722"/>
      <c r="G49" s="723"/>
      <c r="H49" s="774"/>
      <c r="I49" s="775"/>
      <c r="J49" s="774"/>
      <c r="K49" s="719"/>
      <c r="L49" s="693"/>
      <c r="M49" s="693"/>
      <c r="N49" s="707"/>
      <c r="O49" s="691"/>
      <c r="P49" s="693"/>
      <c r="Q49" s="693"/>
      <c r="R49" s="755"/>
      <c r="S49" s="695"/>
      <c r="T49" s="693"/>
      <c r="U49" s="695"/>
      <c r="V49" s="693"/>
      <c r="W49" s="695"/>
    </row>
    <row r="50" spans="1:23" ht="12" customHeight="1">
      <c r="A50" s="1149" t="s">
        <v>814</v>
      </c>
      <c r="B50" s="1149"/>
      <c r="C50" s="1149"/>
      <c r="D50" s="747"/>
      <c r="E50" s="732">
        <v>4037</v>
      </c>
      <c r="F50" s="748">
        <v>0.3</v>
      </c>
      <c r="G50" s="768">
        <v>1764</v>
      </c>
      <c r="H50" s="750">
        <v>43.7</v>
      </c>
      <c r="I50" s="760">
        <v>2273</v>
      </c>
      <c r="J50" s="750">
        <v>56.3</v>
      </c>
      <c r="K50" s="719"/>
      <c r="L50" s="707"/>
      <c r="M50" s="753"/>
      <c r="N50" s="753"/>
      <c r="O50" s="753"/>
      <c r="P50" s="693"/>
      <c r="Q50" s="693"/>
      <c r="R50" s="755"/>
      <c r="S50" s="695"/>
      <c r="T50" s="693"/>
      <c r="U50" s="695"/>
      <c r="V50" s="693"/>
      <c r="W50" s="714"/>
    </row>
    <row r="51" spans="1:23" ht="4.9" customHeight="1">
      <c r="A51" s="662"/>
      <c r="B51" s="763"/>
      <c r="C51" s="763"/>
      <c r="D51" s="725"/>
      <c r="E51" s="589"/>
      <c r="F51" s="779"/>
      <c r="G51" s="780"/>
      <c r="H51" s="779"/>
      <c r="I51" s="780"/>
      <c r="J51" s="781"/>
      <c r="K51" s="719"/>
      <c r="L51" s="693"/>
      <c r="M51" s="691"/>
      <c r="N51" s="691"/>
      <c r="O51" s="691"/>
      <c r="P51" s="693"/>
      <c r="Q51" s="693"/>
      <c r="R51" s="755"/>
      <c r="S51" s="695"/>
      <c r="T51" s="693"/>
      <c r="U51" s="695"/>
      <c r="V51" s="693"/>
      <c r="W51" s="695"/>
    </row>
    <row r="52" spans="1:23" ht="12" customHeight="1">
      <c r="A52" s="662"/>
      <c r="B52" s="763"/>
      <c r="C52" s="782" t="s">
        <v>800</v>
      </c>
      <c r="D52" s="778"/>
      <c r="E52" s="734">
        <v>700382</v>
      </c>
      <c r="F52" s="783">
        <v>53.7</v>
      </c>
      <c r="G52" s="784">
        <v>253547</v>
      </c>
      <c r="H52" s="785">
        <v>36.2</v>
      </c>
      <c r="I52" s="784">
        <v>446835</v>
      </c>
      <c r="J52" s="785">
        <v>63.8</v>
      </c>
      <c r="K52" s="719"/>
      <c r="L52" s="753"/>
      <c r="M52" s="753"/>
      <c r="N52" s="753"/>
      <c r="O52" s="742"/>
      <c r="P52" s="693"/>
      <c r="Q52" s="693"/>
      <c r="R52" s="755"/>
      <c r="S52" s="695"/>
      <c r="T52" s="693"/>
      <c r="U52" s="695"/>
      <c r="V52" s="693"/>
      <c r="W52" s="714"/>
    </row>
    <row r="53" spans="1:23" ht="12.6" customHeight="1">
      <c r="A53" s="719"/>
      <c r="B53" s="719"/>
      <c r="C53" s="719"/>
      <c r="D53" s="719"/>
      <c r="E53" s="719"/>
      <c r="F53" s="740"/>
      <c r="G53" s="719"/>
      <c r="H53" s="719"/>
      <c r="I53" s="719"/>
      <c r="J53" s="719"/>
      <c r="K53" s="704"/>
      <c r="M53" s="691"/>
      <c r="N53" s="691"/>
      <c r="O53" s="745"/>
      <c r="P53" s="693"/>
      <c r="Q53" s="693"/>
      <c r="R53" s="755"/>
      <c r="S53" s="731"/>
      <c r="T53" s="693"/>
      <c r="U53" s="695"/>
      <c r="V53" s="693"/>
      <c r="W53" s="695"/>
    </row>
    <row r="54" spans="1:23" ht="12" customHeight="1">
      <c r="A54" s="1103" t="s">
        <v>815</v>
      </c>
      <c r="B54" s="1103"/>
      <c r="C54" s="1103"/>
      <c r="D54" s="1103"/>
      <c r="E54" s="1103"/>
      <c r="F54" s="1103"/>
      <c r="G54" s="1103"/>
      <c r="H54" s="1103"/>
      <c r="I54" s="1103"/>
      <c r="J54" s="1103"/>
      <c r="K54" s="786"/>
      <c r="L54" s="742"/>
      <c r="M54" s="742"/>
      <c r="N54" s="742"/>
      <c r="O54" s="761"/>
      <c r="P54" s="742"/>
      <c r="Q54" s="742"/>
      <c r="R54" s="742"/>
      <c r="S54" s="742"/>
      <c r="T54" s="742"/>
      <c r="U54" s="742"/>
      <c r="V54" s="742"/>
      <c r="W54" s="742"/>
    </row>
    <row r="55" spans="1:23" ht="9" customHeight="1">
      <c r="A55" s="787"/>
      <c r="B55" s="787"/>
      <c r="C55" s="787"/>
      <c r="D55" s="719"/>
      <c r="E55" s="719"/>
      <c r="F55" s="740"/>
      <c r="G55" s="719"/>
      <c r="H55" s="740"/>
      <c r="I55" s="719"/>
      <c r="J55" s="719"/>
      <c r="K55" s="719"/>
      <c r="L55" s="745"/>
      <c r="M55" s="745"/>
      <c r="N55" s="745"/>
      <c r="O55" s="745"/>
      <c r="P55" s="693"/>
      <c r="Q55" s="693"/>
      <c r="R55" s="693"/>
      <c r="S55" s="746"/>
      <c r="T55" s="788"/>
      <c r="U55" s="789"/>
      <c r="V55" s="693"/>
      <c r="W55" s="746"/>
    </row>
    <row r="56" spans="1:23" ht="12" customHeight="1">
      <c r="A56" s="1154" t="s">
        <v>793</v>
      </c>
      <c r="B56" s="1154"/>
      <c r="C56" s="1154"/>
      <c r="D56" s="747"/>
      <c r="E56" s="716">
        <v>251476</v>
      </c>
      <c r="F56" s="717">
        <v>19.3</v>
      </c>
      <c r="G56" s="718">
        <v>0</v>
      </c>
      <c r="H56" s="718">
        <v>0</v>
      </c>
      <c r="I56" s="718">
        <v>0</v>
      </c>
      <c r="J56" s="718">
        <v>0</v>
      </c>
      <c r="K56" s="790"/>
      <c r="L56" s="791"/>
      <c r="M56" s="761"/>
      <c r="N56" s="761"/>
      <c r="O56" s="761"/>
      <c r="P56" s="693"/>
      <c r="Q56" s="693"/>
      <c r="R56" s="755"/>
      <c r="S56" s="695"/>
      <c r="T56" s="696"/>
      <c r="U56" s="696"/>
      <c r="V56" s="696"/>
      <c r="W56" s="696"/>
    </row>
    <row r="57" spans="1:23" ht="4.9" customHeight="1">
      <c r="A57" s="792"/>
      <c r="B57" s="792"/>
      <c r="C57" s="792"/>
      <c r="D57" s="747"/>
      <c r="G57" s="793"/>
      <c r="H57" s="794"/>
      <c r="I57" s="793"/>
      <c r="J57" s="794"/>
      <c r="K57" s="622"/>
      <c r="L57" s="795"/>
      <c r="M57" s="745"/>
      <c r="N57" s="745"/>
      <c r="O57" s="796"/>
      <c r="P57" s="693"/>
      <c r="Q57" s="693"/>
      <c r="R57" s="695"/>
      <c r="S57" s="695"/>
      <c r="T57" s="693"/>
      <c r="U57" s="695"/>
      <c r="V57" s="693"/>
      <c r="W57" s="695"/>
    </row>
    <row r="58" spans="1:23" ht="12" customHeight="1">
      <c r="A58" s="1155" t="s">
        <v>805</v>
      </c>
      <c r="B58" s="1155"/>
      <c r="C58" s="1155"/>
      <c r="D58" s="715"/>
      <c r="E58" s="589">
        <v>709743</v>
      </c>
      <c r="F58" s="717">
        <v>54.4</v>
      </c>
      <c r="G58" s="718">
        <v>186921</v>
      </c>
      <c r="H58" s="797">
        <v>36.7</v>
      </c>
      <c r="I58" s="718">
        <v>322060</v>
      </c>
      <c r="J58" s="797">
        <v>63.3</v>
      </c>
      <c r="K58" s="798"/>
      <c r="L58" s="791"/>
      <c r="M58" s="761"/>
      <c r="N58" s="761"/>
      <c r="O58" s="753"/>
      <c r="P58" s="693"/>
      <c r="Q58" s="693"/>
      <c r="R58" s="755"/>
      <c r="S58" s="695"/>
      <c r="T58" s="696"/>
      <c r="U58" s="696"/>
      <c r="V58" s="696"/>
      <c r="W58" s="696"/>
    </row>
    <row r="59" spans="1:23" ht="4.9" customHeight="1">
      <c r="A59" s="721"/>
      <c r="B59" s="721"/>
      <c r="C59" s="721"/>
      <c r="D59" s="715"/>
      <c r="F59" s="717"/>
      <c r="G59" s="799"/>
      <c r="H59" s="800"/>
      <c r="I59" s="799"/>
      <c r="J59" s="800"/>
      <c r="K59" s="801"/>
      <c r="L59" s="802"/>
      <c r="M59" s="796"/>
      <c r="N59" s="796"/>
      <c r="O59" s="693"/>
      <c r="P59" s="729"/>
      <c r="Q59" s="729"/>
      <c r="R59" s="695"/>
      <c r="S59" s="695"/>
      <c r="T59" s="693"/>
      <c r="U59" s="695"/>
      <c r="V59" s="693"/>
      <c r="W59" s="695"/>
    </row>
    <row r="60" spans="1:23" ht="12" customHeight="1">
      <c r="A60" s="1149" t="s">
        <v>804</v>
      </c>
      <c r="B60" s="1149"/>
      <c r="C60" s="1149"/>
      <c r="D60" s="725"/>
      <c r="E60" s="589">
        <v>289694</v>
      </c>
      <c r="F60" s="717">
        <v>22.2</v>
      </c>
      <c r="G60" s="718">
        <v>22</v>
      </c>
      <c r="H60" s="797">
        <v>4.4</v>
      </c>
      <c r="I60" s="718">
        <v>478</v>
      </c>
      <c r="J60" s="797">
        <v>95.6</v>
      </c>
      <c r="K60" s="798"/>
      <c r="L60" s="791"/>
      <c r="M60" s="753"/>
      <c r="N60" s="753"/>
      <c r="O60" s="753"/>
      <c r="P60" s="693"/>
      <c r="Q60" s="693"/>
      <c r="R60" s="755"/>
      <c r="S60" s="695"/>
      <c r="T60" s="696"/>
      <c r="U60" s="696"/>
      <c r="V60" s="696"/>
      <c r="W60" s="696"/>
    </row>
    <row r="61" spans="1:23" ht="4.9" customHeight="1">
      <c r="A61" s="726"/>
      <c r="B61" s="726"/>
      <c r="C61" s="726"/>
      <c r="D61" s="725"/>
      <c r="F61" s="717"/>
      <c r="G61" s="793"/>
      <c r="H61" s="800"/>
      <c r="I61" s="793"/>
      <c r="J61" s="800"/>
      <c r="K61" s="801"/>
      <c r="L61" s="803"/>
      <c r="M61" s="693"/>
      <c r="N61" s="693"/>
      <c r="O61" s="693"/>
      <c r="P61" s="693"/>
      <c r="Q61" s="693"/>
      <c r="R61" s="695"/>
      <c r="S61" s="695"/>
      <c r="T61" s="696"/>
      <c r="U61" s="696"/>
      <c r="V61" s="696"/>
      <c r="W61" s="696"/>
    </row>
    <row r="62" spans="1:23" ht="12" customHeight="1">
      <c r="A62" s="1149" t="s">
        <v>806</v>
      </c>
      <c r="B62" s="1149"/>
      <c r="C62" s="1149"/>
      <c r="D62" s="725"/>
      <c r="E62" s="589">
        <v>18677</v>
      </c>
      <c r="F62" s="717">
        <v>1.4</v>
      </c>
      <c r="G62" s="718">
        <v>2561</v>
      </c>
      <c r="H62" s="797">
        <v>36.4</v>
      </c>
      <c r="I62" s="718">
        <v>4471</v>
      </c>
      <c r="J62" s="797">
        <v>63.6</v>
      </c>
      <c r="K62" s="798"/>
      <c r="L62" s="791"/>
      <c r="M62" s="753"/>
      <c r="N62" s="753"/>
      <c r="O62" s="753"/>
      <c r="P62" s="693"/>
      <c r="Q62" s="693"/>
      <c r="R62" s="755"/>
      <c r="S62" s="695"/>
      <c r="T62" s="696"/>
      <c r="U62" s="696"/>
      <c r="V62" s="696"/>
      <c r="W62" s="696"/>
    </row>
    <row r="63" spans="1:23" ht="4.9" customHeight="1">
      <c r="A63" s="757"/>
      <c r="B63" s="757"/>
      <c r="C63" s="757"/>
      <c r="D63" s="725"/>
      <c r="E63" s="589"/>
      <c r="F63" s="717"/>
      <c r="G63" s="793"/>
      <c r="H63" s="800"/>
      <c r="I63" s="793"/>
      <c r="J63" s="800"/>
      <c r="K63" s="801"/>
      <c r="L63" s="803"/>
      <c r="M63" s="693"/>
      <c r="N63" s="693"/>
      <c r="O63" s="693"/>
      <c r="P63" s="693"/>
      <c r="Q63" s="693"/>
      <c r="R63" s="695"/>
      <c r="S63" s="695"/>
      <c r="T63" s="693"/>
      <c r="U63" s="695"/>
      <c r="V63" s="693"/>
      <c r="W63" s="695"/>
    </row>
    <row r="64" spans="1:23" ht="12" customHeight="1">
      <c r="A64" s="1149" t="s">
        <v>810</v>
      </c>
      <c r="B64" s="1149"/>
      <c r="C64" s="1149"/>
      <c r="D64" s="766"/>
      <c r="E64" s="589">
        <v>77256</v>
      </c>
      <c r="F64" s="717">
        <v>5.9</v>
      </c>
      <c r="G64" s="718">
        <v>17369</v>
      </c>
      <c r="H64" s="797">
        <v>25.9</v>
      </c>
      <c r="I64" s="718">
        <v>49629</v>
      </c>
      <c r="J64" s="797">
        <v>74.1</v>
      </c>
      <c r="K64" s="798"/>
      <c r="L64" s="791"/>
      <c r="M64" s="753"/>
      <c r="N64" s="753"/>
      <c r="O64" s="753"/>
      <c r="P64" s="693"/>
      <c r="Q64" s="693"/>
      <c r="R64" s="755"/>
      <c r="S64" s="695"/>
      <c r="T64" s="696"/>
      <c r="U64" s="696"/>
      <c r="V64" s="696"/>
      <c r="W64" s="696"/>
    </row>
    <row r="65" spans="2:23" ht="4.9" customHeight="1">
      <c r="B65" s="721"/>
      <c r="C65" s="763"/>
      <c r="D65" s="725"/>
      <c r="F65" s="717"/>
      <c r="G65" s="793"/>
      <c r="H65" s="800"/>
      <c r="I65" s="793"/>
      <c r="J65" s="800"/>
      <c r="K65" s="801"/>
      <c r="L65" s="803"/>
      <c r="M65" s="693"/>
      <c r="N65" s="693"/>
      <c r="O65" s="693"/>
      <c r="P65" s="693"/>
      <c r="Q65" s="693"/>
      <c r="R65" s="695"/>
      <c r="S65" s="695"/>
      <c r="T65" s="693"/>
      <c r="U65" s="695"/>
      <c r="V65" s="693"/>
      <c r="W65" s="695"/>
    </row>
    <row r="66" spans="1:23" s="662" customFormat="1" ht="12" customHeight="1">
      <c r="A66" s="1149" t="s">
        <v>811</v>
      </c>
      <c r="B66" s="1149"/>
      <c r="C66" s="1149"/>
      <c r="D66" s="725"/>
      <c r="E66" s="681">
        <v>86817</v>
      </c>
      <c r="F66" s="748">
        <v>6.7</v>
      </c>
      <c r="G66" s="718">
        <v>27531</v>
      </c>
      <c r="H66" s="797">
        <v>31.7</v>
      </c>
      <c r="I66" s="718">
        <v>59286</v>
      </c>
      <c r="J66" s="797">
        <v>68.3</v>
      </c>
      <c r="K66" s="798"/>
      <c r="L66" s="791"/>
      <c r="M66" s="753"/>
      <c r="N66" s="753"/>
      <c r="O66" s="753"/>
      <c r="P66" s="693"/>
      <c r="Q66" s="693"/>
      <c r="R66" s="755"/>
      <c r="S66" s="695"/>
      <c r="T66" s="696"/>
      <c r="U66" s="696"/>
      <c r="V66" s="696"/>
      <c r="W66" s="696"/>
    </row>
    <row r="67" spans="1:23" ht="4.9" customHeight="1">
      <c r="A67" s="726"/>
      <c r="B67" s="726"/>
      <c r="C67" s="726"/>
      <c r="D67" s="727"/>
      <c r="F67" s="717"/>
      <c r="G67" s="793"/>
      <c r="H67" s="800"/>
      <c r="I67" s="793"/>
      <c r="J67" s="800"/>
      <c r="K67" s="801"/>
      <c r="L67" s="803"/>
      <c r="M67" s="693"/>
      <c r="N67" s="693"/>
      <c r="O67" s="693"/>
      <c r="P67" s="693"/>
      <c r="Q67" s="693"/>
      <c r="R67" s="695"/>
      <c r="S67" s="695"/>
      <c r="T67" s="693"/>
      <c r="U67" s="695"/>
      <c r="V67" s="693"/>
      <c r="W67" s="695"/>
    </row>
    <row r="68" spans="1:23" ht="12" customHeight="1">
      <c r="A68" s="1150" t="s">
        <v>799</v>
      </c>
      <c r="B68" s="1150"/>
      <c r="C68" s="1150"/>
      <c r="D68" s="725"/>
      <c r="E68" s="681">
        <v>3180</v>
      </c>
      <c r="F68" s="748">
        <v>0.2</v>
      </c>
      <c r="G68" s="718">
        <v>751</v>
      </c>
      <c r="H68" s="797">
        <v>42.2</v>
      </c>
      <c r="I68" s="718">
        <v>1030</v>
      </c>
      <c r="J68" s="797">
        <v>57.8</v>
      </c>
      <c r="K68" s="798"/>
      <c r="L68" s="791"/>
      <c r="M68" s="753"/>
      <c r="N68" s="753"/>
      <c r="O68" s="707"/>
      <c r="P68" s="693"/>
      <c r="Q68" s="693"/>
      <c r="R68" s="755"/>
      <c r="S68" s="695"/>
      <c r="T68" s="696"/>
      <c r="U68" s="696"/>
      <c r="V68" s="696"/>
      <c r="W68" s="696"/>
    </row>
    <row r="69" spans="2:23" ht="4.9" customHeight="1">
      <c r="B69" s="804"/>
      <c r="C69" s="804"/>
      <c r="D69" s="725"/>
      <c r="F69" s="717"/>
      <c r="G69" s="793"/>
      <c r="H69" s="800"/>
      <c r="I69" s="793"/>
      <c r="J69" s="800"/>
      <c r="K69" s="801"/>
      <c r="L69" s="803"/>
      <c r="M69" s="693"/>
      <c r="N69" s="693"/>
      <c r="O69" s="753"/>
      <c r="P69" s="693"/>
      <c r="Q69" s="693"/>
      <c r="R69" s="695"/>
      <c r="S69" s="695"/>
      <c r="T69" s="693"/>
      <c r="U69" s="695"/>
      <c r="V69" s="693"/>
      <c r="W69" s="695"/>
    </row>
    <row r="70" spans="1:23" ht="12" customHeight="1">
      <c r="A70" s="805" t="s">
        <v>812</v>
      </c>
      <c r="C70" s="726"/>
      <c r="D70" s="725"/>
      <c r="F70" s="717"/>
      <c r="G70" s="793"/>
      <c r="H70" s="800"/>
      <c r="I70" s="793"/>
      <c r="J70" s="800"/>
      <c r="K70" s="801"/>
      <c r="L70" s="803"/>
      <c r="M70" s="693"/>
      <c r="N70" s="707"/>
      <c r="O70" s="693"/>
      <c r="P70" s="693"/>
      <c r="Q70" s="693"/>
      <c r="R70" s="695"/>
      <c r="S70" s="695"/>
      <c r="T70" s="693"/>
      <c r="U70" s="695"/>
      <c r="V70" s="693"/>
      <c r="W70" s="695"/>
    </row>
    <row r="71" spans="1:23" ht="12" customHeight="1">
      <c r="A71" s="1149" t="s">
        <v>813</v>
      </c>
      <c r="B71" s="1149"/>
      <c r="C71" s="1149"/>
      <c r="D71" s="727"/>
      <c r="E71" s="681">
        <v>24236</v>
      </c>
      <c r="F71" s="748">
        <v>1.9</v>
      </c>
      <c r="G71" s="718">
        <v>16628</v>
      </c>
      <c r="H71" s="797">
        <v>68.6</v>
      </c>
      <c r="I71" s="718">
        <v>7608</v>
      </c>
      <c r="J71" s="797">
        <v>31.4</v>
      </c>
      <c r="K71" s="798"/>
      <c r="L71" s="791"/>
      <c r="M71" s="753"/>
      <c r="N71" s="753"/>
      <c r="O71" s="753"/>
      <c r="P71" s="693"/>
      <c r="Q71" s="693"/>
      <c r="R71" s="755"/>
      <c r="S71" s="695"/>
      <c r="T71" s="696"/>
      <c r="U71" s="696"/>
      <c r="V71" s="696"/>
      <c r="W71" s="696"/>
    </row>
    <row r="72" spans="2:23" ht="4.9" customHeight="1">
      <c r="B72" s="804"/>
      <c r="C72" s="804"/>
      <c r="D72" s="725"/>
      <c r="F72" s="717"/>
      <c r="G72" s="793"/>
      <c r="H72" s="800"/>
      <c r="I72" s="793"/>
      <c r="J72" s="806"/>
      <c r="K72" s="801"/>
      <c r="L72" s="803"/>
      <c r="M72" s="693"/>
      <c r="N72" s="693"/>
      <c r="O72" s="693"/>
      <c r="P72" s="693"/>
      <c r="Q72" s="693"/>
      <c r="R72" s="695"/>
      <c r="S72" s="695"/>
      <c r="T72" s="693"/>
      <c r="U72" s="695"/>
      <c r="V72" s="693"/>
      <c r="W72" s="695"/>
    </row>
    <row r="73" spans="1:23" ht="12" customHeight="1">
      <c r="A73" s="1149" t="s">
        <v>814</v>
      </c>
      <c r="B73" s="1149"/>
      <c r="C73" s="1149"/>
      <c r="D73" s="747"/>
      <c r="E73" s="681">
        <v>4037</v>
      </c>
      <c r="F73" s="748">
        <v>0.3</v>
      </c>
      <c r="G73" s="718">
        <v>1764</v>
      </c>
      <c r="H73" s="797">
        <v>43.7</v>
      </c>
      <c r="I73" s="718">
        <v>2273</v>
      </c>
      <c r="J73" s="797">
        <v>56.3</v>
      </c>
      <c r="K73" s="798"/>
      <c r="L73" s="791"/>
      <c r="M73" s="753"/>
      <c r="N73" s="753"/>
      <c r="O73" s="807"/>
      <c r="P73" s="693"/>
      <c r="Q73" s="693"/>
      <c r="R73" s="755"/>
      <c r="S73" s="695"/>
      <c r="T73" s="696"/>
      <c r="U73" s="696"/>
      <c r="V73" s="696"/>
      <c r="W73" s="696"/>
    </row>
    <row r="74" spans="2:23" ht="4.9" customHeight="1">
      <c r="B74" s="804"/>
      <c r="C74" s="804"/>
      <c r="D74" s="725"/>
      <c r="F74" s="717"/>
      <c r="G74" s="793"/>
      <c r="H74" s="800"/>
      <c r="I74" s="793"/>
      <c r="J74" s="800"/>
      <c r="K74" s="622"/>
      <c r="L74" s="803"/>
      <c r="M74" s="693"/>
      <c r="N74" s="693"/>
      <c r="O74" s="719"/>
      <c r="P74" s="693"/>
      <c r="Q74" s="693"/>
      <c r="R74" s="808"/>
      <c r="S74" s="695"/>
      <c r="T74" s="693"/>
      <c r="U74" s="695"/>
      <c r="V74" s="693"/>
      <c r="W74" s="695"/>
    </row>
    <row r="75" spans="1:23" ht="12" customHeight="1">
      <c r="A75" s="662"/>
      <c r="B75" s="662"/>
      <c r="C75" s="809" t="s">
        <v>19</v>
      </c>
      <c r="D75" s="778"/>
      <c r="E75" s="810">
        <v>1465115</v>
      </c>
      <c r="F75" s="735">
        <v>112.4</v>
      </c>
      <c r="G75" s="811">
        <v>253547</v>
      </c>
      <c r="H75" s="812">
        <v>36.2</v>
      </c>
      <c r="I75" s="811">
        <v>446835</v>
      </c>
      <c r="J75" s="812">
        <v>63.8</v>
      </c>
      <c r="K75" s="813"/>
      <c r="L75" s="791"/>
      <c r="M75" s="729"/>
      <c r="N75" s="807"/>
      <c r="O75" s="807"/>
      <c r="P75" s="729"/>
      <c r="Q75" s="729"/>
      <c r="R75" s="814"/>
      <c r="S75" s="731"/>
      <c r="T75" s="696"/>
      <c r="U75" s="696"/>
      <c r="V75" s="696"/>
      <c r="W75" s="696"/>
    </row>
    <row r="76" spans="1:16" ht="6.6" customHeight="1">
      <c r="A76" s="787"/>
      <c r="B76" s="787"/>
      <c r="C76" s="787"/>
      <c r="D76" s="719"/>
      <c r="E76" s="719"/>
      <c r="F76" s="740"/>
      <c r="G76" s="815"/>
      <c r="H76" s="816"/>
      <c r="I76" s="719"/>
      <c r="J76" s="740"/>
      <c r="K76" s="719"/>
      <c r="L76" s="719"/>
      <c r="M76" s="719"/>
      <c r="N76" s="719"/>
      <c r="O76" s="719"/>
      <c r="P76" s="719"/>
    </row>
    <row r="77" spans="1:16" ht="7.9" customHeight="1">
      <c r="A77" s="787" t="s">
        <v>7</v>
      </c>
      <c r="B77" s="787"/>
      <c r="C77" s="787"/>
      <c r="D77" s="719"/>
      <c r="E77" s="719"/>
      <c r="F77" s="719"/>
      <c r="G77" s="719"/>
      <c r="H77" s="719"/>
      <c r="I77" s="719"/>
      <c r="J77" s="719"/>
      <c r="K77" s="719"/>
      <c r="L77" s="719"/>
      <c r="M77" s="719"/>
      <c r="N77" s="719"/>
      <c r="O77" s="719"/>
      <c r="P77" s="719"/>
    </row>
    <row r="78" spans="1:16" s="690" customFormat="1" ht="12" customHeight="1">
      <c r="A78" s="1151" t="s">
        <v>816</v>
      </c>
      <c r="B78" s="1152"/>
      <c r="C78" s="1152"/>
      <c r="D78" s="1152"/>
      <c r="E78" s="1152"/>
      <c r="F78" s="1152"/>
      <c r="G78" s="1152"/>
      <c r="H78" s="1152"/>
      <c r="I78" s="1152"/>
      <c r="J78" s="1152"/>
      <c r="K78" s="719"/>
      <c r="L78" s="719"/>
      <c r="M78" s="719"/>
      <c r="N78" s="719"/>
      <c r="O78" s="719"/>
      <c r="P78" s="719"/>
    </row>
    <row r="79" spans="1:16" s="690" customFormat="1" ht="12" customHeight="1">
      <c r="A79" s="1152"/>
      <c r="B79" s="1152"/>
      <c r="C79" s="1152"/>
      <c r="D79" s="1152"/>
      <c r="E79" s="1152"/>
      <c r="F79" s="1152"/>
      <c r="G79" s="1152"/>
      <c r="H79" s="1152"/>
      <c r="I79" s="1152"/>
      <c r="J79" s="1152"/>
      <c r="K79" s="719"/>
      <c r="L79" s="719"/>
      <c r="M79" s="719"/>
      <c r="N79" s="719"/>
      <c r="O79" s="719"/>
      <c r="P79" s="719"/>
    </row>
    <row r="80" spans="1:16" ht="12" customHeight="1">
      <c r="A80" s="1152"/>
      <c r="B80" s="1152"/>
      <c r="C80" s="1152"/>
      <c r="D80" s="1152"/>
      <c r="E80" s="1152"/>
      <c r="F80" s="1152"/>
      <c r="G80" s="1152"/>
      <c r="H80" s="1152"/>
      <c r="I80" s="1152"/>
      <c r="J80" s="1152"/>
      <c r="K80" s="719"/>
      <c r="L80" s="719"/>
      <c r="M80" s="719"/>
      <c r="N80" s="719"/>
      <c r="O80" s="719"/>
      <c r="P80" s="719"/>
    </row>
    <row r="81" spans="1:16" ht="12" customHeight="1">
      <c r="A81" s="1152"/>
      <c r="B81" s="1152"/>
      <c r="C81" s="1152"/>
      <c r="D81" s="1152"/>
      <c r="E81" s="1152"/>
      <c r="F81" s="1152"/>
      <c r="G81" s="1152"/>
      <c r="H81" s="1152"/>
      <c r="I81" s="1152"/>
      <c r="J81" s="1152"/>
      <c r="K81" s="719"/>
      <c r="L81" s="719"/>
      <c r="M81" s="719"/>
      <c r="N81" s="719"/>
      <c r="O81" s="719"/>
      <c r="P81" s="719"/>
    </row>
    <row r="82" spans="1:16" ht="15">
      <c r="A82" s="719"/>
      <c r="B82" s="719"/>
      <c r="C82" s="719"/>
      <c r="D82" s="719"/>
      <c r="E82" s="719"/>
      <c r="F82" s="719"/>
      <c r="G82" s="719"/>
      <c r="H82" s="719"/>
      <c r="I82" s="719"/>
      <c r="J82" s="719"/>
      <c r="K82" s="719"/>
      <c r="L82" s="719"/>
      <c r="M82" s="719"/>
      <c r="N82" s="719"/>
      <c r="O82" s="719"/>
      <c r="P82" s="719"/>
    </row>
    <row r="83" spans="1:16" ht="15">
      <c r="A83" s="719"/>
      <c r="B83" s="719"/>
      <c r="C83" s="719"/>
      <c r="D83" s="719"/>
      <c r="E83" s="719"/>
      <c r="F83" s="719"/>
      <c r="G83" s="719"/>
      <c r="H83" s="719"/>
      <c r="I83" s="719"/>
      <c r="J83" s="719"/>
      <c r="K83" s="719"/>
      <c r="L83" s="719"/>
      <c r="M83" s="719"/>
      <c r="N83" s="719"/>
      <c r="O83" s="719"/>
      <c r="P83" s="719"/>
    </row>
    <row r="84" spans="1:16" ht="15.75">
      <c r="A84" s="719"/>
      <c r="B84" s="719"/>
      <c r="C84" s="719"/>
      <c r="D84" s="719"/>
      <c r="E84" s="733"/>
      <c r="F84" s="719"/>
      <c r="G84" s="719"/>
      <c r="H84" s="719"/>
      <c r="I84" s="719"/>
      <c r="J84" s="719"/>
      <c r="K84" s="719"/>
      <c r="L84" s="719"/>
      <c r="M84" s="719"/>
      <c r="N84" s="719"/>
      <c r="O84" s="719"/>
      <c r="P84" s="719"/>
    </row>
    <row r="85" spans="1:16" ht="15">
      <c r="A85" s="719"/>
      <c r="B85" s="719"/>
      <c r="C85" s="719"/>
      <c r="D85" s="719"/>
      <c r="E85" s="719"/>
      <c r="F85" s="719"/>
      <c r="G85" s="719"/>
      <c r="H85" s="719"/>
      <c r="I85" s="719"/>
      <c r="J85" s="719"/>
      <c r="K85" s="719"/>
      <c r="L85" s="719"/>
      <c r="M85" s="719"/>
      <c r="N85" s="719"/>
      <c r="O85" s="719"/>
      <c r="P85" s="719"/>
    </row>
  </sheetData>
  <mergeCells count="42">
    <mergeCell ref="A17:C17"/>
    <mergeCell ref="A2:J2"/>
    <mergeCell ref="A3:J3"/>
    <mergeCell ref="A5:D7"/>
    <mergeCell ref="E5:F6"/>
    <mergeCell ref="G5:J5"/>
    <mergeCell ref="G6:H6"/>
    <mergeCell ref="I6:J6"/>
    <mergeCell ref="A9:J9"/>
    <mergeCell ref="A11:C11"/>
    <mergeCell ref="A13:C13"/>
    <mergeCell ref="A15:C15"/>
    <mergeCell ref="B16:C16"/>
    <mergeCell ref="B33:C33"/>
    <mergeCell ref="A19:C19"/>
    <mergeCell ref="O19:P19"/>
    <mergeCell ref="B20:C20"/>
    <mergeCell ref="A21:C21"/>
    <mergeCell ref="A22:C22"/>
    <mergeCell ref="A23:C23"/>
    <mergeCell ref="B24:C24"/>
    <mergeCell ref="B25:C25"/>
    <mergeCell ref="A27:J27"/>
    <mergeCell ref="A29:C29"/>
    <mergeCell ref="B31:C31"/>
    <mergeCell ref="A64:C64"/>
    <mergeCell ref="B35:C35"/>
    <mergeCell ref="B41:C41"/>
    <mergeCell ref="B43:C43"/>
    <mergeCell ref="B45:C45"/>
    <mergeCell ref="B48:C48"/>
    <mergeCell ref="A50:C50"/>
    <mergeCell ref="A54:J54"/>
    <mergeCell ref="A56:C56"/>
    <mergeCell ref="A58:C58"/>
    <mergeCell ref="A60:C60"/>
    <mergeCell ref="A62:C62"/>
    <mergeCell ref="A66:C66"/>
    <mergeCell ref="A68:C68"/>
    <mergeCell ref="A71:C71"/>
    <mergeCell ref="A73:C73"/>
    <mergeCell ref="A78:J8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Header>&amp;L&amp;"Arial,Kursiv"&amp;8 &amp;U4 Einsammlung und Rücknahme von Verpackungen und
&amp;U &amp;U Abfallaufkommen aus Haushalten und Kleingewerbe&amp;R&amp;"Arial,Kursiv"&amp;8&amp;UAbfallwirtschaft in Bayern 2018</oddHeader>
    <oddFooter xml:space="preserve">&amp;C&amp;"Arial,Standard"&amp;14 &amp;8 65 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1A50-D35E-40F5-BB69-46309C21C45A}">
  <dimension ref="A2:AI187"/>
  <sheetViews>
    <sheetView workbookViewId="0" topLeftCell="B1">
      <selection activeCell="M1" sqref="M1"/>
    </sheetView>
  </sheetViews>
  <sheetFormatPr defaultColWidth="7.421875" defaultRowHeight="12.75"/>
  <cols>
    <col min="1" max="1" width="3.8515625" style="617" customWidth="1"/>
    <col min="2" max="2" width="3.57421875" style="617" customWidth="1"/>
    <col min="3" max="3" width="2.7109375" style="617" customWidth="1"/>
    <col min="4" max="4" width="43.7109375" style="617" customWidth="1"/>
    <col min="5" max="5" width="0.5625" style="617" customWidth="1"/>
    <col min="6" max="6" width="9.28125" style="617" customWidth="1"/>
    <col min="7" max="7" width="9.7109375" style="617" customWidth="1"/>
    <col min="8" max="8" width="9.00390625" style="617" customWidth="1"/>
    <col min="9" max="9" width="10.421875" style="617" customWidth="1"/>
    <col min="10" max="10" width="7.140625" style="617" customWidth="1"/>
    <col min="11" max="11" width="9.57421875" style="617" hidden="1" customWidth="1"/>
    <col min="12" max="12" width="7.421875" style="817" hidden="1" customWidth="1"/>
    <col min="13" max="13" width="7.421875" style="817" customWidth="1"/>
    <col min="14" max="14" width="8.8515625" style="617" customWidth="1"/>
    <col min="15" max="15" width="13.8515625" style="617" customWidth="1"/>
    <col min="16" max="16" width="10.57421875" style="817" bestFit="1" customWidth="1"/>
    <col min="17" max="17" width="19.7109375" style="617" customWidth="1"/>
    <col min="18" max="18" width="7.421875" style="617" customWidth="1"/>
    <col min="19" max="19" width="9.421875" style="617" bestFit="1" customWidth="1"/>
    <col min="20" max="20" width="8.421875" style="617" bestFit="1" customWidth="1"/>
    <col min="21" max="21" width="8.421875" style="617" customWidth="1"/>
    <col min="22" max="22" width="7.57421875" style="617" bestFit="1" customWidth="1"/>
    <col min="23" max="23" width="8.57421875" style="617" bestFit="1" customWidth="1"/>
    <col min="24" max="25" width="7.421875" style="617" customWidth="1"/>
    <col min="26" max="26" width="7.57421875" style="617" bestFit="1" customWidth="1"/>
    <col min="27" max="27" width="7.7109375" style="617" bestFit="1" customWidth="1"/>
    <col min="28" max="16384" width="7.421875" style="617" customWidth="1"/>
  </cols>
  <sheetData>
    <row r="2" spans="1:30" s="729" customFormat="1" ht="12.75">
      <c r="A2" s="1175" t="s">
        <v>817</v>
      </c>
      <c r="B2" s="1175"/>
      <c r="C2" s="1175"/>
      <c r="D2" s="1175"/>
      <c r="E2" s="1175"/>
      <c r="F2" s="1175"/>
      <c r="G2" s="1175"/>
      <c r="H2" s="1175"/>
      <c r="I2" s="1175"/>
      <c r="J2" s="1175"/>
      <c r="K2" s="818"/>
      <c r="L2" s="819"/>
      <c r="M2" s="819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820"/>
      <c r="Y2" s="820"/>
      <c r="Z2" s="817"/>
      <c r="AA2" s="817"/>
      <c r="AB2" s="617"/>
      <c r="AC2" s="617"/>
      <c r="AD2" s="817"/>
    </row>
    <row r="3" spans="1:30" s="729" customFormat="1" ht="10.15" customHeight="1">
      <c r="A3" s="1175" t="s">
        <v>818</v>
      </c>
      <c r="B3" s="1175"/>
      <c r="C3" s="1175"/>
      <c r="D3" s="1175"/>
      <c r="E3" s="1175"/>
      <c r="F3" s="1175"/>
      <c r="G3" s="1175"/>
      <c r="H3" s="1175"/>
      <c r="I3" s="1175"/>
      <c r="J3" s="1175"/>
      <c r="K3" s="818"/>
      <c r="L3" s="819"/>
      <c r="M3" s="819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0"/>
      <c r="Y3" s="820"/>
      <c r="Z3" s="817"/>
      <c r="AA3" s="817"/>
      <c r="AB3" s="617"/>
      <c r="AC3" s="617"/>
      <c r="AD3" s="817"/>
    </row>
    <row r="4" spans="1:30" ht="22.15" customHeight="1">
      <c r="A4" s="1177" t="s">
        <v>819</v>
      </c>
      <c r="B4" s="1177"/>
      <c r="C4" s="1177"/>
      <c r="D4" s="1177"/>
      <c r="E4" s="1177"/>
      <c r="F4" s="1177"/>
      <c r="G4" s="1177"/>
      <c r="H4" s="1177"/>
      <c r="I4" s="1177"/>
      <c r="J4" s="1177"/>
      <c r="K4" s="822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17"/>
      <c r="AA4" s="817"/>
      <c r="AD4" s="817"/>
    </row>
    <row r="5" spans="1:30" ht="14.1" customHeight="1">
      <c r="A5" s="1108" t="s">
        <v>820</v>
      </c>
      <c r="B5" s="1178"/>
      <c r="C5" s="1178"/>
      <c r="D5" s="1178"/>
      <c r="E5" s="1179"/>
      <c r="F5" s="1095" t="s">
        <v>821</v>
      </c>
      <c r="G5" s="1096"/>
      <c r="H5" s="1096"/>
      <c r="I5" s="1096"/>
      <c r="J5" s="1096"/>
      <c r="K5" s="824"/>
      <c r="N5" s="1184"/>
      <c r="O5" s="1184"/>
      <c r="P5" s="1184"/>
      <c r="Q5" s="1184"/>
      <c r="R5" s="1184"/>
      <c r="S5" s="1184"/>
      <c r="T5" s="1184"/>
      <c r="U5" s="1184"/>
      <c r="V5" s="1184"/>
      <c r="W5" s="1184"/>
      <c r="X5" s="825"/>
      <c r="Y5" s="825"/>
      <c r="Z5" s="826"/>
      <c r="AA5" s="826"/>
      <c r="AB5" s="827"/>
      <c r="AC5" s="827"/>
      <c r="AD5" s="826"/>
    </row>
    <row r="6" spans="1:30" ht="14.1" customHeight="1">
      <c r="A6" s="1180"/>
      <c r="B6" s="1180"/>
      <c r="C6" s="1180"/>
      <c r="D6" s="1180"/>
      <c r="E6" s="1181"/>
      <c r="F6" s="1185">
        <v>2017</v>
      </c>
      <c r="G6" s="1186"/>
      <c r="H6" s="1185">
        <v>2018</v>
      </c>
      <c r="I6" s="1186"/>
      <c r="J6" s="1187" t="s">
        <v>822</v>
      </c>
      <c r="K6" s="828"/>
      <c r="L6" s="617"/>
      <c r="M6" s="617"/>
      <c r="N6" s="1190"/>
      <c r="O6" s="1174"/>
      <c r="P6" s="1174"/>
      <c r="Q6" s="1174"/>
      <c r="R6" s="1174"/>
      <c r="S6" s="1174"/>
      <c r="T6" s="1174"/>
      <c r="U6" s="1174"/>
      <c r="V6" s="1174"/>
      <c r="W6" s="1174"/>
      <c r="X6" s="825"/>
      <c r="Y6" s="825"/>
      <c r="Z6" s="826"/>
      <c r="AA6" s="826"/>
      <c r="AB6" s="827"/>
      <c r="AC6" s="827"/>
      <c r="AD6" s="826"/>
    </row>
    <row r="7" spans="1:30" ht="14.1" customHeight="1">
      <c r="A7" s="1180"/>
      <c r="B7" s="1180"/>
      <c r="C7" s="1180"/>
      <c r="D7" s="1180"/>
      <c r="E7" s="1181"/>
      <c r="F7" s="1191" t="s">
        <v>741</v>
      </c>
      <c r="G7" s="1122" t="s">
        <v>823</v>
      </c>
      <c r="H7" s="1191" t="s">
        <v>741</v>
      </c>
      <c r="I7" s="1122" t="s">
        <v>823</v>
      </c>
      <c r="J7" s="1188"/>
      <c r="K7" s="824"/>
      <c r="L7" s="617"/>
      <c r="M7" s="617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30"/>
      <c r="AA7" s="830"/>
      <c r="AB7" s="829"/>
      <c r="AC7" s="829"/>
      <c r="AD7" s="830"/>
    </row>
    <row r="8" spans="1:30" s="820" customFormat="1" ht="14.1" customHeight="1">
      <c r="A8" s="1180"/>
      <c r="B8" s="1180"/>
      <c r="C8" s="1180"/>
      <c r="D8" s="1180"/>
      <c r="E8" s="1181"/>
      <c r="F8" s="1192"/>
      <c r="G8" s="1147"/>
      <c r="H8" s="1192"/>
      <c r="I8" s="1147"/>
      <c r="J8" s="1189"/>
      <c r="K8" s="824"/>
      <c r="L8" s="617"/>
      <c r="M8" s="617"/>
      <c r="N8" s="831"/>
      <c r="O8" s="831"/>
      <c r="P8" s="831"/>
      <c r="Q8" s="831"/>
      <c r="R8" s="831"/>
      <c r="S8" s="1174"/>
      <c r="T8" s="1174"/>
      <c r="U8" s="1174"/>
      <c r="V8" s="1174"/>
      <c r="W8" s="1174"/>
      <c r="X8" s="831"/>
      <c r="Y8" s="831"/>
      <c r="Z8" s="830"/>
      <c r="AA8" s="830"/>
      <c r="AB8" s="829"/>
      <c r="AC8" s="829"/>
      <c r="AD8" s="830"/>
    </row>
    <row r="9" spans="1:20" s="820" customFormat="1" ht="14.1" customHeight="1">
      <c r="A9" s="1182"/>
      <c r="B9" s="1182"/>
      <c r="C9" s="1182"/>
      <c r="D9" s="1182"/>
      <c r="E9" s="1183"/>
      <c r="F9" s="832" t="s">
        <v>824</v>
      </c>
      <c r="G9" s="832" t="s">
        <v>825</v>
      </c>
      <c r="H9" s="832" t="s">
        <v>824</v>
      </c>
      <c r="I9" s="832" t="s">
        <v>825</v>
      </c>
      <c r="J9" s="833" t="s">
        <v>728</v>
      </c>
      <c r="K9" s="824"/>
      <c r="L9" s="617"/>
      <c r="M9" s="617"/>
      <c r="N9" s="834"/>
      <c r="O9" s="834"/>
      <c r="P9" s="830"/>
      <c r="Q9" s="830"/>
      <c r="R9" s="829"/>
      <c r="S9" s="829"/>
      <c r="T9" s="830"/>
    </row>
    <row r="10" spans="1:20" s="820" customFormat="1" ht="8.25" customHeight="1">
      <c r="A10" s="835"/>
      <c r="B10" s="835"/>
      <c r="C10" s="835"/>
      <c r="D10" s="835"/>
      <c r="E10" s="836"/>
      <c r="F10" s="837"/>
      <c r="G10" s="837"/>
      <c r="H10" s="837"/>
      <c r="I10" s="837"/>
      <c r="J10" s="837"/>
      <c r="K10" s="831"/>
      <c r="L10" s="617"/>
      <c r="M10" s="617"/>
      <c r="N10" s="831"/>
      <c r="O10" s="831"/>
      <c r="P10" s="1171"/>
      <c r="Q10" s="1172"/>
      <c r="R10" s="1172"/>
      <c r="S10" s="1172"/>
      <c r="T10" s="1172"/>
    </row>
    <row r="11" spans="1:20" s="847" customFormat="1" ht="10.15" customHeight="1">
      <c r="A11" s="838" t="s">
        <v>826</v>
      </c>
      <c r="B11" s="838"/>
      <c r="C11" s="838"/>
      <c r="D11" s="838"/>
      <c r="E11" s="839"/>
      <c r="F11" s="840">
        <v>2363311</v>
      </c>
      <c r="G11" s="841">
        <v>507.929579232605</v>
      </c>
      <c r="H11" s="842">
        <v>2381646</v>
      </c>
      <c r="I11" s="843">
        <v>510.26684366545174</v>
      </c>
      <c r="J11" s="844">
        <v>0.46015521214140165</v>
      </c>
      <c r="K11" s="845" t="e">
        <f>(#REF!-#REF!)/#REF!*100</f>
        <v>#REF!</v>
      </c>
      <c r="L11" s="845" t="e">
        <f>(#REF!-#REF!)/#REF!*100</f>
        <v>#REF!</v>
      </c>
      <c r="M11" s="846"/>
      <c r="N11" s="831"/>
      <c r="O11" s="831"/>
      <c r="P11" s="831"/>
      <c r="Q11" s="831"/>
      <c r="R11" s="1173"/>
      <c r="S11" s="1173"/>
      <c r="T11" s="1173"/>
    </row>
    <row r="12" spans="1:20" ht="10.15" customHeight="1">
      <c r="A12" s="628" t="s">
        <v>827</v>
      </c>
      <c r="B12" s="1124" t="s">
        <v>828</v>
      </c>
      <c r="C12" s="1124"/>
      <c r="D12" s="1124"/>
      <c r="E12" s="848" t="s">
        <v>400</v>
      </c>
      <c r="F12" s="849">
        <v>1547999</v>
      </c>
      <c r="G12" s="850">
        <v>332.7003854856569</v>
      </c>
      <c r="H12" s="851">
        <v>1546167</v>
      </c>
      <c r="I12" s="852">
        <v>331.26575270618747</v>
      </c>
      <c r="J12" s="853">
        <v>-0.43120863156657663</v>
      </c>
      <c r="K12" s="845" t="e">
        <f>(#REF!-#REF!)/#REF!*100</f>
        <v>#REF!</v>
      </c>
      <c r="L12" s="845" t="e">
        <f>(#REF!-#REF!)/#REF!*100</f>
        <v>#REF!</v>
      </c>
      <c r="M12" s="846"/>
      <c r="N12" s="831"/>
      <c r="O12" s="854"/>
      <c r="P12" s="855"/>
      <c r="Q12" s="855"/>
      <c r="R12" s="856"/>
      <c r="S12" s="856"/>
      <c r="T12" s="856"/>
    </row>
    <row r="13" spans="1:20" ht="10.15" customHeight="1">
      <c r="A13" s="628"/>
      <c r="B13" s="628" t="s">
        <v>829</v>
      </c>
      <c r="C13" s="857" t="s">
        <v>830</v>
      </c>
      <c r="D13" s="858"/>
      <c r="E13" s="848"/>
      <c r="F13" s="849">
        <v>103919</v>
      </c>
      <c r="G13" s="850">
        <v>22.334569569672837</v>
      </c>
      <c r="H13" s="859">
        <v>103561</v>
      </c>
      <c r="I13" s="852">
        <v>22.187908949036864</v>
      </c>
      <c r="J13" s="853">
        <v>-0.656652997849207</v>
      </c>
      <c r="K13" s="845" t="e">
        <f>(#REF!-#REF!)/#REF!*100</f>
        <v>#REF!</v>
      </c>
      <c r="L13" s="845" t="e">
        <f>(#REF!-#REF!)/#REF!*100</f>
        <v>#REF!</v>
      </c>
      <c r="M13" s="846"/>
      <c r="N13" s="831"/>
      <c r="O13" s="854"/>
      <c r="P13" s="831"/>
      <c r="Q13" s="831"/>
      <c r="R13" s="1173"/>
      <c r="S13" s="1173"/>
      <c r="T13" s="1173"/>
    </row>
    <row r="14" spans="1:20" ht="10.15" customHeight="1">
      <c r="A14" s="628"/>
      <c r="B14" s="628"/>
      <c r="C14" s="857" t="s">
        <v>831</v>
      </c>
      <c r="D14" s="858"/>
      <c r="E14" s="848"/>
      <c r="F14" s="849">
        <v>347383</v>
      </c>
      <c r="G14" s="850">
        <v>74.66055082152117</v>
      </c>
      <c r="H14" s="859">
        <v>345180</v>
      </c>
      <c r="I14" s="852">
        <v>73.95469733807653</v>
      </c>
      <c r="J14" s="853">
        <v>-0.9454169245710631</v>
      </c>
      <c r="K14" s="845" t="e">
        <f>(#REF!-#REF!)/#REF!*100</f>
        <v>#REF!</v>
      </c>
      <c r="L14" s="845" t="e">
        <f>(#REF!-#REF!)/#REF!*100</f>
        <v>#REF!</v>
      </c>
      <c r="M14" s="617"/>
      <c r="N14" s="860"/>
      <c r="O14" s="861"/>
      <c r="P14" s="862"/>
      <c r="Q14" s="863"/>
      <c r="R14" s="864"/>
      <c r="S14" s="865"/>
      <c r="T14" s="865"/>
    </row>
    <row r="15" spans="1:20" ht="10.15" customHeight="1">
      <c r="A15" s="628"/>
      <c r="B15" s="628"/>
      <c r="C15" s="857" t="s">
        <v>832</v>
      </c>
      <c r="D15" s="858"/>
      <c r="E15" s="848"/>
      <c r="F15" s="849">
        <v>36369</v>
      </c>
      <c r="G15" s="850">
        <v>7.816529803784018</v>
      </c>
      <c r="H15" s="866">
        <v>37245</v>
      </c>
      <c r="I15" s="852">
        <v>7.97972855425187</v>
      </c>
      <c r="J15" s="853">
        <v>2.087867053085958</v>
      </c>
      <c r="K15" s="845" t="e">
        <f>(#REF!-#REF!)/#REF!*100</f>
        <v>#REF!</v>
      </c>
      <c r="L15" s="845" t="e">
        <f>(#REF!-#REF!)/#REF!*100</f>
        <v>#REF!</v>
      </c>
      <c r="M15" s="617"/>
      <c r="N15" s="868"/>
      <c r="O15" s="829"/>
      <c r="P15" s="830"/>
      <c r="Q15" s="869"/>
      <c r="R15" s="870"/>
      <c r="S15" s="871"/>
      <c r="T15" s="871"/>
    </row>
    <row r="16" spans="1:20" ht="10.15" customHeight="1">
      <c r="A16" s="628"/>
      <c r="B16" s="628"/>
      <c r="C16" s="857" t="s">
        <v>833</v>
      </c>
      <c r="D16" s="858"/>
      <c r="E16" s="848"/>
      <c r="F16" s="849">
        <v>541129</v>
      </c>
      <c r="G16" s="850">
        <v>116.30099689823317</v>
      </c>
      <c r="H16" s="859">
        <v>530746</v>
      </c>
      <c r="I16" s="852">
        <v>113.71214958397002</v>
      </c>
      <c r="J16" s="853">
        <v>-2.225988928133148</v>
      </c>
      <c r="K16" s="845" t="e">
        <f>(#REF!-#REF!)/#REF!*100</f>
        <v>#REF!</v>
      </c>
      <c r="L16" s="845" t="e">
        <f>(#REF!-#REF!)/#REF!*100</f>
        <v>#REF!</v>
      </c>
      <c r="M16" s="617"/>
      <c r="N16" s="872"/>
      <c r="O16" s="829"/>
      <c r="P16" s="830"/>
      <c r="Q16" s="869"/>
      <c r="R16" s="873"/>
      <c r="S16" s="874"/>
      <c r="T16" s="875"/>
    </row>
    <row r="17" spans="1:20" ht="10.15" customHeight="1">
      <c r="A17" s="628"/>
      <c r="B17" s="857" t="s">
        <v>834</v>
      </c>
      <c r="C17" s="857"/>
      <c r="D17" s="857"/>
      <c r="E17" s="848"/>
      <c r="F17" s="849">
        <v>815312</v>
      </c>
      <c r="G17" s="850">
        <v>175.22919374694808</v>
      </c>
      <c r="H17" s="859">
        <v>835479</v>
      </c>
      <c r="I17" s="852">
        <v>179.00109095926427</v>
      </c>
      <c r="J17" s="853">
        <v>2.152550686139236</v>
      </c>
      <c r="K17" s="845" t="e">
        <f>(#REF!-#REF!)/#REF!*100</f>
        <v>#REF!</v>
      </c>
      <c r="L17" s="845" t="e">
        <f>(#REF!-#REF!)/#REF!*100</f>
        <v>#REF!</v>
      </c>
      <c r="M17" s="617"/>
      <c r="N17" s="872"/>
      <c r="O17" s="829"/>
      <c r="P17" s="830"/>
      <c r="Q17" s="869"/>
      <c r="R17" s="873"/>
      <c r="S17" s="876"/>
      <c r="T17" s="875"/>
    </row>
    <row r="18" spans="1:20" ht="6.95" customHeight="1">
      <c r="A18" s="628"/>
      <c r="B18" s="628"/>
      <c r="C18" s="857"/>
      <c r="D18" s="877"/>
      <c r="E18" s="878"/>
      <c r="F18" s="849"/>
      <c r="G18" s="849"/>
      <c r="H18" s="849"/>
      <c r="I18" s="849"/>
      <c r="J18" s="853"/>
      <c r="K18" s="845" t="e">
        <f>(#REF!-#REF!)/#REF!*100</f>
        <v>#REF!</v>
      </c>
      <c r="L18" s="845" t="e">
        <f>(#REF!-#REF!)/#REF!*100</f>
        <v>#REF!</v>
      </c>
      <c r="M18" s="617"/>
      <c r="N18" s="872"/>
      <c r="O18" s="829"/>
      <c r="P18" s="830"/>
      <c r="Q18" s="869"/>
      <c r="R18" s="873"/>
      <c r="S18" s="879"/>
      <c r="T18" s="875"/>
    </row>
    <row r="19" spans="1:20" s="847" customFormat="1" ht="10.15" customHeight="1">
      <c r="A19" s="838" t="s">
        <v>835</v>
      </c>
      <c r="B19" s="838"/>
      <c r="C19" s="838"/>
      <c r="D19" s="838"/>
      <c r="E19" s="839"/>
      <c r="F19" s="840">
        <v>668375</v>
      </c>
      <c r="G19" s="841">
        <v>545.9152835859906</v>
      </c>
      <c r="H19" s="880">
        <v>682108</v>
      </c>
      <c r="I19" s="843">
        <v>552.6314297033682</v>
      </c>
      <c r="J19" s="881">
        <v>1.2302542755829933</v>
      </c>
      <c r="K19" s="845" t="e">
        <f>(#REF!-#REF!)/#REF!*100</f>
        <v>#REF!</v>
      </c>
      <c r="L19" s="845" t="e">
        <f>(#REF!-#REF!)/#REF!*100</f>
        <v>#REF!</v>
      </c>
      <c r="M19" s="617"/>
      <c r="N19" s="882"/>
      <c r="O19" s="829"/>
      <c r="P19" s="830"/>
      <c r="Q19" s="869"/>
      <c r="R19" s="873"/>
      <c r="S19" s="879"/>
      <c r="T19" s="875"/>
    </row>
    <row r="20" spans="1:20" ht="10.15" customHeight="1">
      <c r="A20" s="628" t="s">
        <v>827</v>
      </c>
      <c r="B20" s="1170" t="s">
        <v>828</v>
      </c>
      <c r="C20" s="1170"/>
      <c r="D20" s="1170"/>
      <c r="E20" s="848" t="s">
        <v>400</v>
      </c>
      <c r="F20" s="849">
        <v>451725</v>
      </c>
      <c r="G20" s="850">
        <v>368.9599124411918</v>
      </c>
      <c r="H20" s="859">
        <v>455300</v>
      </c>
      <c r="I20" s="852">
        <v>368.87573513863424</v>
      </c>
      <c r="J20" s="853">
        <v>-0.022814755673749687</v>
      </c>
      <c r="K20" s="845" t="e">
        <f>(#REF!-#REF!)/#REF!*100</f>
        <v>#REF!</v>
      </c>
      <c r="L20" s="845" t="e">
        <f>(#REF!-#REF!)/#REF!*100</f>
        <v>#REF!</v>
      </c>
      <c r="M20" s="617"/>
      <c r="N20" s="872"/>
      <c r="O20" s="829"/>
      <c r="P20" s="830"/>
      <c r="Q20" s="869"/>
      <c r="R20" s="873"/>
      <c r="S20" s="879"/>
      <c r="T20" s="830"/>
    </row>
    <row r="21" spans="1:20" ht="10.15" customHeight="1">
      <c r="A21" s="628"/>
      <c r="B21" s="628" t="s">
        <v>829</v>
      </c>
      <c r="C21" s="857" t="s">
        <v>830</v>
      </c>
      <c r="D21" s="858"/>
      <c r="E21" s="848"/>
      <c r="F21" s="849">
        <v>27467</v>
      </c>
      <c r="G21" s="850">
        <v>22.434494249869314</v>
      </c>
      <c r="H21" s="866">
        <v>27283</v>
      </c>
      <c r="I21" s="852">
        <v>22.10418774827006</v>
      </c>
      <c r="J21" s="853">
        <v>-1.4723153458258906</v>
      </c>
      <c r="K21" s="845" t="e">
        <f>(#REF!-#REF!)/#REF!*100</f>
        <v>#REF!</v>
      </c>
      <c r="L21" s="845" t="e">
        <f>(#REF!-#REF!)/#REF!*100</f>
        <v>#REF!</v>
      </c>
      <c r="M21" s="617"/>
      <c r="N21" s="882"/>
      <c r="O21" s="883"/>
      <c r="P21" s="884"/>
      <c r="Q21" s="883"/>
      <c r="R21" s="885"/>
      <c r="S21" s="879"/>
      <c r="T21" s="830"/>
    </row>
    <row r="22" spans="1:20" ht="10.15" customHeight="1">
      <c r="A22" s="628"/>
      <c r="B22" s="628"/>
      <c r="C22" s="857" t="s">
        <v>831</v>
      </c>
      <c r="D22" s="858"/>
      <c r="E22" s="848"/>
      <c r="F22" s="849">
        <v>98130</v>
      </c>
      <c r="G22" s="850">
        <v>80.15061421850497</v>
      </c>
      <c r="H22" s="866">
        <v>99560</v>
      </c>
      <c r="I22" s="852">
        <v>80.66169161081139</v>
      </c>
      <c r="J22" s="853">
        <v>0.6376462579726763</v>
      </c>
      <c r="K22" s="845" t="e">
        <f>(#REF!-#REF!)/#REF!*100</f>
        <v>#REF!</v>
      </c>
      <c r="L22" s="845" t="e">
        <f>(#REF!-#REF!)/#REF!*100</f>
        <v>#REF!</v>
      </c>
      <c r="M22" s="617"/>
      <c r="N22" s="860"/>
      <c r="O22" s="884"/>
      <c r="P22" s="886"/>
      <c r="Q22" s="863"/>
      <c r="R22" s="885"/>
      <c r="S22" s="879"/>
      <c r="T22" s="887"/>
    </row>
    <row r="23" spans="1:20" ht="10.15" customHeight="1">
      <c r="A23" s="628"/>
      <c r="B23" s="628"/>
      <c r="C23" s="857" t="s">
        <v>832</v>
      </c>
      <c r="D23" s="858"/>
      <c r="E23" s="848"/>
      <c r="F23" s="849">
        <v>10808</v>
      </c>
      <c r="G23" s="850">
        <v>8.827757449032932</v>
      </c>
      <c r="H23" s="866">
        <v>10687</v>
      </c>
      <c r="I23" s="852">
        <v>8.658411995226409</v>
      </c>
      <c r="J23" s="853">
        <v>-1.9183292561473166</v>
      </c>
      <c r="K23" s="845" t="e">
        <f>(#REF!-#REF!)/#REF!*100</f>
        <v>#REF!</v>
      </c>
      <c r="L23" s="845" t="e">
        <f>(#REF!-#REF!)/#REF!*100</f>
        <v>#REF!</v>
      </c>
      <c r="M23" s="617"/>
      <c r="N23" s="882"/>
      <c r="O23" s="888"/>
      <c r="P23" s="889"/>
      <c r="Q23" s="890"/>
      <c r="R23" s="885"/>
      <c r="S23" s="879"/>
      <c r="T23" s="891"/>
    </row>
    <row r="24" spans="1:20" ht="10.15" customHeight="1">
      <c r="A24" s="628"/>
      <c r="B24" s="628"/>
      <c r="C24" s="857" t="s">
        <v>833</v>
      </c>
      <c r="D24" s="858"/>
      <c r="E24" s="848"/>
      <c r="F24" s="849">
        <v>223174</v>
      </c>
      <c r="G24" s="850">
        <v>182.28404338734973</v>
      </c>
      <c r="H24" s="859">
        <v>217540</v>
      </c>
      <c r="I24" s="852">
        <v>176.2469304240248</v>
      </c>
      <c r="J24" s="853">
        <v>-3.311926184617377</v>
      </c>
      <c r="K24" s="845" t="e">
        <f>(#REF!-#REF!)/#REF!*100</f>
        <v>#REF!</v>
      </c>
      <c r="L24" s="845" t="e">
        <f>(#REF!-#REF!)/#REF!*100</f>
        <v>#REF!</v>
      </c>
      <c r="M24" s="617"/>
      <c r="N24" s="872"/>
      <c r="O24" s="888"/>
      <c r="P24" s="889"/>
      <c r="Q24" s="890"/>
      <c r="R24" s="885"/>
      <c r="S24" s="879"/>
      <c r="T24" s="875"/>
    </row>
    <row r="25" spans="1:20" ht="10.15" customHeight="1">
      <c r="A25" s="628"/>
      <c r="B25" s="857" t="s">
        <v>834</v>
      </c>
      <c r="C25" s="857"/>
      <c r="D25" s="857"/>
      <c r="E25" s="848"/>
      <c r="F25" s="849">
        <v>216650</v>
      </c>
      <c r="G25" s="850">
        <v>176.95537114479873</v>
      </c>
      <c r="H25" s="859">
        <v>226808</v>
      </c>
      <c r="I25" s="852">
        <v>183.75569456473391</v>
      </c>
      <c r="J25" s="853">
        <v>3.842959598197581</v>
      </c>
      <c r="K25" s="845" t="e">
        <f>(#REF!-#REF!)/#REF!*100</f>
        <v>#REF!</v>
      </c>
      <c r="L25" s="845" t="e">
        <f>(#REF!-#REF!)/#REF!*100</f>
        <v>#REF!</v>
      </c>
      <c r="M25" s="617"/>
      <c r="N25" s="882"/>
      <c r="O25" s="888"/>
      <c r="P25" s="889"/>
      <c r="Q25" s="890"/>
      <c r="R25" s="885"/>
      <c r="S25" s="879"/>
      <c r="T25" s="875"/>
    </row>
    <row r="26" spans="1:20" ht="6.95" customHeight="1">
      <c r="A26" s="628"/>
      <c r="B26" s="628"/>
      <c r="C26" s="857"/>
      <c r="D26" s="877"/>
      <c r="E26" s="878"/>
      <c r="F26" s="849"/>
      <c r="G26" s="849"/>
      <c r="H26" s="849"/>
      <c r="I26" s="849"/>
      <c r="J26" s="853"/>
      <c r="K26" s="845" t="e">
        <f>(#REF!-#REF!)/#REF!*100</f>
        <v>#REF!</v>
      </c>
      <c r="L26" s="845" t="e">
        <f>(#REF!-#REF!)/#REF!*100</f>
        <v>#REF!</v>
      </c>
      <c r="M26" s="617"/>
      <c r="N26" s="872"/>
      <c r="O26" s="888"/>
      <c r="P26" s="889"/>
      <c r="Q26" s="890"/>
      <c r="R26" s="885"/>
      <c r="S26" s="879"/>
      <c r="T26" s="875"/>
    </row>
    <row r="27" spans="1:20" s="847" customFormat="1" ht="10.15" customHeight="1">
      <c r="A27" s="838" t="s">
        <v>836</v>
      </c>
      <c r="B27" s="838"/>
      <c r="C27" s="838"/>
      <c r="D27" s="838"/>
      <c r="E27" s="839"/>
      <c r="F27" s="840">
        <v>599562</v>
      </c>
      <c r="G27" s="841">
        <v>544.2335814128277</v>
      </c>
      <c r="H27" s="880">
        <v>591974</v>
      </c>
      <c r="I27" s="843">
        <v>534.7281438337357</v>
      </c>
      <c r="J27" s="881">
        <v>-1.7465731450117374</v>
      </c>
      <c r="K27" s="845" t="e">
        <f>(#REF!-#REF!)/#REF!*100</f>
        <v>#REF!</v>
      </c>
      <c r="L27" s="845" t="e">
        <f>(#REF!-#REF!)/#REF!*100</f>
        <v>#REF!</v>
      </c>
      <c r="M27" s="617"/>
      <c r="N27" s="882"/>
      <c r="O27" s="888"/>
      <c r="P27" s="889"/>
      <c r="Q27" s="890"/>
      <c r="R27" s="885"/>
      <c r="S27" s="879"/>
      <c r="T27" s="875"/>
    </row>
    <row r="28" spans="1:20" ht="10.15" customHeight="1">
      <c r="A28" s="628" t="s">
        <v>827</v>
      </c>
      <c r="B28" s="1124" t="s">
        <v>828</v>
      </c>
      <c r="C28" s="1124"/>
      <c r="D28" s="1124"/>
      <c r="E28" s="848" t="s">
        <v>400</v>
      </c>
      <c r="F28" s="849">
        <v>369618</v>
      </c>
      <c r="G28" s="850">
        <v>335.5091348261673</v>
      </c>
      <c r="H28" s="859">
        <v>366340</v>
      </c>
      <c r="I28" s="852">
        <v>330.91370264918845</v>
      </c>
      <c r="J28" s="853">
        <v>-1.3696891380796217</v>
      </c>
      <c r="K28" s="845" t="e">
        <f>(#REF!-#REF!)/#REF!*100</f>
        <v>#REF!</v>
      </c>
      <c r="L28" s="845" t="e">
        <f>(#REF!-#REF!)/#REF!*100</f>
        <v>#REF!</v>
      </c>
      <c r="M28" s="617"/>
      <c r="N28" s="872"/>
      <c r="O28" s="888"/>
      <c r="P28" s="889"/>
      <c r="Q28" s="869"/>
      <c r="R28" s="885"/>
      <c r="S28" s="879"/>
      <c r="T28" s="892"/>
    </row>
    <row r="29" spans="1:20" ht="10.15" customHeight="1">
      <c r="A29" s="628"/>
      <c r="B29" s="628" t="s">
        <v>829</v>
      </c>
      <c r="C29" s="857" t="s">
        <v>830</v>
      </c>
      <c r="D29" s="858"/>
      <c r="E29" s="848"/>
      <c r="F29" s="849">
        <v>25510</v>
      </c>
      <c r="G29" s="850">
        <v>23.15590157788725</v>
      </c>
      <c r="H29" s="866">
        <v>25229</v>
      </c>
      <c r="I29" s="852">
        <v>22.789271726091545</v>
      </c>
      <c r="J29" s="853">
        <v>-1.5833106327667963</v>
      </c>
      <c r="K29" s="845" t="e">
        <f>(#REF!-#REF!)/#REF!*100</f>
        <v>#REF!</v>
      </c>
      <c r="L29" s="845" t="e">
        <f>(#REF!-#REF!)/#REF!*100</f>
        <v>#REF!</v>
      </c>
      <c r="M29" s="617"/>
      <c r="N29" s="882"/>
      <c r="O29" s="893"/>
      <c r="P29" s="889"/>
      <c r="Q29" s="894"/>
      <c r="R29" s="885"/>
      <c r="S29" s="895"/>
      <c r="T29" s="875"/>
    </row>
    <row r="30" spans="1:20" ht="10.15" customHeight="1">
      <c r="A30" s="628"/>
      <c r="B30" s="628"/>
      <c r="C30" s="857" t="s">
        <v>831</v>
      </c>
      <c r="D30" s="858"/>
      <c r="E30" s="848"/>
      <c r="F30" s="849">
        <v>84884</v>
      </c>
      <c r="G30" s="850">
        <v>77.05078594815294</v>
      </c>
      <c r="H30" s="866">
        <v>84198</v>
      </c>
      <c r="I30" s="852">
        <v>76.0557731496871</v>
      </c>
      <c r="J30" s="853">
        <v>-1.2913726787100757</v>
      </c>
      <c r="K30" s="845" t="e">
        <f>(#REF!-#REF!)/#REF!*100</f>
        <v>#REF!</v>
      </c>
      <c r="L30" s="845" t="e">
        <f>(#REF!-#REF!)/#REF!*100</f>
        <v>#REF!</v>
      </c>
      <c r="M30" s="617"/>
      <c r="N30" s="860"/>
      <c r="O30" s="884"/>
      <c r="P30" s="886"/>
      <c r="Q30" s="863"/>
      <c r="R30" s="885"/>
      <c r="S30" s="896"/>
      <c r="T30" s="875"/>
    </row>
    <row r="31" spans="1:20" ht="10.15" customHeight="1">
      <c r="A31" s="628"/>
      <c r="B31" s="628"/>
      <c r="C31" s="857" t="s">
        <v>832</v>
      </c>
      <c r="D31" s="858"/>
      <c r="E31" s="848"/>
      <c r="F31" s="849">
        <v>6004</v>
      </c>
      <c r="G31" s="850">
        <v>5.449942496026462</v>
      </c>
      <c r="H31" s="897">
        <v>6003</v>
      </c>
      <c r="I31" s="852">
        <v>5.422489919209146</v>
      </c>
      <c r="J31" s="853">
        <v>-0.5037223206911108</v>
      </c>
      <c r="K31" s="845" t="e">
        <f>(#REF!-#REF!)/#REF!*100</f>
        <v>#REF!</v>
      </c>
      <c r="L31" s="845" t="e">
        <f>(#REF!-#REF!)/#REF!*100</f>
        <v>#REF!</v>
      </c>
      <c r="M31" s="617"/>
      <c r="N31" s="882"/>
      <c r="O31" s="888"/>
      <c r="P31" s="889"/>
      <c r="Q31" s="898"/>
      <c r="R31" s="873"/>
      <c r="S31" s="896"/>
      <c r="T31" s="875"/>
    </row>
    <row r="32" spans="1:20" ht="10.15" customHeight="1">
      <c r="A32" s="628"/>
      <c r="B32" s="628"/>
      <c r="C32" s="857" t="s">
        <v>833</v>
      </c>
      <c r="D32" s="858"/>
      <c r="E32" s="848"/>
      <c r="F32" s="849">
        <v>162165</v>
      </c>
      <c r="G32" s="850">
        <v>147.2001873531198</v>
      </c>
      <c r="H32" s="859">
        <v>159270</v>
      </c>
      <c r="I32" s="852">
        <v>143.86806087496927</v>
      </c>
      <c r="J32" s="853">
        <v>-2.263669998025918</v>
      </c>
      <c r="K32" s="845" t="e">
        <f>(#REF!-#REF!)/#REF!*100</f>
        <v>#REF!</v>
      </c>
      <c r="L32" s="845" t="e">
        <f>(#REF!-#REF!)/#REF!*100</f>
        <v>#REF!</v>
      </c>
      <c r="M32" s="617"/>
      <c r="N32" s="882"/>
      <c r="O32" s="888"/>
      <c r="P32" s="889"/>
      <c r="Q32" s="898"/>
      <c r="R32" s="873"/>
      <c r="S32" s="896"/>
      <c r="T32" s="875"/>
    </row>
    <row r="33" spans="1:20" ht="10.15" customHeight="1">
      <c r="A33" s="628"/>
      <c r="B33" s="857" t="s">
        <v>834</v>
      </c>
      <c r="C33" s="857"/>
      <c r="D33" s="857"/>
      <c r="E33" s="848"/>
      <c r="F33" s="849">
        <v>229944</v>
      </c>
      <c r="G33" s="850">
        <v>208.72444658666035</v>
      </c>
      <c r="H33" s="859">
        <v>225634</v>
      </c>
      <c r="I33" s="852">
        <v>203.81444118454712</v>
      </c>
      <c r="J33" s="853">
        <v>-2.352386355507548</v>
      </c>
      <c r="K33" s="845" t="e">
        <f>(#REF!-#REF!)/#REF!*100</f>
        <v>#REF!</v>
      </c>
      <c r="L33" s="845" t="e">
        <f>(#REF!-#REF!)/#REF!*100</f>
        <v>#REF!</v>
      </c>
      <c r="M33" s="617"/>
      <c r="N33" s="872"/>
      <c r="O33" s="888"/>
      <c r="P33" s="889"/>
      <c r="Q33" s="898"/>
      <c r="R33" s="873"/>
      <c r="S33" s="896"/>
      <c r="T33" s="875"/>
    </row>
    <row r="34" spans="1:20" ht="6.95" customHeight="1">
      <c r="A34" s="628"/>
      <c r="B34" s="628"/>
      <c r="C34" s="857"/>
      <c r="D34" s="877"/>
      <c r="E34" s="878"/>
      <c r="F34" s="849"/>
      <c r="G34" s="849"/>
      <c r="H34" s="849"/>
      <c r="I34" s="849"/>
      <c r="J34" s="853"/>
      <c r="K34" s="845" t="e">
        <f>(#REF!-#REF!)/#REF!*100</f>
        <v>#REF!</v>
      </c>
      <c r="L34" s="845" t="e">
        <f>(#REF!-#REF!)/#REF!*100</f>
        <v>#REF!</v>
      </c>
      <c r="M34" s="617"/>
      <c r="N34" s="872"/>
      <c r="O34" s="888"/>
      <c r="P34" s="889"/>
      <c r="Q34" s="898"/>
      <c r="R34" s="873"/>
      <c r="S34" s="896"/>
      <c r="T34" s="875"/>
    </row>
    <row r="35" spans="1:20" s="847" customFormat="1" ht="10.15" customHeight="1">
      <c r="A35" s="838" t="s">
        <v>837</v>
      </c>
      <c r="B35" s="838"/>
      <c r="C35" s="838"/>
      <c r="D35" s="838"/>
      <c r="E35" s="839"/>
      <c r="F35" s="840">
        <v>658587</v>
      </c>
      <c r="G35" s="841">
        <v>618.5001497915597</v>
      </c>
      <c r="H35" s="880">
        <v>656290</v>
      </c>
      <c r="I35" s="843">
        <v>614.9125354870747</v>
      </c>
      <c r="J35" s="881">
        <v>-0.5800506767369455</v>
      </c>
      <c r="K35" s="845" t="e">
        <f>(#REF!-#REF!)/#REF!*100</f>
        <v>#REF!</v>
      </c>
      <c r="L35" s="845" t="e">
        <f>(#REF!-#REF!)/#REF!*100</f>
        <v>#REF!</v>
      </c>
      <c r="M35" s="617"/>
      <c r="N35" s="882"/>
      <c r="O35" s="888"/>
      <c r="P35" s="889"/>
      <c r="Q35" s="898"/>
      <c r="R35" s="873"/>
      <c r="S35" s="896"/>
      <c r="T35" s="875"/>
    </row>
    <row r="36" spans="1:20" ht="10.15" customHeight="1">
      <c r="A36" s="628" t="s">
        <v>827</v>
      </c>
      <c r="B36" s="1124" t="s">
        <v>828</v>
      </c>
      <c r="C36" s="1124"/>
      <c r="D36" s="1124"/>
      <c r="E36" s="848" t="s">
        <v>400</v>
      </c>
      <c r="F36" s="849">
        <v>442291</v>
      </c>
      <c r="G36" s="850">
        <v>415.3696470647898</v>
      </c>
      <c r="H36" s="859">
        <v>434034</v>
      </c>
      <c r="I36" s="852">
        <v>406.6692276700803</v>
      </c>
      <c r="J36" s="853">
        <v>-2.0946208891745073</v>
      </c>
      <c r="K36" s="845" t="e">
        <f>(#REF!-#REF!)/#REF!*100</f>
        <v>#REF!</v>
      </c>
      <c r="L36" s="845" t="e">
        <f>(#REF!-#REF!)/#REF!*100</f>
        <v>#REF!</v>
      </c>
      <c r="M36" s="617"/>
      <c r="N36" s="872"/>
      <c r="O36" s="888"/>
      <c r="P36" s="889"/>
      <c r="Q36" s="894"/>
      <c r="R36" s="873"/>
      <c r="S36" s="829"/>
      <c r="T36" s="892"/>
    </row>
    <row r="37" spans="1:20" ht="10.15" customHeight="1">
      <c r="A37" s="628"/>
      <c r="B37" s="628" t="s">
        <v>829</v>
      </c>
      <c r="C37" s="857" t="s">
        <v>830</v>
      </c>
      <c r="D37" s="858"/>
      <c r="E37" s="848"/>
      <c r="F37" s="849">
        <v>26410</v>
      </c>
      <c r="G37" s="850">
        <v>24.802477054656546</v>
      </c>
      <c r="H37" s="866">
        <v>23915</v>
      </c>
      <c r="I37" s="852">
        <v>22.407218281816565</v>
      </c>
      <c r="J37" s="853">
        <v>-9.65733691663786</v>
      </c>
      <c r="K37" s="845" t="e">
        <f>(#REF!-#REF!)/#REF!*100</f>
        <v>#REF!</v>
      </c>
      <c r="L37" s="845" t="e">
        <f>(#REF!-#REF!)/#REF!*100</f>
        <v>#REF!</v>
      </c>
      <c r="M37" s="617"/>
      <c r="N37" s="882"/>
      <c r="O37" s="893"/>
      <c r="P37" s="889"/>
      <c r="Q37" s="894"/>
      <c r="R37" s="885"/>
      <c r="S37" s="829"/>
      <c r="T37" s="892"/>
    </row>
    <row r="38" spans="1:20" ht="10.15" customHeight="1">
      <c r="A38" s="628"/>
      <c r="B38" s="628"/>
      <c r="C38" s="857" t="s">
        <v>831</v>
      </c>
      <c r="D38" s="858"/>
      <c r="E38" s="848"/>
      <c r="F38" s="849">
        <v>81946</v>
      </c>
      <c r="G38" s="850">
        <v>76.95811377208956</v>
      </c>
      <c r="H38" s="866">
        <v>80241</v>
      </c>
      <c r="I38" s="852">
        <v>75.18200301698695</v>
      </c>
      <c r="J38" s="853">
        <v>-2.3078927848498694</v>
      </c>
      <c r="K38" s="845" t="e">
        <f>(#REF!-#REF!)/#REF!*100</f>
        <v>#REF!</v>
      </c>
      <c r="L38" s="845" t="e">
        <f>(#REF!-#REF!)/#REF!*100</f>
        <v>#REF!</v>
      </c>
      <c r="M38" s="617"/>
      <c r="N38" s="860"/>
      <c r="O38" s="884"/>
      <c r="P38" s="886"/>
      <c r="Q38" s="863"/>
      <c r="R38" s="885"/>
      <c r="S38" s="896"/>
      <c r="T38" s="875"/>
    </row>
    <row r="39" spans="1:20" ht="10.15" customHeight="1">
      <c r="A39" s="628"/>
      <c r="B39" s="628"/>
      <c r="C39" s="857" t="s">
        <v>832</v>
      </c>
      <c r="D39" s="858"/>
      <c r="E39" s="848"/>
      <c r="F39" s="849">
        <v>5715</v>
      </c>
      <c r="G39" s="850">
        <v>5.367139582255288</v>
      </c>
      <c r="H39" s="897">
        <v>6576</v>
      </c>
      <c r="I39" s="852">
        <v>6.161399432206804</v>
      </c>
      <c r="J39" s="853">
        <v>14.79856891699778</v>
      </c>
      <c r="K39" s="845" t="e">
        <f>(#REF!-#REF!)/#REF!*100</f>
        <v>#REF!</v>
      </c>
      <c r="L39" s="845" t="e">
        <f>(#REF!-#REF!)/#REF!*100</f>
        <v>#REF!</v>
      </c>
      <c r="M39" s="617"/>
      <c r="N39" s="872"/>
      <c r="O39" s="829"/>
      <c r="P39" s="830"/>
      <c r="Q39" s="869"/>
      <c r="R39" s="873"/>
      <c r="S39" s="896"/>
      <c r="T39" s="875"/>
    </row>
    <row r="40" spans="1:20" ht="10.15" customHeight="1">
      <c r="A40" s="628"/>
      <c r="B40" s="628"/>
      <c r="C40" s="857" t="s">
        <v>833</v>
      </c>
      <c r="D40" s="858"/>
      <c r="E40" s="848"/>
      <c r="F40" s="849">
        <v>224074</v>
      </c>
      <c r="G40" s="850">
        <v>210.43507169803524</v>
      </c>
      <c r="H40" s="859">
        <v>207189</v>
      </c>
      <c r="I40" s="852">
        <v>194.12624497559239</v>
      </c>
      <c r="J40" s="853">
        <v>-7.750051638657112</v>
      </c>
      <c r="K40" s="845" t="e">
        <f>(#REF!-#REF!)/#REF!*100</f>
        <v>#REF!</v>
      </c>
      <c r="L40" s="845" t="e">
        <f>(#REF!-#REF!)/#REF!*100</f>
        <v>#REF!</v>
      </c>
      <c r="M40" s="617"/>
      <c r="N40" s="882"/>
      <c r="O40" s="888"/>
      <c r="P40" s="889"/>
      <c r="Q40" s="890"/>
      <c r="R40" s="873"/>
      <c r="S40" s="896"/>
      <c r="T40" s="875"/>
    </row>
    <row r="41" spans="1:20" ht="10.15" customHeight="1">
      <c r="A41" s="628"/>
      <c r="B41" s="857" t="s">
        <v>834</v>
      </c>
      <c r="C41" s="857"/>
      <c r="D41" s="857"/>
      <c r="E41" s="848"/>
      <c r="F41" s="849">
        <v>216296</v>
      </c>
      <c r="G41" s="850">
        <v>203.13050272676986</v>
      </c>
      <c r="H41" s="859">
        <v>222256</v>
      </c>
      <c r="I41" s="852">
        <v>208.24330781699445</v>
      </c>
      <c r="J41" s="853">
        <v>2.517005088645803</v>
      </c>
      <c r="K41" s="845" t="e">
        <f>(#REF!-#REF!)/#REF!*100</f>
        <v>#REF!</v>
      </c>
      <c r="L41" s="845" t="e">
        <f>(#REF!-#REF!)/#REF!*100</f>
        <v>#REF!</v>
      </c>
      <c r="M41" s="617"/>
      <c r="N41" s="882"/>
      <c r="O41" s="888"/>
      <c r="P41" s="889"/>
      <c r="Q41" s="890"/>
      <c r="R41" s="873"/>
      <c r="S41" s="896"/>
      <c r="T41" s="875"/>
    </row>
    <row r="42" spans="1:20" ht="6.95" customHeight="1">
      <c r="A42" s="628"/>
      <c r="B42" s="628"/>
      <c r="C42" s="857"/>
      <c r="D42" s="877"/>
      <c r="E42" s="878"/>
      <c r="F42" s="849"/>
      <c r="G42" s="849"/>
      <c r="H42" s="849"/>
      <c r="I42" s="849"/>
      <c r="J42" s="853"/>
      <c r="K42" s="845" t="e">
        <f>(#REF!-#REF!)/#REF!*100</f>
        <v>#REF!</v>
      </c>
      <c r="L42" s="845" t="e">
        <f>(#REF!-#REF!)/#REF!*100</f>
        <v>#REF!</v>
      </c>
      <c r="M42" s="617"/>
      <c r="N42" s="872"/>
      <c r="O42" s="888"/>
      <c r="P42" s="889"/>
      <c r="Q42" s="890"/>
      <c r="R42" s="873"/>
      <c r="S42" s="896"/>
      <c r="T42" s="875"/>
    </row>
    <row r="43" spans="1:20" s="847" customFormat="1" ht="10.15" customHeight="1">
      <c r="A43" s="838" t="s">
        <v>838</v>
      </c>
      <c r="B43" s="838"/>
      <c r="C43" s="838"/>
      <c r="D43" s="838"/>
      <c r="E43" s="839"/>
      <c r="F43" s="840">
        <v>948554</v>
      </c>
      <c r="G43" s="841">
        <v>540.487225626468</v>
      </c>
      <c r="H43" s="880">
        <v>963775</v>
      </c>
      <c r="I43" s="843">
        <v>545.8357002118722</v>
      </c>
      <c r="J43" s="881">
        <v>0.9895654016993518</v>
      </c>
      <c r="K43" s="845" t="e">
        <f>(#REF!-#REF!)/#REF!*100</f>
        <v>#REF!</v>
      </c>
      <c r="L43" s="845" t="e">
        <f>(#REF!-#REF!)/#REF!*100</f>
        <v>#REF!</v>
      </c>
      <c r="M43" s="617"/>
      <c r="N43" s="872"/>
      <c r="O43" s="888"/>
      <c r="P43" s="889"/>
      <c r="Q43" s="890"/>
      <c r="R43" s="873"/>
      <c r="S43" s="896"/>
      <c r="T43" s="875"/>
    </row>
    <row r="44" spans="1:20" ht="10.15" customHeight="1">
      <c r="A44" s="628" t="s">
        <v>827</v>
      </c>
      <c r="B44" s="1124" t="s">
        <v>828</v>
      </c>
      <c r="C44" s="1124"/>
      <c r="D44" s="1124"/>
      <c r="E44" s="848" t="s">
        <v>400</v>
      </c>
      <c r="F44" s="849">
        <v>621297</v>
      </c>
      <c r="G44" s="850">
        <v>354.01578805218014</v>
      </c>
      <c r="H44" s="859">
        <v>634654</v>
      </c>
      <c r="I44" s="852">
        <v>359.4374314360359</v>
      </c>
      <c r="J44" s="853">
        <v>1.5314693770258145</v>
      </c>
      <c r="K44" s="845" t="e">
        <f>(#REF!-#REF!)/#REF!*100</f>
        <v>#REF!</v>
      </c>
      <c r="L44" s="845" t="e">
        <f>(#REF!-#REF!)/#REF!*100</f>
        <v>#REF!</v>
      </c>
      <c r="M44" s="617"/>
      <c r="N44" s="872"/>
      <c r="O44" s="869"/>
      <c r="P44" s="889"/>
      <c r="Q44" s="894"/>
      <c r="R44" s="873"/>
      <c r="S44" s="829"/>
      <c r="T44" s="892"/>
    </row>
    <row r="45" spans="1:20" ht="10.15" customHeight="1">
      <c r="A45" s="628"/>
      <c r="B45" s="628" t="s">
        <v>829</v>
      </c>
      <c r="C45" s="857" t="s">
        <v>830</v>
      </c>
      <c r="D45" s="858"/>
      <c r="E45" s="848"/>
      <c r="F45" s="849">
        <v>42042</v>
      </c>
      <c r="G45" s="850">
        <v>23.955582855365076</v>
      </c>
      <c r="H45" s="866">
        <v>42446</v>
      </c>
      <c r="I45" s="852">
        <v>24.03936824590089</v>
      </c>
      <c r="J45" s="853">
        <v>0.34975308695962326</v>
      </c>
      <c r="K45" s="845" t="e">
        <f>(#REF!-#REF!)/#REF!*100</f>
        <v>#REF!</v>
      </c>
      <c r="L45" s="845" t="e">
        <f>(#REF!-#REF!)/#REF!*100</f>
        <v>#REF!</v>
      </c>
      <c r="M45" s="617"/>
      <c r="N45" s="882"/>
      <c r="O45" s="893"/>
      <c r="P45" s="889"/>
      <c r="Q45" s="894"/>
      <c r="R45" s="885"/>
      <c r="S45" s="829"/>
      <c r="T45" s="892"/>
    </row>
    <row r="46" spans="1:20" ht="10.15" customHeight="1">
      <c r="A46" s="628"/>
      <c r="B46" s="628"/>
      <c r="C46" s="857" t="s">
        <v>831</v>
      </c>
      <c r="D46" s="858"/>
      <c r="E46" s="848"/>
      <c r="F46" s="849">
        <v>135441</v>
      </c>
      <c r="G46" s="850">
        <v>77.17444692244663</v>
      </c>
      <c r="H46" s="859">
        <v>140922</v>
      </c>
      <c r="I46" s="852">
        <v>79.8114275066872</v>
      </c>
      <c r="J46" s="853">
        <v>3.416908950303835</v>
      </c>
      <c r="K46" s="845" t="e">
        <f>(#REF!-#REF!)/#REF!*100</f>
        <v>#REF!</v>
      </c>
      <c r="L46" s="845" t="e">
        <f>(#REF!-#REF!)/#REF!*100</f>
        <v>#REF!</v>
      </c>
      <c r="M46" s="617"/>
      <c r="N46" s="899"/>
      <c r="O46" s="900"/>
      <c r="P46" s="863"/>
      <c r="Q46" s="863"/>
      <c r="R46" s="885"/>
      <c r="S46" s="896"/>
      <c r="T46" s="896"/>
    </row>
    <row r="47" spans="1:20" ht="10.15" customHeight="1">
      <c r="A47" s="628"/>
      <c r="B47" s="628"/>
      <c r="C47" s="857" t="s">
        <v>832</v>
      </c>
      <c r="D47" s="858"/>
      <c r="E47" s="848"/>
      <c r="F47" s="849">
        <v>12838</v>
      </c>
      <c r="G47" s="850">
        <v>7.315108051405187</v>
      </c>
      <c r="H47" s="866">
        <v>13837</v>
      </c>
      <c r="I47" s="852">
        <v>7.836609772853286</v>
      </c>
      <c r="J47" s="853">
        <v>7.1291048304873925</v>
      </c>
      <c r="K47" s="845" t="e">
        <f>(#REF!-#REF!)/#REF!*100</f>
        <v>#REF!</v>
      </c>
      <c r="L47" s="845" t="e">
        <f>(#REF!-#REF!)/#REF!*100</f>
        <v>#REF!</v>
      </c>
      <c r="M47" s="617"/>
      <c r="N47" s="882"/>
      <c r="O47" s="888"/>
      <c r="P47" s="889"/>
      <c r="Q47" s="890"/>
      <c r="R47" s="873"/>
      <c r="S47" s="896"/>
      <c r="T47" s="896"/>
    </row>
    <row r="48" spans="1:20" ht="10.15" customHeight="1">
      <c r="A48" s="628"/>
      <c r="B48" s="628"/>
      <c r="C48" s="857" t="s">
        <v>833</v>
      </c>
      <c r="D48" s="858"/>
      <c r="E48" s="848"/>
      <c r="F48" s="849">
        <v>245626</v>
      </c>
      <c r="G48" s="850">
        <v>139.95799425412451</v>
      </c>
      <c r="H48" s="859">
        <v>237952</v>
      </c>
      <c r="I48" s="852">
        <v>134.76454207342525</v>
      </c>
      <c r="J48" s="853">
        <v>-3.710722069415638</v>
      </c>
      <c r="K48" s="845" t="e">
        <f>(#REF!-#REF!)/#REF!*100</f>
        <v>#REF!</v>
      </c>
      <c r="L48" s="845" t="e">
        <f>(#REF!-#REF!)/#REF!*100</f>
        <v>#REF!</v>
      </c>
      <c r="M48" s="617"/>
      <c r="N48" s="872"/>
      <c r="O48" s="888"/>
      <c r="P48" s="889"/>
      <c r="Q48" s="890"/>
      <c r="R48" s="873"/>
      <c r="S48" s="896"/>
      <c r="T48" s="875"/>
    </row>
    <row r="49" spans="1:20" ht="10.15" customHeight="1">
      <c r="A49" s="628"/>
      <c r="B49" s="857" t="s">
        <v>834</v>
      </c>
      <c r="C49" s="857"/>
      <c r="D49" s="857"/>
      <c r="E49" s="848"/>
      <c r="F49" s="849">
        <v>327257</v>
      </c>
      <c r="G49" s="850">
        <v>186.47143757428785</v>
      </c>
      <c r="H49" s="859">
        <v>329121</v>
      </c>
      <c r="I49" s="852">
        <v>186.39826877583627</v>
      </c>
      <c r="J49" s="853">
        <v>-0.039238609088556586</v>
      </c>
      <c r="K49" s="845" t="e">
        <f>(#REF!-#REF!)/#REF!*100</f>
        <v>#REF!</v>
      </c>
      <c r="L49" s="845" t="e">
        <f>(#REF!-#REF!)/#REF!*100</f>
        <v>#REF!</v>
      </c>
      <c r="M49" s="617"/>
      <c r="N49" s="882"/>
      <c r="O49" s="888"/>
      <c r="P49" s="889"/>
      <c r="Q49" s="890"/>
      <c r="R49" s="873"/>
      <c r="S49" s="896"/>
      <c r="T49" s="875"/>
    </row>
    <row r="50" spans="1:35" ht="6.95" customHeight="1">
      <c r="A50" s="628"/>
      <c r="B50" s="628"/>
      <c r="C50" s="857"/>
      <c r="D50" s="877"/>
      <c r="E50" s="878"/>
      <c r="F50" s="849"/>
      <c r="G50" s="841"/>
      <c r="H50" s="849"/>
      <c r="I50" s="841"/>
      <c r="J50" s="853"/>
      <c r="K50" s="845" t="e">
        <f>(#REF!-#REF!)/#REF!*100</f>
        <v>#REF!</v>
      </c>
      <c r="L50" s="845" t="e">
        <f>(#REF!-#REF!)/#REF!*100</f>
        <v>#REF!</v>
      </c>
      <c r="M50" s="617"/>
      <c r="N50" s="872"/>
      <c r="O50" s="888"/>
      <c r="P50" s="889"/>
      <c r="Q50" s="890"/>
      <c r="R50" s="873"/>
      <c r="S50" s="896"/>
      <c r="T50" s="875"/>
      <c r="U50" s="822"/>
      <c r="V50" s="822"/>
      <c r="W50" s="822"/>
      <c r="X50" s="822"/>
      <c r="Y50" s="822"/>
      <c r="Z50" s="822"/>
      <c r="AA50" s="822"/>
      <c r="AB50" s="822"/>
      <c r="AC50" s="822"/>
      <c r="AD50" s="822"/>
      <c r="AE50" s="822"/>
      <c r="AF50" s="822"/>
      <c r="AG50" s="822"/>
      <c r="AH50" s="822"/>
      <c r="AI50" s="822"/>
    </row>
    <row r="51" spans="1:35" s="847" customFormat="1" ht="10.15" customHeight="1">
      <c r="A51" s="838" t="s">
        <v>839</v>
      </c>
      <c r="B51" s="838"/>
      <c r="C51" s="838"/>
      <c r="D51" s="838"/>
      <c r="E51" s="839"/>
      <c r="F51" s="840">
        <v>762169</v>
      </c>
      <c r="G51" s="841">
        <v>581.0782787428925</v>
      </c>
      <c r="H51" s="880">
        <v>751450</v>
      </c>
      <c r="I51" s="843">
        <v>571.2611076437009</v>
      </c>
      <c r="J51" s="881">
        <v>-1.6894748019888226</v>
      </c>
      <c r="K51" s="845" t="e">
        <f>(#REF!-#REF!)/#REF!*100</f>
        <v>#REF!</v>
      </c>
      <c r="L51" s="845" t="e">
        <f>(#REF!-#REF!)/#REF!*100</f>
        <v>#REF!</v>
      </c>
      <c r="M51" s="617"/>
      <c r="N51" s="882"/>
      <c r="O51" s="888"/>
      <c r="P51" s="889"/>
      <c r="Q51" s="890"/>
      <c r="R51" s="873"/>
      <c r="S51" s="896"/>
      <c r="T51" s="875"/>
      <c r="U51" s="901"/>
      <c r="V51" s="901"/>
      <c r="W51" s="901"/>
      <c r="X51" s="901"/>
      <c r="Y51" s="901"/>
      <c r="Z51" s="901"/>
      <c r="AA51" s="901"/>
      <c r="AB51" s="901"/>
      <c r="AC51" s="901"/>
      <c r="AD51" s="901"/>
      <c r="AE51" s="901"/>
      <c r="AF51" s="901"/>
      <c r="AG51" s="901"/>
      <c r="AH51" s="901"/>
      <c r="AI51" s="901"/>
    </row>
    <row r="52" spans="1:20" ht="10.15" customHeight="1">
      <c r="A52" s="628" t="s">
        <v>827</v>
      </c>
      <c r="B52" s="1124" t="s">
        <v>828</v>
      </c>
      <c r="C52" s="1124"/>
      <c r="D52" s="1124"/>
      <c r="E52" s="848" t="s">
        <v>400</v>
      </c>
      <c r="F52" s="849">
        <v>567247</v>
      </c>
      <c r="G52" s="850">
        <v>432.46958401885877</v>
      </c>
      <c r="H52" s="859">
        <v>553860</v>
      </c>
      <c r="I52" s="852">
        <v>421.0508710886156</v>
      </c>
      <c r="J52" s="853">
        <v>-2.640350524568973</v>
      </c>
      <c r="K52" s="845" t="e">
        <f>(#REF!-#REF!)/#REF!*100</f>
        <v>#REF!</v>
      </c>
      <c r="L52" s="845" t="e">
        <f>(#REF!-#REF!)/#REF!*100</f>
        <v>#REF!</v>
      </c>
      <c r="M52" s="617"/>
      <c r="N52" s="872"/>
      <c r="O52" s="829"/>
      <c r="P52" s="830"/>
      <c r="Q52" s="869"/>
      <c r="R52" s="873"/>
      <c r="S52" s="829"/>
      <c r="T52" s="875"/>
    </row>
    <row r="53" spans="1:20" ht="10.15" customHeight="1">
      <c r="A53" s="628"/>
      <c r="B53" s="628" t="s">
        <v>829</v>
      </c>
      <c r="C53" s="857" t="s">
        <v>830</v>
      </c>
      <c r="D53" s="858"/>
      <c r="E53" s="848"/>
      <c r="F53" s="849">
        <v>32909</v>
      </c>
      <c r="G53" s="850">
        <v>25.089848937899404</v>
      </c>
      <c r="H53" s="866">
        <v>32369</v>
      </c>
      <c r="I53" s="852">
        <v>24.607293623419995</v>
      </c>
      <c r="J53" s="853">
        <v>-1.923308967199418</v>
      </c>
      <c r="K53" s="845" t="e">
        <f>(#REF!-#REF!)/#REF!*100</f>
        <v>#REF!</v>
      </c>
      <c r="L53" s="845" t="e">
        <f>(#REF!-#REF!)/#REF!*100</f>
        <v>#REF!</v>
      </c>
      <c r="M53" s="617"/>
      <c r="N53" s="882"/>
      <c r="O53" s="893"/>
      <c r="P53" s="889"/>
      <c r="Q53" s="894"/>
      <c r="R53" s="885"/>
      <c r="S53" s="829"/>
      <c r="T53" s="892"/>
    </row>
    <row r="54" spans="1:20" ht="10.15" customHeight="1">
      <c r="A54" s="628"/>
      <c r="B54" s="628"/>
      <c r="C54" s="857" t="s">
        <v>831</v>
      </c>
      <c r="D54" s="858"/>
      <c r="E54" s="848"/>
      <c r="F54" s="849">
        <v>106400</v>
      </c>
      <c r="G54" s="850">
        <v>81.11944838775096</v>
      </c>
      <c r="H54" s="859">
        <v>104677</v>
      </c>
      <c r="I54" s="852">
        <v>79.57668369794355</v>
      </c>
      <c r="J54" s="853">
        <v>-1.9018431713600847</v>
      </c>
      <c r="K54" s="845" t="e">
        <f>(#REF!-#REF!)/#REF!*100</f>
        <v>#REF!</v>
      </c>
      <c r="L54" s="845" t="e">
        <f>(#REF!-#REF!)/#REF!*100</f>
        <v>#REF!</v>
      </c>
      <c r="M54" s="617"/>
      <c r="N54" s="902"/>
      <c r="O54" s="903"/>
      <c r="P54" s="862"/>
      <c r="Q54" s="863"/>
      <c r="R54" s="885"/>
      <c r="S54" s="896"/>
      <c r="T54" s="875"/>
    </row>
    <row r="55" spans="1:20" ht="10.15" customHeight="1">
      <c r="A55" s="628"/>
      <c r="B55" s="628"/>
      <c r="C55" s="857" t="s">
        <v>832</v>
      </c>
      <c r="D55" s="858"/>
      <c r="E55" s="848"/>
      <c r="F55" s="849">
        <v>10442</v>
      </c>
      <c r="G55" s="850">
        <v>7.960989474294132</v>
      </c>
      <c r="H55" s="866">
        <v>9980</v>
      </c>
      <c r="I55" s="852">
        <v>7.586913107038573</v>
      </c>
      <c r="J55" s="853">
        <v>-4.698867753354577</v>
      </c>
      <c r="K55" s="845" t="e">
        <f>(#REF!-#REF!)/#REF!*100</f>
        <v>#REF!</v>
      </c>
      <c r="L55" s="845" t="e">
        <f>(#REF!-#REF!)/#REF!*100</f>
        <v>#REF!</v>
      </c>
      <c r="M55" s="617"/>
      <c r="N55" s="882"/>
      <c r="O55" s="888"/>
      <c r="P55" s="889"/>
      <c r="Q55" s="890"/>
      <c r="R55" s="873"/>
      <c r="S55" s="896"/>
      <c r="T55" s="875"/>
    </row>
    <row r="56" spans="1:20" ht="10.15" customHeight="1">
      <c r="A56" s="628"/>
      <c r="B56" s="628"/>
      <c r="C56" s="857" t="s">
        <v>833</v>
      </c>
      <c r="D56" s="858"/>
      <c r="E56" s="848"/>
      <c r="F56" s="849">
        <v>257213</v>
      </c>
      <c r="G56" s="850">
        <v>196.09940486991155</v>
      </c>
      <c r="H56" s="859">
        <v>238414</v>
      </c>
      <c r="I56" s="852">
        <v>181.24512039093128</v>
      </c>
      <c r="J56" s="853">
        <v>-7.574874839030912</v>
      </c>
      <c r="K56" s="845" t="e">
        <f>(#REF!-#REF!)/#REF!*100</f>
        <v>#REF!</v>
      </c>
      <c r="L56" s="845" t="e">
        <f>(#REF!-#REF!)/#REF!*100</f>
        <v>#REF!</v>
      </c>
      <c r="M56" s="617"/>
      <c r="N56" s="872"/>
      <c r="O56" s="888"/>
      <c r="P56" s="889"/>
      <c r="Q56" s="890"/>
      <c r="R56" s="873"/>
      <c r="S56" s="896"/>
      <c r="T56" s="875"/>
    </row>
    <row r="57" spans="1:20" ht="10.15" customHeight="1">
      <c r="A57" s="628"/>
      <c r="B57" s="857" t="s">
        <v>834</v>
      </c>
      <c r="C57" s="857"/>
      <c r="D57" s="857"/>
      <c r="E57" s="848"/>
      <c r="F57" s="849">
        <v>194922</v>
      </c>
      <c r="G57" s="850">
        <v>148.60869472403377</v>
      </c>
      <c r="H57" s="859">
        <v>197590</v>
      </c>
      <c r="I57" s="852">
        <v>150.21023655508532</v>
      </c>
      <c r="J57" s="853">
        <v>1.077690530843853</v>
      </c>
      <c r="K57" s="845" t="e">
        <f>(#REF!-#REF!)/#REF!*100</f>
        <v>#REF!</v>
      </c>
      <c r="L57" s="845" t="e">
        <f>(#REF!-#REF!)/#REF!*100</f>
        <v>#REF!</v>
      </c>
      <c r="M57" s="617"/>
      <c r="N57" s="882"/>
      <c r="O57" s="888"/>
      <c r="P57" s="889"/>
      <c r="Q57" s="890"/>
      <c r="R57" s="873"/>
      <c r="S57" s="896"/>
      <c r="T57" s="875"/>
    </row>
    <row r="58" spans="1:20" ht="6.95" customHeight="1">
      <c r="A58" s="628"/>
      <c r="B58" s="628"/>
      <c r="C58" s="857"/>
      <c r="D58" s="877"/>
      <c r="E58" s="878"/>
      <c r="F58" s="849"/>
      <c r="G58" s="849"/>
      <c r="H58" s="849"/>
      <c r="I58" s="849"/>
      <c r="J58" s="853"/>
      <c r="K58" s="845" t="e">
        <f>(#REF!-#REF!)/#REF!*100</f>
        <v>#REF!</v>
      </c>
      <c r="L58" s="845" t="e">
        <f>(#REF!-#REF!)/#REF!*100</f>
        <v>#REF!</v>
      </c>
      <c r="M58" s="617"/>
      <c r="N58" s="872"/>
      <c r="O58" s="888"/>
      <c r="P58" s="889"/>
      <c r="Q58" s="890"/>
      <c r="R58" s="873"/>
      <c r="S58" s="896"/>
      <c r="T58" s="875"/>
    </row>
    <row r="59" spans="1:20" s="847" customFormat="1" ht="10.15" customHeight="1">
      <c r="A59" s="838" t="s">
        <v>840</v>
      </c>
      <c r="B59" s="838"/>
      <c r="C59" s="838"/>
      <c r="D59" s="838"/>
      <c r="E59" s="839"/>
      <c r="F59" s="840">
        <v>1054777</v>
      </c>
      <c r="G59" s="841">
        <v>565.1946529319442</v>
      </c>
      <c r="H59" s="842">
        <v>1063798</v>
      </c>
      <c r="I59" s="843">
        <v>565.3943763403428</v>
      </c>
      <c r="J59" s="881">
        <v>0.035337101538829074</v>
      </c>
      <c r="K59" s="845" t="e">
        <f>(#REF!-#REF!)/#REF!*100</f>
        <v>#REF!</v>
      </c>
      <c r="L59" s="845" t="e">
        <f>(#REF!-#REF!)/#REF!*100</f>
        <v>#REF!</v>
      </c>
      <c r="M59" s="617"/>
      <c r="N59" s="882"/>
      <c r="O59" s="888"/>
      <c r="P59" s="889"/>
      <c r="Q59" s="890"/>
      <c r="R59" s="873"/>
      <c r="S59" s="896"/>
      <c r="T59" s="875"/>
    </row>
    <row r="60" spans="1:20" ht="10.15" customHeight="1">
      <c r="A60" s="628" t="s">
        <v>827</v>
      </c>
      <c r="B60" s="1124" t="s">
        <v>828</v>
      </c>
      <c r="C60" s="1124"/>
      <c r="D60" s="1124"/>
      <c r="E60" s="848" t="s">
        <v>400</v>
      </c>
      <c r="F60" s="849">
        <v>748092</v>
      </c>
      <c r="G60" s="850">
        <v>400.85970617596325</v>
      </c>
      <c r="H60" s="859">
        <v>762833</v>
      </c>
      <c r="I60" s="852">
        <v>405.4355134027632</v>
      </c>
      <c r="J60" s="853">
        <v>1.1414984235884447</v>
      </c>
      <c r="K60" s="845" t="e">
        <f>(#REF!-#REF!)/#REF!*100</f>
        <v>#REF!</v>
      </c>
      <c r="L60" s="845" t="e">
        <f>(#REF!-#REF!)/#REF!*100</f>
        <v>#REF!</v>
      </c>
      <c r="M60" s="617"/>
      <c r="N60" s="882"/>
      <c r="O60" s="888"/>
      <c r="P60" s="889"/>
      <c r="Q60" s="890"/>
      <c r="R60" s="873"/>
      <c r="S60" s="829"/>
      <c r="T60" s="892"/>
    </row>
    <row r="61" spans="1:20" ht="10.15" customHeight="1">
      <c r="A61" s="628"/>
      <c r="B61" s="628" t="s">
        <v>829</v>
      </c>
      <c r="C61" s="857" t="s">
        <v>830</v>
      </c>
      <c r="D61" s="858"/>
      <c r="E61" s="848"/>
      <c r="F61" s="849">
        <v>41027</v>
      </c>
      <c r="G61" s="850">
        <v>21.98402223961925</v>
      </c>
      <c r="H61" s="866">
        <v>41175</v>
      </c>
      <c r="I61" s="852">
        <v>21.883960531805485</v>
      </c>
      <c r="J61" s="853">
        <v>-0.45515650740851754</v>
      </c>
      <c r="K61" s="845" t="e">
        <f>(#REF!-#REF!)/#REF!*100</f>
        <v>#REF!</v>
      </c>
      <c r="L61" s="845" t="e">
        <f>(#REF!-#REF!)/#REF!*100</f>
        <v>#REF!</v>
      </c>
      <c r="M61" s="617"/>
      <c r="N61" s="882"/>
      <c r="O61" s="893"/>
      <c r="P61" s="889"/>
      <c r="Q61" s="894"/>
      <c r="R61" s="885"/>
      <c r="S61" s="829"/>
      <c r="T61" s="892"/>
    </row>
    <row r="62" spans="1:20" ht="10.15" customHeight="1">
      <c r="A62" s="628"/>
      <c r="B62" s="628"/>
      <c r="C62" s="857" t="s">
        <v>831</v>
      </c>
      <c r="D62" s="858"/>
      <c r="E62" s="848"/>
      <c r="F62" s="849">
        <v>137929</v>
      </c>
      <c r="G62" s="850">
        <v>73.9082604989018</v>
      </c>
      <c r="H62" s="859">
        <v>136216</v>
      </c>
      <c r="I62" s="852">
        <v>72.39697796722322</v>
      </c>
      <c r="J62" s="853">
        <v>-2.044808687793477</v>
      </c>
      <c r="K62" s="845" t="e">
        <f>(#REF!-#REF!)/#REF!*100</f>
        <v>#REF!</v>
      </c>
      <c r="L62" s="845" t="e">
        <f>(#REF!-#REF!)/#REF!*100</f>
        <v>#REF!</v>
      </c>
      <c r="M62" s="617"/>
      <c r="N62" s="902"/>
      <c r="O62" s="903"/>
      <c r="P62" s="862"/>
      <c r="Q62" s="863"/>
      <c r="R62" s="885"/>
      <c r="S62" s="896"/>
      <c r="T62" s="875"/>
    </row>
    <row r="63" spans="1:20" ht="10.15" customHeight="1">
      <c r="A63" s="628"/>
      <c r="B63" s="628"/>
      <c r="C63" s="857" t="s">
        <v>832</v>
      </c>
      <c r="D63" s="858"/>
      <c r="E63" s="848"/>
      <c r="F63" s="849">
        <v>18181</v>
      </c>
      <c r="G63" s="850">
        <v>9.742157806774017</v>
      </c>
      <c r="H63" s="866">
        <v>19191</v>
      </c>
      <c r="I63" s="852">
        <v>10.199759236572655</v>
      </c>
      <c r="J63" s="853">
        <v>4.697126025616768</v>
      </c>
      <c r="K63" s="845" t="e">
        <f>(#REF!-#REF!)/#REF!*100</f>
        <v>#REF!</v>
      </c>
      <c r="L63" s="845" t="e">
        <f>(#REF!-#REF!)/#REF!*100</f>
        <v>#REF!</v>
      </c>
      <c r="M63" s="617"/>
      <c r="N63" s="872"/>
      <c r="O63" s="829"/>
      <c r="P63" s="830"/>
      <c r="Q63" s="869"/>
      <c r="R63" s="873"/>
      <c r="S63" s="896"/>
      <c r="T63" s="875"/>
    </row>
    <row r="64" spans="1:20" ht="10.15" customHeight="1">
      <c r="A64" s="628"/>
      <c r="B64" s="628"/>
      <c r="C64" s="857" t="s">
        <v>833</v>
      </c>
      <c r="D64" s="858"/>
      <c r="E64" s="848"/>
      <c r="F64" s="849">
        <v>326272</v>
      </c>
      <c r="G64" s="850">
        <v>174.83049952872625</v>
      </c>
      <c r="H64" s="859">
        <v>334655</v>
      </c>
      <c r="I64" s="852">
        <v>177.86464630895847</v>
      </c>
      <c r="J64" s="853">
        <v>1.7354791002777432</v>
      </c>
      <c r="K64" s="845" t="e">
        <f>(#REF!-#REF!)/#REF!*100</f>
        <v>#REF!</v>
      </c>
      <c r="L64" s="845" t="e">
        <f>(#REF!-#REF!)/#REF!*100</f>
        <v>#REF!</v>
      </c>
      <c r="M64" s="617"/>
      <c r="N64" s="872"/>
      <c r="O64" s="888"/>
      <c r="P64" s="889"/>
      <c r="Q64" s="890"/>
      <c r="R64" s="873"/>
      <c r="S64" s="896"/>
      <c r="T64" s="875"/>
    </row>
    <row r="65" spans="1:20" ht="10.15" customHeight="1">
      <c r="A65" s="628"/>
      <c r="B65" s="857" t="s">
        <v>834</v>
      </c>
      <c r="C65" s="857"/>
      <c r="D65" s="857"/>
      <c r="E65" s="848"/>
      <c r="F65" s="849">
        <v>306685</v>
      </c>
      <c r="G65" s="850">
        <v>164.33494675598095</v>
      </c>
      <c r="H65" s="859">
        <v>300965</v>
      </c>
      <c r="I65" s="852">
        <v>159.95886293757957</v>
      </c>
      <c r="J65" s="853">
        <v>-2.6629051852856236</v>
      </c>
      <c r="K65" s="845" t="e">
        <f>(#REF!-#REF!)/#REF!*100</f>
        <v>#REF!</v>
      </c>
      <c r="L65" s="845" t="e">
        <f>(#REF!-#REF!)/#REF!*100</f>
        <v>#REF!</v>
      </c>
      <c r="M65" s="617"/>
      <c r="N65" s="872"/>
      <c r="O65" s="888"/>
      <c r="P65" s="889"/>
      <c r="Q65" s="890"/>
      <c r="R65" s="873"/>
      <c r="S65" s="896"/>
      <c r="T65" s="875"/>
    </row>
    <row r="66" spans="1:20" ht="6.95" customHeight="1">
      <c r="A66" s="628"/>
      <c r="B66" s="628"/>
      <c r="C66" s="857"/>
      <c r="D66" s="877"/>
      <c r="E66" s="878"/>
      <c r="F66" s="849"/>
      <c r="G66" s="849"/>
      <c r="H66" s="849"/>
      <c r="I66" s="849"/>
      <c r="J66" s="853"/>
      <c r="K66" s="845" t="e">
        <f>(#REF!-#REF!)/#REF!*100</f>
        <v>#REF!</v>
      </c>
      <c r="L66" s="845" t="e">
        <f>(#REF!-#REF!)/#REF!*100</f>
        <v>#REF!</v>
      </c>
      <c r="M66" s="617"/>
      <c r="N66" s="872"/>
      <c r="O66" s="888"/>
      <c r="P66" s="889"/>
      <c r="Q66" s="890"/>
      <c r="R66" s="873"/>
      <c r="S66" s="896"/>
      <c r="T66" s="875"/>
    </row>
    <row r="67" spans="1:20" s="847" customFormat="1" ht="10.15" customHeight="1">
      <c r="A67" s="838" t="s">
        <v>841</v>
      </c>
      <c r="B67" s="838"/>
      <c r="C67" s="838"/>
      <c r="D67" s="838"/>
      <c r="E67" s="839"/>
      <c r="F67" s="840">
        <v>7055335</v>
      </c>
      <c r="G67" s="841">
        <v>543.701297985719</v>
      </c>
      <c r="H67" s="842">
        <v>7091041</v>
      </c>
      <c r="I67" s="843">
        <v>543.8451215357588</v>
      </c>
      <c r="J67" s="881">
        <v>0.026452677338212993</v>
      </c>
      <c r="K67" s="845" t="e">
        <f>(#REF!-#REF!)/#REF!*100</f>
        <v>#REF!</v>
      </c>
      <c r="L67" s="845" t="e">
        <f>(#REF!-#REF!)/#REF!*100</f>
        <v>#REF!</v>
      </c>
      <c r="M67" s="617"/>
      <c r="N67" s="882"/>
      <c r="O67" s="888"/>
      <c r="P67" s="889"/>
      <c r="Q67" s="890"/>
      <c r="R67" s="873"/>
      <c r="S67" s="896"/>
      <c r="T67" s="875"/>
    </row>
    <row r="68" spans="1:20" ht="10.15" customHeight="1">
      <c r="A68" s="628" t="s">
        <v>827</v>
      </c>
      <c r="B68" s="1124" t="s">
        <v>828</v>
      </c>
      <c r="C68" s="1124"/>
      <c r="D68" s="1124"/>
      <c r="E68" s="848" t="s">
        <v>400</v>
      </c>
      <c r="F68" s="849">
        <v>4748269</v>
      </c>
      <c r="G68" s="850">
        <v>365.91317329160864</v>
      </c>
      <c r="H68" s="851">
        <v>4753188</v>
      </c>
      <c r="I68" s="852">
        <v>364.54423342670145</v>
      </c>
      <c r="J68" s="853">
        <v>-0.37411603758147294</v>
      </c>
      <c r="K68" s="845" t="e">
        <f>(#REF!-#REF!)/#REF!*100</f>
        <v>#REF!</v>
      </c>
      <c r="L68" s="845" t="e">
        <f>(#REF!-#REF!)/#REF!*100</f>
        <v>#REF!</v>
      </c>
      <c r="M68" s="904"/>
      <c r="N68" s="872"/>
      <c r="O68" s="888"/>
      <c r="P68" s="889"/>
      <c r="Q68" s="905"/>
      <c r="R68" s="873"/>
      <c r="S68" s="867"/>
      <c r="T68" s="906"/>
    </row>
    <row r="69" spans="1:20" ht="10.15" customHeight="1">
      <c r="A69" s="628"/>
      <c r="B69" s="628" t="s">
        <v>829</v>
      </c>
      <c r="C69" s="857" t="s">
        <v>830</v>
      </c>
      <c r="D69" s="858"/>
      <c r="E69" s="848"/>
      <c r="F69" s="849">
        <v>299284</v>
      </c>
      <c r="G69" s="850">
        <v>23.06355392994917</v>
      </c>
      <c r="H69" s="859">
        <v>295978</v>
      </c>
      <c r="I69" s="852">
        <v>22.699938046037364</v>
      </c>
      <c r="J69" s="853">
        <v>-1.5765821911758024</v>
      </c>
      <c r="K69" s="845" t="e">
        <f>(#REF!-#REF!)/#REF!*100</f>
        <v>#REF!</v>
      </c>
      <c r="L69" s="845" t="e">
        <f>(#REF!-#REF!)/#REF!*100</f>
        <v>#REF!</v>
      </c>
      <c r="M69" s="904"/>
      <c r="N69" s="882"/>
      <c r="O69" s="893"/>
      <c r="P69" s="889"/>
      <c r="Q69" s="894"/>
      <c r="R69" s="885"/>
      <c r="S69" s="829"/>
      <c r="T69" s="892"/>
    </row>
    <row r="70" spans="1:20" ht="10.15" customHeight="1">
      <c r="A70" s="628"/>
      <c r="B70" s="628"/>
      <c r="C70" s="857" t="s">
        <v>831</v>
      </c>
      <c r="D70" s="858"/>
      <c r="E70" s="848"/>
      <c r="F70" s="849">
        <v>992113</v>
      </c>
      <c r="G70" s="850">
        <v>76.45464401740038</v>
      </c>
      <c r="H70" s="859">
        <v>990994</v>
      </c>
      <c r="I70" s="852">
        <v>76.00396787597305</v>
      </c>
      <c r="J70" s="853">
        <v>-0.5894686283867401</v>
      </c>
      <c r="K70" s="845" t="e">
        <f>(#REF!-#REF!)/#REF!*100</f>
        <v>#REF!</v>
      </c>
      <c r="L70" s="845" t="e">
        <f>(#REF!-#REF!)/#REF!*100</f>
        <v>#REF!</v>
      </c>
      <c r="M70" s="904"/>
      <c r="N70" s="907"/>
      <c r="O70" s="908"/>
      <c r="P70" s="862"/>
      <c r="Q70" s="863"/>
      <c r="R70" s="885"/>
      <c r="S70" s="896"/>
      <c r="T70" s="875"/>
    </row>
    <row r="71" spans="1:20" ht="10.15" customHeight="1">
      <c r="A71" s="628"/>
      <c r="B71" s="628"/>
      <c r="C71" s="857" t="s">
        <v>832</v>
      </c>
      <c r="D71" s="858"/>
      <c r="E71" s="848"/>
      <c r="F71" s="849">
        <v>100357</v>
      </c>
      <c r="G71" s="850">
        <v>7.733754834030248</v>
      </c>
      <c r="H71" s="859">
        <v>103519</v>
      </c>
      <c r="I71" s="852">
        <v>7.9393565960569425</v>
      </c>
      <c r="J71" s="853">
        <v>2.6584985746121816</v>
      </c>
      <c r="K71" s="845" t="e">
        <f>(#REF!-#REF!)/#REF!*100</f>
        <v>#REF!</v>
      </c>
      <c r="L71" s="845" t="e">
        <f>(#REF!-#REF!)/#REF!*100</f>
        <v>#REF!</v>
      </c>
      <c r="M71" s="904"/>
      <c r="N71" s="882"/>
      <c r="O71" s="909"/>
      <c r="P71" s="889"/>
      <c r="Q71" s="910"/>
      <c r="R71" s="873"/>
      <c r="S71" s="896"/>
      <c r="T71" s="875"/>
    </row>
    <row r="72" spans="1:20" ht="10.15" customHeight="1">
      <c r="A72" s="628"/>
      <c r="B72" s="628"/>
      <c r="C72" s="857" t="s">
        <v>833</v>
      </c>
      <c r="D72" s="858"/>
      <c r="E72" s="848"/>
      <c r="F72" s="849">
        <v>1979653</v>
      </c>
      <c r="G72" s="850">
        <v>152.55688151750732</v>
      </c>
      <c r="H72" s="851">
        <v>1925766</v>
      </c>
      <c r="I72" s="852">
        <v>147.69600744367887</v>
      </c>
      <c r="J72" s="853">
        <v>-3.1862699509039345</v>
      </c>
      <c r="K72" s="845" t="e">
        <f>(#REF!-#REF!)/#REF!*100</f>
        <v>#REF!</v>
      </c>
      <c r="L72" s="845" t="e">
        <f>(#REF!-#REF!)/#REF!*100</f>
        <v>#REF!</v>
      </c>
      <c r="M72" s="904"/>
      <c r="N72" s="872"/>
      <c r="O72" s="909"/>
      <c r="P72" s="889"/>
      <c r="Q72" s="910"/>
      <c r="R72" s="873"/>
      <c r="S72" s="896"/>
      <c r="T72" s="875"/>
    </row>
    <row r="73" spans="1:20" ht="10.15" customHeight="1">
      <c r="A73" s="628"/>
      <c r="B73" s="857" t="s">
        <v>834</v>
      </c>
      <c r="C73" s="857"/>
      <c r="D73" s="857"/>
      <c r="E73" s="848"/>
      <c r="F73" s="849">
        <v>2307066</v>
      </c>
      <c r="G73" s="850">
        <v>177.7881246941103</v>
      </c>
      <c r="H73" s="851">
        <v>2337853</v>
      </c>
      <c r="I73" s="852">
        <v>179.30088810905738</v>
      </c>
      <c r="J73" s="853">
        <v>0.8508798985026829</v>
      </c>
      <c r="K73" s="845" t="e">
        <f>(#REF!-#REF!)/#REF!*100</f>
        <v>#REF!</v>
      </c>
      <c r="L73" s="845" t="e">
        <f>(#REF!-#REF!)/#REF!*100</f>
        <v>#REF!</v>
      </c>
      <c r="M73" s="911"/>
      <c r="N73" s="872"/>
      <c r="O73" s="909"/>
      <c r="P73" s="889"/>
      <c r="Q73" s="910"/>
      <c r="R73" s="873"/>
      <c r="S73" s="896"/>
      <c r="T73" s="875"/>
    </row>
    <row r="74" spans="1:20" ht="9" customHeight="1">
      <c r="A74" s="628"/>
      <c r="B74" s="857"/>
      <c r="C74" s="857"/>
      <c r="D74" s="857"/>
      <c r="E74" s="912"/>
      <c r="F74" s="913"/>
      <c r="G74" s="914"/>
      <c r="H74" s="913"/>
      <c r="I74" s="914"/>
      <c r="J74" s="914"/>
      <c r="K74" s="915"/>
      <c r="L74" s="617"/>
      <c r="M74" s="617"/>
      <c r="N74" s="872"/>
      <c r="O74" s="909"/>
      <c r="P74" s="889"/>
      <c r="Q74" s="910"/>
      <c r="R74" s="873"/>
      <c r="S74" s="896"/>
      <c r="T74" s="875"/>
    </row>
    <row r="75" spans="1:20" s="923" customFormat="1" ht="4.5" customHeight="1">
      <c r="A75" s="916" t="s">
        <v>7</v>
      </c>
      <c r="B75" s="916"/>
      <c r="C75" s="916"/>
      <c r="D75" s="917"/>
      <c r="E75" s="917"/>
      <c r="F75" s="918"/>
      <c r="G75" s="919"/>
      <c r="H75" s="920"/>
      <c r="I75" s="919"/>
      <c r="J75" s="921"/>
      <c r="K75" s="922"/>
      <c r="L75" s="617"/>
      <c r="M75" s="617"/>
      <c r="N75" s="882"/>
      <c r="O75" s="909"/>
      <c r="P75" s="889"/>
      <c r="Q75" s="910"/>
      <c r="R75" s="873"/>
      <c r="S75" s="896"/>
      <c r="T75" s="875"/>
    </row>
    <row r="76" spans="1:20" ht="13.15" customHeight="1">
      <c r="A76" s="1169" t="s">
        <v>842</v>
      </c>
      <c r="B76" s="1169"/>
      <c r="C76" s="1169"/>
      <c r="D76" s="1169"/>
      <c r="E76" s="1169"/>
      <c r="F76" s="1169"/>
      <c r="G76" s="1169"/>
      <c r="H76" s="1169"/>
      <c r="I76" s="1169"/>
      <c r="J76" s="1169"/>
      <c r="L76" s="617"/>
      <c r="M76" s="617"/>
      <c r="N76" s="872"/>
      <c r="O76" s="909"/>
      <c r="P76" s="889"/>
      <c r="Q76" s="868"/>
      <c r="R76" s="873"/>
      <c r="S76" s="829"/>
      <c r="T76" s="892"/>
    </row>
    <row r="77" spans="14:20" ht="12.75">
      <c r="N77" s="925"/>
      <c r="O77" s="924"/>
      <c r="P77" s="924"/>
      <c r="Q77" s="924"/>
      <c r="R77" s="924"/>
      <c r="S77" s="924"/>
      <c r="T77" s="926"/>
    </row>
    <row r="78" spans="9:20" ht="15">
      <c r="I78" s="927"/>
      <c r="J78" s="719"/>
      <c r="O78" s="928"/>
      <c r="Q78" s="817"/>
      <c r="T78" s="817"/>
    </row>
    <row r="79" spans="6:20" ht="15.75">
      <c r="F79" s="733"/>
      <c r="Q79" s="817"/>
      <c r="T79" s="817"/>
    </row>
    <row r="80" spans="17:20" ht="15" customHeight="1">
      <c r="Q80" s="817"/>
      <c r="T80" s="817"/>
    </row>
    <row r="81" spans="17:20" ht="15" customHeight="1">
      <c r="Q81" s="817"/>
      <c r="T81" s="817"/>
    </row>
    <row r="82" spans="17:20" ht="15" customHeight="1">
      <c r="Q82" s="817"/>
      <c r="T82" s="817"/>
    </row>
    <row r="83" spans="17:20" ht="15" customHeight="1">
      <c r="Q83" s="817"/>
      <c r="T83" s="817"/>
    </row>
    <row r="84" spans="17:20" ht="15" customHeight="1">
      <c r="Q84" s="817"/>
      <c r="T84" s="817"/>
    </row>
    <row r="85" spans="17:20" ht="15" customHeight="1">
      <c r="Q85" s="817"/>
      <c r="T85" s="817"/>
    </row>
    <row r="86" spans="17:20" ht="15" customHeight="1">
      <c r="Q86" s="817"/>
      <c r="T86" s="817"/>
    </row>
    <row r="87" spans="17:20" ht="15" customHeight="1">
      <c r="Q87" s="817"/>
      <c r="T87" s="817"/>
    </row>
    <row r="88" spans="17:20" ht="15" customHeight="1">
      <c r="Q88" s="817"/>
      <c r="T88" s="817"/>
    </row>
    <row r="89" spans="17:20" ht="12.75">
      <c r="Q89" s="817"/>
      <c r="T89" s="817"/>
    </row>
    <row r="90" spans="17:20" ht="12.75">
      <c r="Q90" s="817"/>
      <c r="T90" s="817"/>
    </row>
    <row r="91" spans="17:20" ht="12.75">
      <c r="Q91" s="817"/>
      <c r="T91" s="817"/>
    </row>
    <row r="92" spans="17:20" ht="12.75">
      <c r="Q92" s="817"/>
      <c r="T92" s="817"/>
    </row>
    <row r="93" spans="17:20" ht="12.75">
      <c r="Q93" s="817"/>
      <c r="T93" s="817"/>
    </row>
    <row r="94" spans="17:20" ht="12.75">
      <c r="Q94" s="817"/>
      <c r="T94" s="817"/>
    </row>
    <row r="95" spans="17:20" ht="12.75">
      <c r="Q95" s="817"/>
      <c r="T95" s="817"/>
    </row>
    <row r="96" spans="17:20" ht="12.75">
      <c r="Q96" s="817"/>
      <c r="T96" s="817"/>
    </row>
    <row r="97" spans="17:20" ht="12.75">
      <c r="Q97" s="817"/>
      <c r="T97" s="817"/>
    </row>
    <row r="98" spans="17:20" ht="12.75">
      <c r="Q98" s="817"/>
      <c r="T98" s="817"/>
    </row>
    <row r="99" spans="17:20" ht="12.75">
      <c r="Q99" s="817"/>
      <c r="T99" s="817"/>
    </row>
    <row r="100" spans="17:20" ht="12.75">
      <c r="Q100" s="817"/>
      <c r="T100" s="817"/>
    </row>
    <row r="101" spans="17:20" ht="12.75">
      <c r="Q101" s="817"/>
      <c r="T101" s="817"/>
    </row>
    <row r="102" spans="17:20" ht="12.75">
      <c r="Q102" s="817"/>
      <c r="T102" s="817"/>
    </row>
    <row r="103" spans="17:20" ht="12.75">
      <c r="Q103" s="817"/>
      <c r="T103" s="817"/>
    </row>
    <row r="104" spans="17:20" ht="12.75">
      <c r="Q104" s="817"/>
      <c r="T104" s="817"/>
    </row>
    <row r="105" spans="17:20" ht="12.75">
      <c r="Q105" s="817"/>
      <c r="T105" s="817"/>
    </row>
    <row r="106" spans="17:20" ht="12.75">
      <c r="Q106" s="817"/>
      <c r="T106" s="817"/>
    </row>
    <row r="107" spans="17:20" ht="12.75">
      <c r="Q107" s="817"/>
      <c r="T107" s="817"/>
    </row>
    <row r="108" spans="17:20" ht="12.75">
      <c r="Q108" s="817"/>
      <c r="T108" s="817"/>
    </row>
    <row r="109" spans="17:20" ht="12.75">
      <c r="Q109" s="817"/>
      <c r="T109" s="817"/>
    </row>
    <row r="110" spans="17:20" ht="12.75">
      <c r="Q110" s="817"/>
      <c r="T110" s="817"/>
    </row>
    <row r="111" spans="17:20" ht="12.75">
      <c r="Q111" s="817"/>
      <c r="T111" s="817"/>
    </row>
    <row r="112" spans="17:20" ht="12.75">
      <c r="Q112" s="817"/>
      <c r="T112" s="817"/>
    </row>
    <row r="113" spans="17:20" ht="12.75">
      <c r="Q113" s="817"/>
      <c r="T113" s="817"/>
    </row>
    <row r="114" spans="17:20" ht="12.75">
      <c r="Q114" s="817"/>
      <c r="T114" s="817"/>
    </row>
    <row r="115" spans="17:20" ht="12.75">
      <c r="Q115" s="817"/>
      <c r="T115" s="817"/>
    </row>
    <row r="116" spans="17:20" ht="12.75">
      <c r="Q116" s="817"/>
      <c r="T116" s="817"/>
    </row>
    <row r="117" spans="17:20" ht="12.75">
      <c r="Q117" s="817"/>
      <c r="T117" s="817"/>
    </row>
    <row r="118" spans="17:20" ht="12.75">
      <c r="Q118" s="817"/>
      <c r="T118" s="817"/>
    </row>
    <row r="119" spans="17:20" ht="12.75">
      <c r="Q119" s="817"/>
      <c r="T119" s="817"/>
    </row>
    <row r="120" spans="17:20" ht="12.75">
      <c r="Q120" s="817"/>
      <c r="T120" s="817"/>
    </row>
    <row r="121" spans="17:20" ht="12.75">
      <c r="Q121" s="817"/>
      <c r="T121" s="817"/>
    </row>
    <row r="122" spans="17:20" ht="12.75">
      <c r="Q122" s="817"/>
      <c r="T122" s="817"/>
    </row>
    <row r="123" spans="17:20" ht="12.75">
      <c r="Q123" s="817"/>
      <c r="T123" s="817"/>
    </row>
    <row r="124" spans="17:20" ht="12.75">
      <c r="Q124" s="817"/>
      <c r="T124" s="817"/>
    </row>
    <row r="125" spans="17:20" ht="12.75">
      <c r="Q125" s="817"/>
      <c r="T125" s="817"/>
    </row>
    <row r="126" spans="17:20" ht="12.75">
      <c r="Q126" s="817"/>
      <c r="T126" s="817"/>
    </row>
    <row r="127" spans="17:20" ht="12.75">
      <c r="Q127" s="817"/>
      <c r="T127" s="817"/>
    </row>
    <row r="128" spans="17:20" ht="12.75">
      <c r="Q128" s="817"/>
      <c r="T128" s="817"/>
    </row>
    <row r="129" spans="17:20" ht="12.75">
      <c r="Q129" s="817"/>
      <c r="T129" s="817"/>
    </row>
    <row r="130" spans="17:20" ht="12.75">
      <c r="Q130" s="817"/>
      <c r="T130" s="817"/>
    </row>
    <row r="131" spans="17:20" ht="12.75">
      <c r="Q131" s="817"/>
      <c r="T131" s="817"/>
    </row>
    <row r="132" spans="17:20" ht="12.75">
      <c r="Q132" s="817"/>
      <c r="T132" s="817"/>
    </row>
    <row r="133" spans="17:20" ht="12.75">
      <c r="Q133" s="817"/>
      <c r="T133" s="817"/>
    </row>
    <row r="134" spans="17:20" ht="12.75">
      <c r="Q134" s="817"/>
      <c r="T134" s="817"/>
    </row>
    <row r="135" spans="17:20" ht="12.75">
      <c r="Q135" s="817"/>
      <c r="T135" s="817"/>
    </row>
    <row r="136" spans="17:20" ht="12.75">
      <c r="Q136" s="817"/>
      <c r="T136" s="817"/>
    </row>
    <row r="137" spans="17:20" ht="12.75">
      <c r="Q137" s="817"/>
      <c r="T137" s="817"/>
    </row>
    <row r="138" spans="17:20" ht="12.75">
      <c r="Q138" s="817"/>
      <c r="T138" s="817"/>
    </row>
    <row r="139" spans="17:20" ht="12.75">
      <c r="Q139" s="817"/>
      <c r="T139" s="817"/>
    </row>
    <row r="140" spans="17:20" ht="12.75">
      <c r="Q140" s="817"/>
      <c r="T140" s="817"/>
    </row>
    <row r="141" spans="17:20" ht="12.75">
      <c r="Q141" s="817"/>
      <c r="T141" s="817"/>
    </row>
    <row r="142" spans="17:20" ht="12.75">
      <c r="Q142" s="817"/>
      <c r="T142" s="817"/>
    </row>
    <row r="143" spans="17:20" ht="12.75">
      <c r="Q143" s="817"/>
      <c r="T143" s="817"/>
    </row>
    <row r="144" spans="17:20" ht="12.75">
      <c r="Q144" s="817"/>
      <c r="T144" s="817"/>
    </row>
    <row r="145" spans="17:20" ht="12.75">
      <c r="Q145" s="817"/>
      <c r="T145" s="817"/>
    </row>
    <row r="146" spans="17:20" ht="12.75">
      <c r="Q146" s="817"/>
      <c r="T146" s="817"/>
    </row>
    <row r="147" spans="17:20" ht="12.75">
      <c r="Q147" s="817"/>
      <c r="T147" s="817"/>
    </row>
    <row r="148" spans="17:20" ht="12.75">
      <c r="Q148" s="817"/>
      <c r="T148" s="817"/>
    </row>
    <row r="149" spans="17:20" ht="12.75">
      <c r="Q149" s="817"/>
      <c r="T149" s="817"/>
    </row>
    <row r="150" spans="17:20" ht="12.75">
      <c r="Q150" s="817"/>
      <c r="T150" s="817"/>
    </row>
    <row r="151" spans="17:20" ht="12.75">
      <c r="Q151" s="817"/>
      <c r="T151" s="817"/>
    </row>
    <row r="152" spans="17:20" ht="12.75">
      <c r="Q152" s="817"/>
      <c r="T152" s="817"/>
    </row>
    <row r="153" spans="17:20" ht="12.75">
      <c r="Q153" s="817"/>
      <c r="T153" s="817"/>
    </row>
    <row r="154" spans="17:20" ht="12.75">
      <c r="Q154" s="817"/>
      <c r="T154" s="817"/>
    </row>
    <row r="155" spans="17:20" ht="12.75">
      <c r="Q155" s="817"/>
      <c r="T155" s="817"/>
    </row>
    <row r="156" spans="17:20" ht="12.75">
      <c r="Q156" s="817"/>
      <c r="T156" s="817"/>
    </row>
    <row r="157" spans="17:20" ht="12.75">
      <c r="Q157" s="817"/>
      <c r="T157" s="817"/>
    </row>
    <row r="158" spans="17:20" ht="12.75">
      <c r="Q158" s="817"/>
      <c r="T158" s="817"/>
    </row>
    <row r="159" spans="17:20" ht="12.75">
      <c r="Q159" s="817"/>
      <c r="T159" s="817"/>
    </row>
    <row r="160" spans="17:20" ht="12.75">
      <c r="Q160" s="817"/>
      <c r="T160" s="817"/>
    </row>
    <row r="161" spans="17:20" ht="12.75">
      <c r="Q161" s="817"/>
      <c r="T161" s="817"/>
    </row>
    <row r="162" spans="17:20" ht="12.75">
      <c r="Q162" s="817"/>
      <c r="T162" s="817"/>
    </row>
    <row r="163" spans="17:20" ht="12.75">
      <c r="Q163" s="817"/>
      <c r="T163" s="817"/>
    </row>
    <row r="164" spans="17:20" ht="12.75">
      <c r="Q164" s="817"/>
      <c r="T164" s="817"/>
    </row>
    <row r="165" spans="17:20" ht="12.75">
      <c r="Q165" s="817"/>
      <c r="T165" s="817"/>
    </row>
    <row r="166" spans="17:20" ht="12.75">
      <c r="Q166" s="817"/>
      <c r="T166" s="817"/>
    </row>
    <row r="167" spans="17:20" ht="12.75">
      <c r="Q167" s="817"/>
      <c r="T167" s="817"/>
    </row>
    <row r="168" spans="17:20" ht="12.75">
      <c r="Q168" s="817"/>
      <c r="T168" s="817"/>
    </row>
    <row r="169" spans="17:20" ht="12.75">
      <c r="Q169" s="817"/>
      <c r="T169" s="817"/>
    </row>
    <row r="170" spans="17:20" ht="12.75">
      <c r="Q170" s="817"/>
      <c r="T170" s="817"/>
    </row>
    <row r="171" spans="17:20" ht="12.75">
      <c r="Q171" s="817"/>
      <c r="T171" s="817"/>
    </row>
    <row r="172" spans="17:20" ht="12.75">
      <c r="Q172" s="817"/>
      <c r="T172" s="817"/>
    </row>
    <row r="173" spans="17:20" ht="12.75">
      <c r="Q173" s="817"/>
      <c r="T173" s="817"/>
    </row>
    <row r="174" spans="17:20" ht="12.75">
      <c r="Q174" s="817"/>
      <c r="T174" s="817"/>
    </row>
    <row r="175" spans="17:20" ht="12.75">
      <c r="Q175" s="817"/>
      <c r="T175" s="817"/>
    </row>
    <row r="176" spans="17:20" ht="12.75">
      <c r="Q176" s="817"/>
      <c r="T176" s="817"/>
    </row>
    <row r="177" spans="17:20" ht="12.75">
      <c r="Q177" s="817"/>
      <c r="T177" s="817"/>
    </row>
    <row r="178" spans="17:20" ht="12.75">
      <c r="Q178" s="817"/>
      <c r="T178" s="817"/>
    </row>
    <row r="179" spans="17:20" ht="12.75">
      <c r="Q179" s="817"/>
      <c r="T179" s="817"/>
    </row>
    <row r="180" spans="17:20" ht="12.75">
      <c r="Q180" s="817"/>
      <c r="T180" s="817"/>
    </row>
    <row r="181" spans="17:20" ht="12.75">
      <c r="Q181" s="817"/>
      <c r="T181" s="817"/>
    </row>
    <row r="182" spans="17:20" ht="12.75">
      <c r="Q182" s="817"/>
      <c r="T182" s="817"/>
    </row>
    <row r="183" spans="17:20" ht="12.75">
      <c r="Q183" s="817"/>
      <c r="T183" s="817"/>
    </row>
    <row r="184" spans="17:20" ht="12.75">
      <c r="Q184" s="817"/>
      <c r="T184" s="817"/>
    </row>
    <row r="185" spans="17:20" ht="12.75">
      <c r="Q185" s="817"/>
      <c r="T185" s="817"/>
    </row>
    <row r="186" spans="17:20" ht="12.75">
      <c r="Q186" s="817"/>
      <c r="T186" s="817"/>
    </row>
    <row r="187" spans="17:20" ht="12.75">
      <c r="Q187" s="817"/>
      <c r="T187" s="817"/>
    </row>
  </sheetData>
  <mergeCells count="28">
    <mergeCell ref="A2:J2"/>
    <mergeCell ref="N2:W2"/>
    <mergeCell ref="A3:J3"/>
    <mergeCell ref="A4:J4"/>
    <mergeCell ref="A5:E9"/>
    <mergeCell ref="F5:J5"/>
    <mergeCell ref="N5:W5"/>
    <mergeCell ref="F6:G6"/>
    <mergeCell ref="H6:I6"/>
    <mergeCell ref="J6:J8"/>
    <mergeCell ref="N6:W6"/>
    <mergeCell ref="F7:F8"/>
    <mergeCell ref="G7:G8"/>
    <mergeCell ref="H7:H8"/>
    <mergeCell ref="I7:I8"/>
    <mergeCell ref="S8:W8"/>
    <mergeCell ref="P10:T10"/>
    <mergeCell ref="R11:T11"/>
    <mergeCell ref="B12:D12"/>
    <mergeCell ref="R13:T13"/>
    <mergeCell ref="B20:D20"/>
    <mergeCell ref="B28:D28"/>
    <mergeCell ref="B44:D44"/>
    <mergeCell ref="B36:D36"/>
    <mergeCell ref="B52:D52"/>
    <mergeCell ref="B60:D60"/>
    <mergeCell ref="B68:D68"/>
    <mergeCell ref="A76:J76"/>
  </mergeCells>
  <printOptions/>
  <pageMargins left="0.4724409448818898" right="0.4724409448818898" top="0.5905511811023623" bottom="0.5118110236220472" header="0.5118110236220472" footer="0.5905511811023623"/>
  <pageSetup horizontalDpi="600" verticalDpi="600" orientation="portrait" paperSize="9" r:id="rId2"/>
  <headerFooter alignWithMargins="0">
    <oddHeader>&amp;L&amp;"Arial,Kursiv"&amp;8 &amp;U4 Einsammlung und Rücknahme von Verpackungen und
&amp;U  &amp;UAbfallaufkommen aus Haushalten und Kleingewerbe&amp;R&amp;"Arial,Kursiv"&amp;8&amp;UAbfallwirtschaft in Bayern 2018</oddHeader>
    <oddFooter xml:space="preserve">&amp;C&amp;"Arial,Standard"&amp;8 66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93"/>
  <sheetViews>
    <sheetView zoomScaleSheetLayoutView="100" workbookViewId="0" topLeftCell="A1">
      <selection activeCell="L1" sqref="L1"/>
    </sheetView>
  </sheetViews>
  <sheetFormatPr defaultColWidth="11.421875" defaultRowHeight="12.75"/>
  <cols>
    <col min="1" max="1" width="4.8515625" style="58" customWidth="1"/>
    <col min="2" max="2" width="4.7109375" style="58" customWidth="1"/>
    <col min="3" max="3" width="34.8515625" style="58" customWidth="1"/>
    <col min="4" max="4" width="0.85546875" style="58" customWidth="1"/>
    <col min="5" max="5" width="6.28125" style="58" customWidth="1"/>
    <col min="6" max="6" width="9.57421875" style="58" customWidth="1"/>
    <col min="7" max="7" width="9.28125" style="58" customWidth="1"/>
    <col min="8" max="8" width="8.7109375" style="58" bestFit="1" customWidth="1"/>
    <col min="9" max="9" width="9.57421875" style="58" bestFit="1" customWidth="1"/>
    <col min="10" max="10" width="8.421875" style="58" customWidth="1"/>
    <col min="11" max="11" width="7.8515625" style="58" bestFit="1" customWidth="1"/>
    <col min="12" max="16384" width="11.421875" style="58" customWidth="1"/>
  </cols>
  <sheetData>
    <row r="3" spans="1:12" s="147" customFormat="1" ht="12.75">
      <c r="A3" s="953" t="s">
        <v>467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244"/>
    </row>
    <row r="4" ht="4.5" customHeight="1">
      <c r="L4" s="30"/>
    </row>
    <row r="5" spans="1:12" ht="11.25" customHeight="1">
      <c r="A5" s="961" t="s">
        <v>468</v>
      </c>
      <c r="B5" s="970" t="s">
        <v>37</v>
      </c>
      <c r="C5" s="971"/>
      <c r="D5" s="972"/>
      <c r="E5" s="958" t="s">
        <v>469</v>
      </c>
      <c r="F5" s="958" t="s">
        <v>470</v>
      </c>
      <c r="G5" s="958" t="s">
        <v>471</v>
      </c>
      <c r="H5" s="994" t="s">
        <v>258</v>
      </c>
      <c r="I5" s="995"/>
      <c r="J5" s="995"/>
      <c r="K5" s="995"/>
      <c r="L5" s="30"/>
    </row>
    <row r="6" spans="1:12" ht="11.25" customHeight="1">
      <c r="A6" s="963"/>
      <c r="B6" s="973"/>
      <c r="C6" s="974"/>
      <c r="D6" s="975"/>
      <c r="E6" s="959"/>
      <c r="F6" s="959"/>
      <c r="G6" s="959"/>
      <c r="H6" s="967" t="s">
        <v>472</v>
      </c>
      <c r="I6" s="992" t="s">
        <v>175</v>
      </c>
      <c r="J6" s="993"/>
      <c r="K6" s="993"/>
      <c r="L6" s="370"/>
    </row>
    <row r="7" spans="1:13" ht="11.25" customHeight="1">
      <c r="A7" s="963"/>
      <c r="B7" s="973"/>
      <c r="C7" s="974"/>
      <c r="D7" s="975"/>
      <c r="E7" s="959"/>
      <c r="F7" s="959"/>
      <c r="G7" s="959"/>
      <c r="H7" s="968"/>
      <c r="I7" s="958" t="s">
        <v>16</v>
      </c>
      <c r="J7" s="958" t="s">
        <v>17</v>
      </c>
      <c r="K7" s="967" t="s">
        <v>18</v>
      </c>
      <c r="L7" s="370"/>
      <c r="M7" s="30"/>
    </row>
    <row r="8" spans="1:13" ht="11.25" customHeight="1">
      <c r="A8" s="963"/>
      <c r="B8" s="973"/>
      <c r="C8" s="974"/>
      <c r="D8" s="975"/>
      <c r="E8" s="959"/>
      <c r="F8" s="959"/>
      <c r="G8" s="959"/>
      <c r="H8" s="968"/>
      <c r="I8" s="959"/>
      <c r="J8" s="959"/>
      <c r="K8" s="968"/>
      <c r="L8" s="370"/>
      <c r="M8" s="30"/>
    </row>
    <row r="9" spans="1:13" ht="11.25" customHeight="1">
      <c r="A9" s="963"/>
      <c r="B9" s="973"/>
      <c r="C9" s="974"/>
      <c r="D9" s="975"/>
      <c r="E9" s="959"/>
      <c r="F9" s="959"/>
      <c r="G9" s="959"/>
      <c r="H9" s="968"/>
      <c r="I9" s="959"/>
      <c r="J9" s="959"/>
      <c r="K9" s="968"/>
      <c r="L9" s="370"/>
      <c r="M9" s="30"/>
    </row>
    <row r="10" spans="1:13" ht="11.25" customHeight="1">
      <c r="A10" s="963"/>
      <c r="B10" s="973"/>
      <c r="C10" s="974"/>
      <c r="D10" s="975"/>
      <c r="E10" s="959"/>
      <c r="F10" s="959"/>
      <c r="G10" s="959"/>
      <c r="H10" s="968"/>
      <c r="I10" s="959"/>
      <c r="J10" s="959"/>
      <c r="K10" s="968"/>
      <c r="L10" s="370"/>
      <c r="M10" s="30"/>
    </row>
    <row r="11" spans="1:13" ht="11.25" customHeight="1">
      <c r="A11" s="963"/>
      <c r="B11" s="973"/>
      <c r="C11" s="974"/>
      <c r="D11" s="975"/>
      <c r="E11" s="959"/>
      <c r="F11" s="959"/>
      <c r="G11" s="959"/>
      <c r="H11" s="968"/>
      <c r="I11" s="959"/>
      <c r="J11" s="959"/>
      <c r="K11" s="969"/>
      <c r="L11" s="370"/>
      <c r="M11" s="30"/>
    </row>
    <row r="12" spans="1:12" ht="12" customHeight="1">
      <c r="A12" s="965"/>
      <c r="B12" s="976"/>
      <c r="C12" s="977"/>
      <c r="D12" s="978"/>
      <c r="E12" s="149" t="s">
        <v>473</v>
      </c>
      <c r="F12" s="956" t="s">
        <v>3</v>
      </c>
      <c r="G12" s="957"/>
      <c r="H12" s="957"/>
      <c r="I12" s="957"/>
      <c r="J12" s="957"/>
      <c r="K12" s="957"/>
      <c r="L12" s="30"/>
    </row>
    <row r="13" spans="1:12" ht="9" customHeight="1">
      <c r="A13" s="150"/>
      <c r="B13" s="131"/>
      <c r="C13" s="131"/>
      <c r="D13" s="151"/>
      <c r="E13" s="152"/>
      <c r="F13" s="148"/>
      <c r="G13" s="148"/>
      <c r="H13" s="148"/>
      <c r="I13" s="148"/>
      <c r="J13" s="148"/>
      <c r="K13" s="148"/>
      <c r="L13" s="30"/>
    </row>
    <row r="14" spans="1:12" s="154" customFormat="1" ht="12" customHeight="1">
      <c r="A14" s="153" t="s">
        <v>52</v>
      </c>
      <c r="B14" s="17" t="s">
        <v>139</v>
      </c>
      <c r="C14" s="17"/>
      <c r="D14" s="110"/>
      <c r="E14" s="8"/>
      <c r="F14" s="8"/>
      <c r="G14" s="8"/>
      <c r="H14" s="8"/>
      <c r="I14" s="8"/>
      <c r="J14" s="8" t="s">
        <v>400</v>
      </c>
      <c r="K14" s="8"/>
      <c r="L14" s="371"/>
    </row>
    <row r="15" spans="1:14" s="154" customFormat="1" ht="12" customHeight="1">
      <c r="A15" s="153"/>
      <c r="B15" s="17" t="s">
        <v>211</v>
      </c>
      <c r="C15" s="58"/>
      <c r="D15" s="110"/>
      <c r="E15" s="8"/>
      <c r="I15" s="8"/>
      <c r="J15" s="8"/>
      <c r="K15" s="8"/>
      <c r="L15" s="372"/>
      <c r="N15" s="155"/>
    </row>
    <row r="16" spans="1:14" s="154" customFormat="1" ht="12" customHeight="1">
      <c r="A16" s="153"/>
      <c r="B16" s="954" t="s">
        <v>212</v>
      </c>
      <c r="C16" s="955"/>
      <c r="D16" s="110"/>
      <c r="E16" s="28">
        <v>27</v>
      </c>
      <c r="F16" s="23">
        <v>47397</v>
      </c>
      <c r="G16" s="23">
        <v>53400</v>
      </c>
      <c r="H16" s="28">
        <v>38708</v>
      </c>
      <c r="I16" s="28">
        <v>14693</v>
      </c>
      <c r="J16" s="201" t="s">
        <v>439</v>
      </c>
      <c r="K16" s="201" t="s">
        <v>439</v>
      </c>
      <c r="L16" s="103"/>
      <c r="M16" s="156"/>
      <c r="N16" s="155"/>
    </row>
    <row r="17" spans="1:14" s="154" customFormat="1" ht="3" customHeight="1">
      <c r="A17" s="153"/>
      <c r="B17" s="115"/>
      <c r="C17" s="115"/>
      <c r="D17" s="110"/>
      <c r="E17" s="157"/>
      <c r="F17" s="23"/>
      <c r="G17" s="23"/>
      <c r="H17" s="28"/>
      <c r="I17" s="28"/>
      <c r="J17" s="28"/>
      <c r="K17" s="28"/>
      <c r="L17" s="103"/>
      <c r="M17" s="156"/>
      <c r="N17" s="155"/>
    </row>
    <row r="18" spans="1:14" s="154" customFormat="1" ht="12" customHeight="1">
      <c r="A18" s="153" t="s">
        <v>24</v>
      </c>
      <c r="B18" s="118" t="s">
        <v>140</v>
      </c>
      <c r="C18" s="118"/>
      <c r="D18" s="117"/>
      <c r="E18" s="28"/>
      <c r="F18" s="23"/>
      <c r="G18" s="23"/>
      <c r="H18" s="28"/>
      <c r="I18" s="28"/>
      <c r="J18" s="28"/>
      <c r="K18" s="28"/>
      <c r="L18" s="103"/>
      <c r="M18" s="156"/>
      <c r="N18" s="155"/>
    </row>
    <row r="19" spans="1:14" s="154" customFormat="1" ht="12" customHeight="1">
      <c r="A19" s="153"/>
      <c r="B19" s="118" t="s">
        <v>180</v>
      </c>
      <c r="C19" s="118"/>
      <c r="D19" s="117"/>
      <c r="E19" s="28"/>
      <c r="F19" s="23"/>
      <c r="G19" s="23"/>
      <c r="H19" s="28"/>
      <c r="I19" s="28"/>
      <c r="J19" s="28"/>
      <c r="K19" s="28"/>
      <c r="L19" s="103"/>
      <c r="M19" s="156"/>
      <c r="N19" s="155"/>
    </row>
    <row r="20" spans="1:16" s="154" customFormat="1" ht="12" customHeight="1">
      <c r="A20" s="153"/>
      <c r="B20" s="954" t="s">
        <v>181</v>
      </c>
      <c r="C20" s="955"/>
      <c r="D20" s="127"/>
      <c r="E20" s="28">
        <v>181</v>
      </c>
      <c r="F20" s="23">
        <v>1110112</v>
      </c>
      <c r="G20" s="23">
        <v>1000258</v>
      </c>
      <c r="H20" s="28">
        <v>249996</v>
      </c>
      <c r="I20" s="28">
        <v>727447</v>
      </c>
      <c r="J20" s="28">
        <v>16115</v>
      </c>
      <c r="K20" s="28">
        <v>6700</v>
      </c>
      <c r="L20" s="103"/>
      <c r="M20" s="156"/>
      <c r="N20" s="155"/>
      <c r="P20" s="154" t="s">
        <v>250</v>
      </c>
    </row>
    <row r="21" spans="1:14" s="154" customFormat="1" ht="3" customHeight="1">
      <c r="A21" s="153"/>
      <c r="B21" s="118"/>
      <c r="C21" s="118"/>
      <c r="D21" s="117"/>
      <c r="E21" s="28"/>
      <c r="F21" s="23"/>
      <c r="G21" s="23"/>
      <c r="H21" s="28"/>
      <c r="I21" s="28"/>
      <c r="J21" s="28"/>
      <c r="K21" s="28"/>
      <c r="L21" s="103"/>
      <c r="M21" s="156"/>
      <c r="N21" s="155"/>
    </row>
    <row r="22" spans="1:14" s="154" customFormat="1" ht="12" customHeight="1">
      <c r="A22" s="153" t="s">
        <v>25</v>
      </c>
      <c r="B22" s="118" t="s">
        <v>141</v>
      </c>
      <c r="C22" s="118"/>
      <c r="D22" s="117"/>
      <c r="E22" s="28"/>
      <c r="F22" s="23"/>
      <c r="G22" s="23"/>
      <c r="H22" s="28"/>
      <c r="I22" s="28"/>
      <c r="J22" s="28"/>
      <c r="K22" s="28"/>
      <c r="L22" s="103"/>
      <c r="M22" s="156"/>
      <c r="N22" s="155"/>
    </row>
    <row r="23" spans="1:13" s="154" customFormat="1" ht="12" customHeight="1">
      <c r="A23" s="153"/>
      <c r="B23" s="954" t="s">
        <v>182</v>
      </c>
      <c r="C23" s="955"/>
      <c r="D23" s="127"/>
      <c r="E23" s="28">
        <v>97</v>
      </c>
      <c r="F23" s="23">
        <v>962933</v>
      </c>
      <c r="G23" s="23">
        <v>921145</v>
      </c>
      <c r="H23" s="28">
        <v>534580</v>
      </c>
      <c r="I23" s="28">
        <v>311419</v>
      </c>
      <c r="J23" s="28">
        <v>45559</v>
      </c>
      <c r="K23" s="28">
        <v>29587</v>
      </c>
      <c r="L23" s="103"/>
      <c r="M23" s="156"/>
    </row>
    <row r="24" spans="1:15" s="154" customFormat="1" ht="3" customHeight="1">
      <c r="A24" s="153"/>
      <c r="B24" s="118"/>
      <c r="C24" s="120"/>
      <c r="D24" s="158"/>
      <c r="E24" s="28"/>
      <c r="F24" s="23"/>
      <c r="G24" s="23"/>
      <c r="H24" s="28"/>
      <c r="I24" s="28"/>
      <c r="J24" s="28"/>
      <c r="K24" s="28"/>
      <c r="L24" s="103"/>
      <c r="M24" s="156"/>
      <c r="N24" s="8"/>
      <c r="O24" s="8"/>
    </row>
    <row r="25" spans="1:13" s="154" customFormat="1" ht="12" customHeight="1">
      <c r="A25" s="153" t="s">
        <v>26</v>
      </c>
      <c r="B25" s="954" t="s">
        <v>142</v>
      </c>
      <c r="C25" s="955"/>
      <c r="D25" s="127"/>
      <c r="E25" s="28">
        <v>20</v>
      </c>
      <c r="F25" s="23">
        <v>118082</v>
      </c>
      <c r="G25" s="23">
        <v>113163</v>
      </c>
      <c r="H25" s="28">
        <v>91655</v>
      </c>
      <c r="I25" s="28">
        <v>13697</v>
      </c>
      <c r="J25" s="28">
        <v>4446</v>
      </c>
      <c r="K25" s="28">
        <v>3365</v>
      </c>
      <c r="L25" s="373"/>
      <c r="M25" s="156"/>
    </row>
    <row r="26" spans="1:13" s="154" customFormat="1" ht="3" customHeight="1">
      <c r="A26" s="153"/>
      <c r="B26" s="118"/>
      <c r="C26" s="118"/>
      <c r="D26" s="117"/>
      <c r="E26" s="28"/>
      <c r="F26" s="23"/>
      <c r="G26" s="23"/>
      <c r="H26" s="28"/>
      <c r="I26" s="28"/>
      <c r="J26" s="28"/>
      <c r="K26" s="28"/>
      <c r="L26" s="103"/>
      <c r="M26" s="156"/>
    </row>
    <row r="27" spans="1:13" s="154" customFormat="1" ht="12" customHeight="1">
      <c r="A27" s="153" t="s">
        <v>27</v>
      </c>
      <c r="B27" s="118" t="s">
        <v>143</v>
      </c>
      <c r="C27" s="121"/>
      <c r="D27" s="159"/>
      <c r="E27" s="28"/>
      <c r="F27" s="23"/>
      <c r="G27" s="23"/>
      <c r="H27" s="28"/>
      <c r="I27" s="28"/>
      <c r="J27" s="28"/>
      <c r="K27" s="28"/>
      <c r="L27" s="103"/>
      <c r="M27" s="156"/>
    </row>
    <row r="28" spans="1:13" s="154" customFormat="1" ht="12" customHeight="1">
      <c r="A28" s="153"/>
      <c r="B28" s="954" t="s">
        <v>183</v>
      </c>
      <c r="C28" s="955"/>
      <c r="D28" s="127"/>
      <c r="E28" s="28">
        <v>2</v>
      </c>
      <c r="F28" s="23">
        <v>5721</v>
      </c>
      <c r="G28" s="56" t="s">
        <v>8</v>
      </c>
      <c r="H28" s="56" t="s">
        <v>8</v>
      </c>
      <c r="I28" s="56" t="s">
        <v>8</v>
      </c>
      <c r="J28" s="56" t="s">
        <v>8</v>
      </c>
      <c r="K28" s="56" t="s">
        <v>8</v>
      </c>
      <c r="L28" s="103"/>
      <c r="M28" s="156"/>
    </row>
    <row r="29" spans="1:13" s="154" customFormat="1" ht="3" customHeight="1">
      <c r="A29" s="153"/>
      <c r="B29" s="118"/>
      <c r="C29" s="118"/>
      <c r="D29" s="117"/>
      <c r="E29" s="28"/>
      <c r="F29" s="23"/>
      <c r="G29" s="23"/>
      <c r="H29" s="28"/>
      <c r="I29" s="28"/>
      <c r="J29" s="28"/>
      <c r="K29" s="28"/>
      <c r="L29" s="103"/>
      <c r="M29" s="156"/>
    </row>
    <row r="30" spans="1:13" s="154" customFormat="1" ht="12" customHeight="1">
      <c r="A30" s="153" t="s">
        <v>28</v>
      </c>
      <c r="B30" s="955" t="s">
        <v>29</v>
      </c>
      <c r="C30" s="955"/>
      <c r="D30" s="127"/>
      <c r="E30" s="28">
        <v>22</v>
      </c>
      <c r="F30" s="23">
        <v>65840</v>
      </c>
      <c r="G30" s="23">
        <v>35535</v>
      </c>
      <c r="H30" s="28">
        <v>19209</v>
      </c>
      <c r="I30" s="28">
        <v>5134</v>
      </c>
      <c r="J30" s="28">
        <v>11070</v>
      </c>
      <c r="K30" s="28">
        <v>121</v>
      </c>
      <c r="L30" s="103"/>
      <c r="M30" s="156"/>
    </row>
    <row r="31" spans="1:13" s="154" customFormat="1" ht="3" customHeight="1">
      <c r="A31" s="153"/>
      <c r="B31" s="118"/>
      <c r="C31" s="118"/>
      <c r="D31" s="117"/>
      <c r="E31" s="28"/>
      <c r="F31" s="23"/>
      <c r="G31" s="23"/>
      <c r="H31" s="28"/>
      <c r="I31" s="28"/>
      <c r="J31" s="28"/>
      <c r="K31" s="28"/>
      <c r="L31" s="103"/>
      <c r="M31" s="156"/>
    </row>
    <row r="32" spans="1:13" s="154" customFormat="1" ht="12" customHeight="1">
      <c r="A32" s="153" t="s">
        <v>30</v>
      </c>
      <c r="B32" s="955" t="s">
        <v>31</v>
      </c>
      <c r="C32" s="955"/>
      <c r="D32" s="127"/>
      <c r="E32" s="28">
        <v>54</v>
      </c>
      <c r="F32" s="23">
        <v>321950</v>
      </c>
      <c r="G32" s="23">
        <v>224911</v>
      </c>
      <c r="H32" s="28">
        <v>82962</v>
      </c>
      <c r="I32" s="28">
        <v>97985</v>
      </c>
      <c r="J32" s="28">
        <v>35675</v>
      </c>
      <c r="K32" s="28">
        <v>8289</v>
      </c>
      <c r="L32" s="18" t="s">
        <v>400</v>
      </c>
      <c r="M32" s="160"/>
    </row>
    <row r="33" spans="1:13" s="154" customFormat="1" ht="3" customHeight="1">
      <c r="A33" s="153"/>
      <c r="B33" s="121"/>
      <c r="C33" s="121"/>
      <c r="D33" s="159"/>
      <c r="E33" s="28"/>
      <c r="F33" s="23"/>
      <c r="G33" s="23"/>
      <c r="H33" s="28"/>
      <c r="I33" s="28"/>
      <c r="J33" s="28"/>
      <c r="K33" s="28"/>
      <c r="L33" s="103"/>
      <c r="M33" s="156"/>
    </row>
    <row r="34" spans="1:13" s="154" customFormat="1" ht="12" customHeight="1">
      <c r="A34" s="153" t="s">
        <v>32</v>
      </c>
      <c r="B34" s="118" t="s">
        <v>144</v>
      </c>
      <c r="C34" s="118"/>
      <c r="D34" s="159"/>
      <c r="E34" s="28"/>
      <c r="F34" s="53"/>
      <c r="G34" s="53"/>
      <c r="H34" s="28"/>
      <c r="I34" s="28"/>
      <c r="J34" s="28"/>
      <c r="K34" s="28"/>
      <c r="L34" s="103"/>
      <c r="M34" s="156"/>
    </row>
    <row r="35" spans="1:13" s="154" customFormat="1" ht="12" customHeight="1">
      <c r="A35" s="153"/>
      <c r="B35" s="118" t="s">
        <v>213</v>
      </c>
      <c r="C35" s="118"/>
      <c r="D35" s="159"/>
      <c r="E35" s="28"/>
      <c r="F35" s="23"/>
      <c r="G35" s="23"/>
      <c r="H35" s="28"/>
      <c r="I35" s="28"/>
      <c r="J35" s="28"/>
      <c r="K35" s="28"/>
      <c r="L35" s="103"/>
      <c r="M35" s="156"/>
    </row>
    <row r="36" spans="1:13" s="154" customFormat="1" ht="12" customHeight="1">
      <c r="A36" s="153"/>
      <c r="B36" s="954" t="s">
        <v>202</v>
      </c>
      <c r="C36" s="955"/>
      <c r="D36" s="127"/>
      <c r="E36" s="28">
        <v>20</v>
      </c>
      <c r="F36" s="23">
        <v>49663</v>
      </c>
      <c r="G36" s="23">
        <v>32374</v>
      </c>
      <c r="H36" s="28">
        <v>6354</v>
      </c>
      <c r="I36" s="28">
        <v>22876</v>
      </c>
      <c r="J36" s="28">
        <v>3124</v>
      </c>
      <c r="K36" s="28">
        <v>21</v>
      </c>
      <c r="L36" s="103"/>
      <c r="M36" s="156"/>
    </row>
    <row r="37" spans="1:13" s="154" customFormat="1" ht="3" customHeight="1">
      <c r="A37" s="153"/>
      <c r="B37" s="118"/>
      <c r="C37" s="118"/>
      <c r="D37" s="117"/>
      <c r="E37" s="28"/>
      <c r="F37" s="23"/>
      <c r="G37" s="23"/>
      <c r="H37" s="28"/>
      <c r="I37" s="28"/>
      <c r="J37" s="28"/>
      <c r="K37" s="28"/>
      <c r="L37" s="103"/>
      <c r="M37" s="156"/>
    </row>
    <row r="38" spans="1:13" s="154" customFormat="1" ht="12" customHeight="1">
      <c r="A38" s="153" t="s">
        <v>33</v>
      </c>
      <c r="B38" s="955" t="s">
        <v>216</v>
      </c>
      <c r="C38" s="955"/>
      <c r="D38" s="127"/>
      <c r="E38" s="28">
        <v>5</v>
      </c>
      <c r="F38" s="23">
        <v>1340</v>
      </c>
      <c r="G38" s="56" t="s">
        <v>8</v>
      </c>
      <c r="H38" s="56" t="s">
        <v>8</v>
      </c>
      <c r="I38" s="56" t="s">
        <v>8</v>
      </c>
      <c r="J38" s="56" t="s">
        <v>8</v>
      </c>
      <c r="K38" s="56" t="s">
        <v>8</v>
      </c>
      <c r="L38" s="103"/>
      <c r="M38" s="156"/>
    </row>
    <row r="39" spans="1:13" s="154" customFormat="1" ht="3" customHeight="1">
      <c r="A39" s="153"/>
      <c r="B39" s="118"/>
      <c r="C39" s="121"/>
      <c r="D39" s="159"/>
      <c r="E39" s="28"/>
      <c r="F39" s="23"/>
      <c r="G39" s="23"/>
      <c r="H39" s="28"/>
      <c r="I39" s="28"/>
      <c r="J39" s="28"/>
      <c r="K39" s="28"/>
      <c r="L39" s="103"/>
      <c r="M39" s="156"/>
    </row>
    <row r="40" spans="1:13" s="53" customFormat="1" ht="12" customHeight="1">
      <c r="A40" s="153" t="s">
        <v>34</v>
      </c>
      <c r="B40" s="955" t="s">
        <v>145</v>
      </c>
      <c r="C40" s="955"/>
      <c r="D40" s="127"/>
      <c r="E40" s="28">
        <v>75</v>
      </c>
      <c r="F40" s="23">
        <v>538712</v>
      </c>
      <c r="G40" s="23">
        <v>589930</v>
      </c>
      <c r="H40" s="28">
        <v>364707</v>
      </c>
      <c r="I40" s="28">
        <v>175388</v>
      </c>
      <c r="J40" s="28">
        <v>17366</v>
      </c>
      <c r="K40" s="28">
        <v>835</v>
      </c>
      <c r="L40" s="18"/>
      <c r="M40" s="156"/>
    </row>
    <row r="41" spans="1:13" s="154" customFormat="1" ht="3" customHeight="1">
      <c r="A41" s="153"/>
      <c r="B41" s="118"/>
      <c r="C41" s="118"/>
      <c r="D41" s="117"/>
      <c r="E41" s="157"/>
      <c r="F41" s="23"/>
      <c r="G41" s="23"/>
      <c r="H41" s="28"/>
      <c r="I41" s="28"/>
      <c r="J41" s="28"/>
      <c r="K41" s="28"/>
      <c r="L41" s="103"/>
      <c r="M41" s="156"/>
    </row>
    <row r="42" spans="1:13" s="154" customFormat="1" ht="12" customHeight="1">
      <c r="A42" s="153" t="s">
        <v>35</v>
      </c>
      <c r="B42" s="118" t="s">
        <v>146</v>
      </c>
      <c r="C42" s="118"/>
      <c r="D42" s="117"/>
      <c r="E42" s="28"/>
      <c r="F42" s="23"/>
      <c r="G42" s="23"/>
      <c r="H42" s="28"/>
      <c r="I42" s="28"/>
      <c r="J42" s="28"/>
      <c r="K42" s="28"/>
      <c r="L42" s="103"/>
      <c r="M42" s="156"/>
    </row>
    <row r="43" spans="1:13" s="154" customFormat="1" ht="12" customHeight="1">
      <c r="A43" s="153"/>
      <c r="B43" s="118" t="s">
        <v>185</v>
      </c>
      <c r="C43" s="121"/>
      <c r="D43" s="159"/>
      <c r="E43" s="28"/>
      <c r="F43" s="23"/>
      <c r="G43" s="23"/>
      <c r="H43" s="28"/>
      <c r="I43" s="28"/>
      <c r="J43" s="28"/>
      <c r="K43" s="28"/>
      <c r="L43" s="103"/>
      <c r="M43" s="156"/>
    </row>
    <row r="44" spans="1:13" s="154" customFormat="1" ht="12" customHeight="1">
      <c r="A44" s="153"/>
      <c r="B44" s="954" t="s">
        <v>186</v>
      </c>
      <c r="C44" s="955"/>
      <c r="D44" s="127"/>
      <c r="E44" s="28">
        <v>43</v>
      </c>
      <c r="F44" s="23">
        <v>853064</v>
      </c>
      <c r="G44" s="23">
        <v>601486</v>
      </c>
      <c r="H44" s="28">
        <v>588900</v>
      </c>
      <c r="I44" s="28">
        <v>12141</v>
      </c>
      <c r="J44" s="28">
        <v>220</v>
      </c>
      <c r="K44" s="28">
        <v>225</v>
      </c>
      <c r="L44" s="103"/>
      <c r="M44" s="156"/>
    </row>
    <row r="45" spans="1:13" s="154" customFormat="1" ht="3" customHeight="1">
      <c r="A45" s="153"/>
      <c r="B45" s="121"/>
      <c r="C45" s="121"/>
      <c r="D45" s="159"/>
      <c r="E45" s="28"/>
      <c r="F45" s="23"/>
      <c r="G45" s="23"/>
      <c r="H45" s="28"/>
      <c r="I45" s="28"/>
      <c r="J45" s="28"/>
      <c r="K45" s="28"/>
      <c r="L45" s="103"/>
      <c r="M45" s="156"/>
    </row>
    <row r="46" spans="1:13" s="154" customFormat="1" ht="12" customHeight="1">
      <c r="A46" s="153" t="s">
        <v>36</v>
      </c>
      <c r="B46" s="118" t="s">
        <v>54</v>
      </c>
      <c r="C46" s="118"/>
      <c r="D46" s="117"/>
      <c r="E46" s="161"/>
      <c r="F46" s="23"/>
      <c r="G46" s="23"/>
      <c r="H46" s="28"/>
      <c r="I46" s="28"/>
      <c r="J46" s="28"/>
      <c r="K46" s="28"/>
      <c r="L46" s="103"/>
      <c r="M46" s="156"/>
    </row>
    <row r="47" spans="1:13" s="154" customFormat="1" ht="12" customHeight="1">
      <c r="A47" s="162"/>
      <c r="B47" s="118" t="s">
        <v>187</v>
      </c>
      <c r="C47" s="118"/>
      <c r="D47" s="117"/>
      <c r="E47" s="161"/>
      <c r="F47" s="23"/>
      <c r="G47" s="23"/>
      <c r="H47" s="28"/>
      <c r="I47" s="28"/>
      <c r="J47" s="28"/>
      <c r="K47" s="28"/>
      <c r="L47" s="103" t="s">
        <v>179</v>
      </c>
      <c r="M47" s="156"/>
    </row>
    <row r="48" spans="1:13" s="154" customFormat="1" ht="12" customHeight="1">
      <c r="A48" s="162"/>
      <c r="B48" s="954" t="s">
        <v>147</v>
      </c>
      <c r="C48" s="955"/>
      <c r="D48" s="127"/>
      <c r="E48" s="28">
        <v>94</v>
      </c>
      <c r="F48" s="23">
        <v>387216</v>
      </c>
      <c r="G48" s="23">
        <v>503673</v>
      </c>
      <c r="H48" s="28">
        <v>50277</v>
      </c>
      <c r="I48" s="28">
        <v>311480</v>
      </c>
      <c r="J48" s="28">
        <v>118502</v>
      </c>
      <c r="K48" s="28">
        <v>21798</v>
      </c>
      <c r="L48" s="103"/>
      <c r="M48" s="156"/>
    </row>
    <row r="49" spans="1:13" s="154" customFormat="1" ht="3" customHeight="1">
      <c r="A49" s="162"/>
      <c r="B49" s="118"/>
      <c r="C49" s="118"/>
      <c r="D49" s="127"/>
      <c r="E49" s="28"/>
      <c r="F49" s="23"/>
      <c r="G49" s="23"/>
      <c r="H49" s="28"/>
      <c r="I49" s="28"/>
      <c r="J49" s="28"/>
      <c r="K49" s="28"/>
      <c r="L49" s="103"/>
      <c r="M49" s="156"/>
    </row>
    <row r="50" spans="1:13" s="154" customFormat="1" ht="12" customHeight="1">
      <c r="A50" s="162">
        <v>13</v>
      </c>
      <c r="B50" s="955" t="s">
        <v>164</v>
      </c>
      <c r="C50" s="955"/>
      <c r="D50" s="127"/>
      <c r="E50" s="28">
        <v>24</v>
      </c>
      <c r="F50" s="23">
        <v>143157</v>
      </c>
      <c r="G50" s="23">
        <v>125400</v>
      </c>
      <c r="H50" s="28">
        <v>39980</v>
      </c>
      <c r="I50" s="28">
        <v>72930</v>
      </c>
      <c r="J50" s="28">
        <v>13089</v>
      </c>
      <c r="K50" s="201" t="s">
        <v>439</v>
      </c>
      <c r="L50" s="103"/>
      <c r="M50" s="156"/>
    </row>
    <row r="51" spans="1:13" s="154" customFormat="1" ht="3" customHeight="1">
      <c r="A51" s="162"/>
      <c r="B51" s="115"/>
      <c r="C51" s="115"/>
      <c r="D51" s="127"/>
      <c r="E51" s="28"/>
      <c r="F51" s="23"/>
      <c r="G51" s="23"/>
      <c r="H51" s="28"/>
      <c r="I51" s="28"/>
      <c r="J51" s="28"/>
      <c r="K51" s="28"/>
      <c r="L51" s="103"/>
      <c r="M51" s="156"/>
    </row>
    <row r="52" spans="1:13" s="154" customFormat="1" ht="12" customHeight="1">
      <c r="A52" s="162">
        <v>14</v>
      </c>
      <c r="B52" s="118" t="s">
        <v>166</v>
      </c>
      <c r="C52" s="115"/>
      <c r="D52" s="127"/>
      <c r="E52" s="28">
        <v>15</v>
      </c>
      <c r="F52" s="23">
        <v>32409</v>
      </c>
      <c r="G52" s="23">
        <v>32461</v>
      </c>
      <c r="H52" s="28">
        <v>2732</v>
      </c>
      <c r="I52" s="28">
        <v>17362</v>
      </c>
      <c r="J52" s="28">
        <v>8414</v>
      </c>
      <c r="K52" s="28">
        <v>3953</v>
      </c>
      <c r="L52" s="103"/>
      <c r="M52" s="156"/>
    </row>
    <row r="53" spans="1:13" s="154" customFormat="1" ht="12" customHeight="1">
      <c r="A53" s="162"/>
      <c r="B53" s="954" t="s">
        <v>203</v>
      </c>
      <c r="C53" s="955"/>
      <c r="D53" s="127"/>
      <c r="E53" s="28"/>
      <c r="F53" s="23"/>
      <c r="G53" s="23"/>
      <c r="H53" s="28"/>
      <c r="I53" s="28"/>
      <c r="J53" s="28"/>
      <c r="K53" s="28"/>
      <c r="L53" s="103"/>
      <c r="M53" s="156"/>
    </row>
    <row r="54" spans="1:13" s="154" customFormat="1" ht="3" customHeight="1">
      <c r="A54" s="153"/>
      <c r="B54" s="118"/>
      <c r="C54" s="118"/>
      <c r="D54" s="163"/>
      <c r="E54" s="28"/>
      <c r="F54" s="23"/>
      <c r="G54" s="23"/>
      <c r="H54" s="28"/>
      <c r="I54" s="28"/>
      <c r="J54" s="28"/>
      <c r="K54" s="28"/>
      <c r="L54" s="103"/>
      <c r="M54" s="156"/>
    </row>
    <row r="55" spans="1:13" s="154" customFormat="1" ht="12" customHeight="1">
      <c r="A55" s="153" t="s">
        <v>38</v>
      </c>
      <c r="B55" s="118" t="s">
        <v>148</v>
      </c>
      <c r="C55" s="118"/>
      <c r="D55" s="163"/>
      <c r="E55" s="28"/>
      <c r="F55" s="23"/>
      <c r="G55" s="23"/>
      <c r="H55" s="28"/>
      <c r="I55" s="28"/>
      <c r="J55" s="28"/>
      <c r="K55" s="28"/>
      <c r="L55" s="103"/>
      <c r="M55" s="156"/>
    </row>
    <row r="56" spans="1:13" s="154" customFormat="1" ht="12" customHeight="1">
      <c r="A56" s="153"/>
      <c r="B56" s="988" t="s">
        <v>209</v>
      </c>
      <c r="C56" s="989"/>
      <c r="D56" s="163"/>
      <c r="E56" s="28">
        <v>179</v>
      </c>
      <c r="F56" s="23">
        <v>1839092</v>
      </c>
      <c r="G56" s="23">
        <v>1947240</v>
      </c>
      <c r="H56" s="28">
        <v>45204</v>
      </c>
      <c r="I56" s="28">
        <v>1176186</v>
      </c>
      <c r="J56" s="28">
        <v>704956</v>
      </c>
      <c r="K56" s="28">
        <v>20893</v>
      </c>
      <c r="L56" s="103"/>
      <c r="M56" s="156"/>
    </row>
    <row r="57" spans="1:13" s="154" customFormat="1" ht="3" customHeight="1">
      <c r="A57" s="153"/>
      <c r="B57" s="118"/>
      <c r="C57" s="118"/>
      <c r="D57" s="163"/>
      <c r="E57" s="28"/>
      <c r="F57" s="23"/>
      <c r="G57" s="23"/>
      <c r="H57" s="28"/>
      <c r="I57" s="28"/>
      <c r="J57" s="28"/>
      <c r="K57" s="28"/>
      <c r="L57" s="103"/>
      <c r="M57" s="156"/>
    </row>
    <row r="58" spans="1:13" s="154" customFormat="1" ht="12" customHeight="1">
      <c r="A58" s="153" t="s">
        <v>39</v>
      </c>
      <c r="B58" s="988" t="s">
        <v>152</v>
      </c>
      <c r="C58" s="989"/>
      <c r="D58" s="163"/>
      <c r="E58" s="28">
        <v>326</v>
      </c>
      <c r="F58" s="23">
        <v>753518</v>
      </c>
      <c r="G58" s="23">
        <v>643009</v>
      </c>
      <c r="H58" s="28">
        <v>15330</v>
      </c>
      <c r="I58" s="28">
        <v>530738</v>
      </c>
      <c r="J58" s="28">
        <v>67466</v>
      </c>
      <c r="K58" s="28">
        <v>29407</v>
      </c>
      <c r="L58" s="18"/>
      <c r="M58" s="156"/>
    </row>
    <row r="59" spans="1:13" s="154" customFormat="1" ht="3" customHeight="1">
      <c r="A59" s="153"/>
      <c r="B59" s="118"/>
      <c r="C59" s="120"/>
      <c r="D59" s="163"/>
      <c r="E59" s="28"/>
      <c r="F59" s="23"/>
      <c r="G59" s="23"/>
      <c r="H59" s="28"/>
      <c r="I59" s="28"/>
      <c r="J59" s="28"/>
      <c r="K59" s="28"/>
      <c r="L59" s="103"/>
      <c r="M59" s="156"/>
    </row>
    <row r="60" spans="1:13" s="154" customFormat="1" ht="12" customHeight="1">
      <c r="A60" s="153" t="s">
        <v>40</v>
      </c>
      <c r="B60" s="118" t="s">
        <v>150</v>
      </c>
      <c r="C60" s="118"/>
      <c r="D60" s="163"/>
      <c r="E60" s="28"/>
      <c r="F60" s="23"/>
      <c r="G60" s="23"/>
      <c r="H60" s="28"/>
      <c r="I60" s="28"/>
      <c r="J60" s="28"/>
      <c r="K60" s="28"/>
      <c r="L60" s="103"/>
      <c r="M60" s="156"/>
    </row>
    <row r="61" spans="2:13" s="154" customFormat="1" ht="12" customHeight="1">
      <c r="B61" s="988" t="s">
        <v>190</v>
      </c>
      <c r="C61" s="989"/>
      <c r="D61" s="163"/>
      <c r="E61" s="28">
        <v>541</v>
      </c>
      <c r="F61" s="23">
        <v>10111772</v>
      </c>
      <c r="G61" s="23">
        <v>9970504</v>
      </c>
      <c r="H61" s="28">
        <v>404213</v>
      </c>
      <c r="I61" s="28">
        <v>8856161</v>
      </c>
      <c r="J61" s="28">
        <v>301838</v>
      </c>
      <c r="K61" s="28">
        <v>68089</v>
      </c>
      <c r="L61" s="103"/>
      <c r="M61" s="156"/>
    </row>
    <row r="62" spans="1:13" s="154" customFormat="1" ht="3" customHeight="1">
      <c r="A62" s="153"/>
      <c r="B62" s="118"/>
      <c r="C62" s="118"/>
      <c r="D62" s="163"/>
      <c r="E62" s="28"/>
      <c r="F62" s="23"/>
      <c r="G62" s="23"/>
      <c r="H62" s="28"/>
      <c r="I62" s="28"/>
      <c r="J62" s="28"/>
      <c r="K62" s="28"/>
      <c r="L62" s="103"/>
      <c r="M62" s="156"/>
    </row>
    <row r="63" spans="1:13" s="154" customFormat="1" ht="12" customHeight="1">
      <c r="A63" s="153" t="s">
        <v>44</v>
      </c>
      <c r="B63" s="118" t="s">
        <v>45</v>
      </c>
      <c r="C63" s="118"/>
      <c r="D63" s="163"/>
      <c r="E63" s="28"/>
      <c r="F63" s="23"/>
      <c r="G63" s="23"/>
      <c r="H63" s="28"/>
      <c r="I63" s="28"/>
      <c r="J63" s="28"/>
      <c r="K63" s="28"/>
      <c r="L63" s="103"/>
      <c r="M63" s="156"/>
    </row>
    <row r="64" spans="1:13" s="154" customFormat="1" ht="12" customHeight="1">
      <c r="A64" s="153"/>
      <c r="B64" s="118" t="s">
        <v>204</v>
      </c>
      <c r="C64" s="120"/>
      <c r="D64" s="163"/>
      <c r="E64" s="28"/>
      <c r="F64" s="23"/>
      <c r="G64" s="23"/>
      <c r="H64" s="28"/>
      <c r="I64" s="28"/>
      <c r="J64" s="28"/>
      <c r="K64" s="28"/>
      <c r="L64" s="103"/>
      <c r="M64" s="156"/>
    </row>
    <row r="65" spans="1:13" s="154" customFormat="1" ht="12" customHeight="1">
      <c r="A65" s="153"/>
      <c r="B65" s="118" t="s">
        <v>205</v>
      </c>
      <c r="C65" s="120"/>
      <c r="D65" s="163"/>
      <c r="E65" s="28"/>
      <c r="F65" s="23"/>
      <c r="G65" s="23"/>
      <c r="H65" s="28"/>
      <c r="I65" s="28"/>
      <c r="J65" s="28"/>
      <c r="K65" s="28"/>
      <c r="L65" s="103"/>
      <c r="M65" s="156"/>
    </row>
    <row r="66" spans="1:13" s="154" customFormat="1" ht="12" customHeight="1">
      <c r="A66" s="153"/>
      <c r="B66" s="989" t="s">
        <v>206</v>
      </c>
      <c r="C66" s="989"/>
      <c r="D66" s="163"/>
      <c r="E66" s="28">
        <v>15</v>
      </c>
      <c r="F66" s="23">
        <v>20221</v>
      </c>
      <c r="G66" s="23">
        <v>21930</v>
      </c>
      <c r="H66" s="28">
        <v>18</v>
      </c>
      <c r="I66" s="28">
        <v>20811</v>
      </c>
      <c r="J66" s="28">
        <v>994</v>
      </c>
      <c r="K66" s="28">
        <v>108</v>
      </c>
      <c r="L66" s="103"/>
      <c r="M66" s="156"/>
    </row>
    <row r="67" spans="1:13" s="154" customFormat="1" ht="3" customHeight="1">
      <c r="A67" s="153"/>
      <c r="B67" s="118"/>
      <c r="C67" s="118"/>
      <c r="D67" s="163"/>
      <c r="E67" s="28"/>
      <c r="F67" s="23"/>
      <c r="G67" s="23"/>
      <c r="H67" s="28"/>
      <c r="I67" s="28"/>
      <c r="J67" s="28"/>
      <c r="K67" s="28"/>
      <c r="L67" s="103"/>
      <c r="M67" s="156"/>
    </row>
    <row r="68" spans="1:13" s="154" customFormat="1" ht="12" customHeight="1">
      <c r="A68" s="153" t="s">
        <v>46</v>
      </c>
      <c r="B68" s="118" t="s">
        <v>47</v>
      </c>
      <c r="C68" s="118"/>
      <c r="D68" s="163"/>
      <c r="E68" s="28"/>
      <c r="F68" s="23"/>
      <c r="G68" s="23"/>
      <c r="H68" s="28"/>
      <c r="I68" s="28"/>
      <c r="J68" s="28"/>
      <c r="K68" s="28"/>
      <c r="L68" s="103"/>
      <c r="M68" s="156"/>
    </row>
    <row r="69" spans="1:13" s="154" customFormat="1" ht="12" customHeight="1">
      <c r="A69" s="153"/>
      <c r="B69" s="118" t="s">
        <v>194</v>
      </c>
      <c r="C69" s="118"/>
      <c r="D69" s="163"/>
      <c r="E69" s="28"/>
      <c r="F69" s="23"/>
      <c r="G69" s="23"/>
      <c r="H69" s="28"/>
      <c r="I69" s="28"/>
      <c r="J69" s="28"/>
      <c r="K69" s="28"/>
      <c r="L69" s="103"/>
      <c r="M69" s="156"/>
    </row>
    <row r="70" spans="1:13" s="154" customFormat="1" ht="12" customHeight="1">
      <c r="A70" s="153"/>
      <c r="B70" s="118" t="s">
        <v>195</v>
      </c>
      <c r="C70" s="118"/>
      <c r="D70" s="163"/>
      <c r="E70" s="28"/>
      <c r="F70" s="23"/>
      <c r="G70" s="23"/>
      <c r="H70" s="28"/>
      <c r="I70" s="28"/>
      <c r="J70" s="28"/>
      <c r="K70" s="28"/>
      <c r="L70" s="103"/>
      <c r="M70" s="156"/>
    </row>
    <row r="71" spans="1:13" s="154" customFormat="1" ht="12" customHeight="1">
      <c r="A71" s="153"/>
      <c r="B71" s="988" t="s">
        <v>196</v>
      </c>
      <c r="C71" s="989"/>
      <c r="D71" s="163"/>
      <c r="E71" s="28">
        <v>209</v>
      </c>
      <c r="F71" s="23">
        <v>3232040</v>
      </c>
      <c r="G71" s="23">
        <v>3292828</v>
      </c>
      <c r="H71" s="28">
        <v>643097</v>
      </c>
      <c r="I71" s="28">
        <v>2059577</v>
      </c>
      <c r="J71" s="28">
        <v>355318</v>
      </c>
      <c r="K71" s="28">
        <v>88295</v>
      </c>
      <c r="L71" s="103"/>
      <c r="M71" s="156"/>
    </row>
    <row r="72" spans="1:13" s="154" customFormat="1" ht="3" customHeight="1">
      <c r="A72" s="153"/>
      <c r="B72" s="118"/>
      <c r="C72" s="120"/>
      <c r="D72" s="163"/>
      <c r="E72" s="28"/>
      <c r="F72" s="23"/>
      <c r="G72" s="23"/>
      <c r="H72" s="28"/>
      <c r="I72" s="28"/>
      <c r="J72" s="28"/>
      <c r="K72" s="28"/>
      <c r="L72" s="103"/>
      <c r="M72" s="156"/>
    </row>
    <row r="73" spans="1:13" s="154" customFormat="1" ht="12" customHeight="1">
      <c r="A73" s="153" t="s">
        <v>49</v>
      </c>
      <c r="B73" s="118" t="s">
        <v>151</v>
      </c>
      <c r="C73" s="118"/>
      <c r="D73" s="163"/>
      <c r="E73" s="28"/>
      <c r="F73" s="23"/>
      <c r="G73" s="23"/>
      <c r="H73" s="28"/>
      <c r="I73" s="28"/>
      <c r="J73" s="28"/>
      <c r="K73" s="28"/>
      <c r="L73" s="103"/>
      <c r="M73" s="156"/>
    </row>
    <row r="74" spans="1:13" s="154" customFormat="1" ht="12" customHeight="1">
      <c r="A74" s="153"/>
      <c r="B74" s="118" t="s">
        <v>215</v>
      </c>
      <c r="C74" s="118"/>
      <c r="D74" s="163"/>
      <c r="E74" s="28"/>
      <c r="F74" s="23"/>
      <c r="G74" s="23"/>
      <c r="H74" s="28"/>
      <c r="I74" s="28"/>
      <c r="J74" s="28"/>
      <c r="K74" s="28"/>
      <c r="L74" s="103"/>
      <c r="M74" s="156"/>
    </row>
    <row r="75" spans="1:13" s="154" customFormat="1" ht="12" customHeight="1">
      <c r="A75" s="153"/>
      <c r="B75" s="118" t="s">
        <v>197</v>
      </c>
      <c r="C75" s="118"/>
      <c r="D75" s="163"/>
      <c r="E75" s="28"/>
      <c r="F75" s="23"/>
      <c r="G75" s="23"/>
      <c r="H75" s="28"/>
      <c r="I75" s="28"/>
      <c r="J75" s="28"/>
      <c r="K75" s="28"/>
      <c r="L75" s="103"/>
      <c r="M75" s="156"/>
    </row>
    <row r="76" spans="1:13" s="154" customFormat="1" ht="12" customHeight="1">
      <c r="A76" s="162"/>
      <c r="B76" s="988" t="s">
        <v>198</v>
      </c>
      <c r="C76" s="989"/>
      <c r="D76" s="163"/>
      <c r="E76" s="28">
        <v>504</v>
      </c>
      <c r="F76" s="23">
        <v>7430430</v>
      </c>
      <c r="G76" s="23">
        <v>7383767</v>
      </c>
      <c r="H76" s="28">
        <v>195613</v>
      </c>
      <c r="I76" s="28">
        <v>6650946</v>
      </c>
      <c r="J76" s="28">
        <v>501033</v>
      </c>
      <c r="K76" s="28">
        <v>31355</v>
      </c>
      <c r="L76" s="103"/>
      <c r="M76" s="156"/>
    </row>
    <row r="77" spans="1:13" s="154" customFormat="1" ht="3" customHeight="1">
      <c r="A77" s="164"/>
      <c r="B77" s="120"/>
      <c r="C77" s="120"/>
      <c r="D77" s="163"/>
      <c r="E77" s="28"/>
      <c r="F77" s="23"/>
      <c r="G77" s="23"/>
      <c r="H77" s="28"/>
      <c r="I77" s="28"/>
      <c r="J77" s="28"/>
      <c r="K77" s="28"/>
      <c r="L77" s="103"/>
      <c r="M77" s="156"/>
    </row>
    <row r="78" spans="1:13" s="154" customFormat="1" ht="12" customHeight="1">
      <c r="A78" s="164"/>
      <c r="B78" s="120"/>
      <c r="C78" s="138" t="s">
        <v>199</v>
      </c>
      <c r="D78" s="163"/>
      <c r="E78" s="28">
        <v>1313</v>
      </c>
      <c r="F78" s="23">
        <v>26548699</v>
      </c>
      <c r="G78" s="23">
        <v>29248323</v>
      </c>
      <c r="H78" s="28">
        <v>1181356</v>
      </c>
      <c r="I78" s="28">
        <v>27242133</v>
      </c>
      <c r="J78" s="28">
        <v>814885</v>
      </c>
      <c r="K78" s="28">
        <v>9950</v>
      </c>
      <c r="L78" s="103"/>
      <c r="M78" s="156"/>
    </row>
    <row r="79" spans="1:13" s="154" customFormat="1" ht="3" customHeight="1">
      <c r="A79" s="164"/>
      <c r="B79" s="120"/>
      <c r="C79" s="120"/>
      <c r="D79" s="163"/>
      <c r="E79" s="28"/>
      <c r="F79" s="23"/>
      <c r="G79" s="23"/>
      <c r="H79" s="28"/>
      <c r="I79" s="28"/>
      <c r="J79" s="28"/>
      <c r="K79" s="28"/>
      <c r="L79" s="103"/>
      <c r="M79" s="156"/>
    </row>
    <row r="80" spans="1:17" ht="12.75">
      <c r="A80" s="165"/>
      <c r="B80" s="119"/>
      <c r="C80" s="141" t="s">
        <v>465</v>
      </c>
      <c r="D80" s="166"/>
      <c r="E80" s="367">
        <v>1621</v>
      </c>
      <c r="F80" s="22">
        <v>28024667</v>
      </c>
      <c r="G80" s="22">
        <v>27505020</v>
      </c>
      <c r="H80" s="367">
        <v>3372967</v>
      </c>
      <c r="I80" s="367">
        <v>21088078</v>
      </c>
      <c r="J80" s="367">
        <v>2205209</v>
      </c>
      <c r="K80" s="367">
        <v>313887</v>
      </c>
      <c r="L80" s="103"/>
      <c r="M80" s="156"/>
      <c r="N80" s="107"/>
      <c r="O80" s="107"/>
      <c r="P80" s="107"/>
      <c r="Q80" s="107"/>
    </row>
    <row r="81" spans="1:17" ht="3" customHeight="1">
      <c r="A81" s="165"/>
      <c r="B81" s="119"/>
      <c r="C81" s="141"/>
      <c r="D81" s="30"/>
      <c r="E81" s="28"/>
      <c r="F81" s="23"/>
      <c r="G81" s="368"/>
      <c r="H81" s="28"/>
      <c r="I81" s="28"/>
      <c r="J81" s="28"/>
      <c r="K81" s="28"/>
      <c r="L81" s="103"/>
      <c r="M81" s="156"/>
      <c r="N81" s="107"/>
      <c r="O81" s="107"/>
      <c r="P81" s="107"/>
      <c r="Q81" s="107"/>
    </row>
    <row r="82" spans="1:17" ht="12.75">
      <c r="A82" s="165"/>
      <c r="B82" s="119"/>
      <c r="C82" s="167" t="s">
        <v>210</v>
      </c>
      <c r="D82" s="30"/>
      <c r="E82" s="28">
        <v>419</v>
      </c>
      <c r="F82" s="23">
        <v>2859484</v>
      </c>
      <c r="G82" s="23">
        <v>2411049</v>
      </c>
      <c r="H82" s="28">
        <v>798560</v>
      </c>
      <c r="I82" s="28">
        <v>1284513</v>
      </c>
      <c r="J82" s="28">
        <v>173842</v>
      </c>
      <c r="K82" s="28">
        <v>86034</v>
      </c>
      <c r="L82" s="30"/>
      <c r="M82" s="156"/>
      <c r="N82" s="107"/>
      <c r="O82" s="107"/>
      <c r="P82" s="107"/>
      <c r="Q82" s="107"/>
    </row>
    <row r="83" spans="1:12" ht="11.25" customHeight="1">
      <c r="A83" s="58" t="s">
        <v>7</v>
      </c>
      <c r="F83" s="107"/>
      <c r="G83" s="107"/>
      <c r="H83" s="107"/>
      <c r="I83" s="107"/>
      <c r="J83" s="107"/>
      <c r="K83" s="107"/>
      <c r="L83" s="8"/>
    </row>
    <row r="84" spans="1:12" ht="23.25" customHeight="1">
      <c r="A84" s="991" t="s">
        <v>474</v>
      </c>
      <c r="B84" s="991"/>
      <c r="C84" s="991"/>
      <c r="D84" s="991"/>
      <c r="E84" s="991"/>
      <c r="F84" s="991"/>
      <c r="G84" s="991"/>
      <c r="H84" s="991"/>
      <c r="I84" s="991"/>
      <c r="J84" s="991"/>
      <c r="K84" s="991"/>
      <c r="L84" s="30"/>
    </row>
    <row r="85" spans="1:11" ht="7.15" customHeight="1">
      <c r="A85" s="991"/>
      <c r="B85" s="991"/>
      <c r="C85" s="991"/>
      <c r="D85" s="991"/>
      <c r="E85" s="991"/>
      <c r="F85" s="991"/>
      <c r="G85" s="991"/>
      <c r="H85" s="991"/>
      <c r="I85" s="991"/>
      <c r="J85" s="991"/>
      <c r="K85" s="991"/>
    </row>
    <row r="86" spans="6:11" ht="12.75">
      <c r="F86" s="107"/>
      <c r="G86" s="107"/>
      <c r="H86" s="107"/>
      <c r="I86" s="107"/>
      <c r="J86" s="107"/>
      <c r="K86" s="107"/>
    </row>
    <row r="87" spans="5:11" ht="12.75">
      <c r="E87" s="107"/>
      <c r="F87" s="107"/>
      <c r="G87" s="107"/>
      <c r="H87" s="107"/>
      <c r="I87" s="107"/>
      <c r="J87" s="107"/>
      <c r="K87" s="107"/>
    </row>
    <row r="88" spans="3:12" ht="12.75">
      <c r="C88" s="168"/>
      <c r="E88" s="107"/>
      <c r="G88" s="23"/>
      <c r="H88" s="119"/>
      <c r="I88" s="17"/>
      <c r="J88" s="17"/>
      <c r="K88" s="17"/>
      <c r="L88" s="17"/>
    </row>
    <row r="90" ht="12.75">
      <c r="G90" s="107"/>
    </row>
    <row r="92" ht="12.75">
      <c r="G92" s="107"/>
    </row>
    <row r="93" ht="12.75">
      <c r="G93" s="107"/>
    </row>
  </sheetData>
  <mergeCells count="34">
    <mergeCell ref="A3:K3"/>
    <mergeCell ref="F12:K12"/>
    <mergeCell ref="K7:K11"/>
    <mergeCell ref="E5:E11"/>
    <mergeCell ref="I6:K6"/>
    <mergeCell ref="J7:J11"/>
    <mergeCell ref="I7:I11"/>
    <mergeCell ref="F5:F11"/>
    <mergeCell ref="H5:K5"/>
    <mergeCell ref="H6:H11"/>
    <mergeCell ref="G5:G11"/>
    <mergeCell ref="A5:A12"/>
    <mergeCell ref="B5:D12"/>
    <mergeCell ref="A84:K85"/>
    <mergeCell ref="B32:C32"/>
    <mergeCell ref="B76:C76"/>
    <mergeCell ref="B66:C66"/>
    <mergeCell ref="B71:C71"/>
    <mergeCell ref="B44:C44"/>
    <mergeCell ref="B56:C56"/>
    <mergeCell ref="B50:C50"/>
    <mergeCell ref="B16:C16"/>
    <mergeCell ref="B36:C36"/>
    <mergeCell ref="B28:C28"/>
    <mergeCell ref="B30:C30"/>
    <mergeCell ref="B61:C61"/>
    <mergeCell ref="B38:C38"/>
    <mergeCell ref="B48:C48"/>
    <mergeCell ref="B53:C53"/>
    <mergeCell ref="B40:C40"/>
    <mergeCell ref="B58:C58"/>
    <mergeCell ref="B23:C23"/>
    <mergeCell ref="B25:C25"/>
    <mergeCell ref="B20:C20"/>
  </mergeCells>
  <printOptions/>
  <pageMargins left="0.2755905511811024" right="0.1968503937007874" top="0.6299212598425197" bottom="0.6299212598425197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26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81"/>
  <sheetViews>
    <sheetView workbookViewId="0" topLeftCell="A1">
      <selection activeCell="L1" sqref="L1"/>
    </sheetView>
  </sheetViews>
  <sheetFormatPr defaultColWidth="11.421875" defaultRowHeight="12.75"/>
  <cols>
    <col min="1" max="1" width="4.8515625" style="58" customWidth="1"/>
    <col min="2" max="2" width="0.9921875" style="58" customWidth="1"/>
    <col min="3" max="3" width="37.57421875" style="58" customWidth="1"/>
    <col min="4" max="4" width="0.85546875" style="58" customWidth="1"/>
    <col min="5" max="5" width="6.140625" style="58" customWidth="1"/>
    <col min="6" max="6" width="9.28125" style="58" customWidth="1"/>
    <col min="7" max="7" width="8.421875" style="58" customWidth="1"/>
    <col min="8" max="8" width="6.7109375" style="58" customWidth="1"/>
    <col min="9" max="9" width="8.7109375" style="58" bestFit="1" customWidth="1"/>
    <col min="10" max="10" width="7.57421875" style="58" customWidth="1"/>
    <col min="11" max="11" width="9.7109375" style="58" customWidth="1"/>
    <col min="12" max="16384" width="11.421875" style="58" customWidth="1"/>
  </cols>
  <sheetData>
    <row r="2" spans="1:11" s="147" customFormat="1" ht="12.75">
      <c r="A2" s="953" t="s">
        <v>475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ht="11.25" customHeight="1"/>
    <row r="4" spans="1:11" ht="11.45" customHeight="1">
      <c r="A4" s="962" t="s">
        <v>476</v>
      </c>
      <c r="B4" s="970" t="s">
        <v>37</v>
      </c>
      <c r="C4" s="971"/>
      <c r="D4" s="972"/>
      <c r="E4" s="958" t="s">
        <v>477</v>
      </c>
      <c r="F4" s="958" t="s">
        <v>278</v>
      </c>
      <c r="G4" s="956" t="s">
        <v>1</v>
      </c>
      <c r="H4" s="957"/>
      <c r="I4" s="957"/>
      <c r="J4" s="957"/>
      <c r="K4" s="957"/>
    </row>
    <row r="5" spans="1:11" ht="16.15" customHeight="1">
      <c r="A5" s="964"/>
      <c r="B5" s="973"/>
      <c r="C5" s="974"/>
      <c r="D5" s="975"/>
      <c r="E5" s="959"/>
      <c r="F5" s="959"/>
      <c r="G5" s="992" t="s">
        <v>162</v>
      </c>
      <c r="H5" s="996"/>
      <c r="I5" s="992" t="s">
        <v>478</v>
      </c>
      <c r="J5" s="993"/>
      <c r="K5" s="967" t="s">
        <v>563</v>
      </c>
    </row>
    <row r="6" spans="1:11" ht="11.25" customHeight="1">
      <c r="A6" s="964"/>
      <c r="B6" s="973"/>
      <c r="C6" s="974"/>
      <c r="D6" s="975"/>
      <c r="E6" s="959"/>
      <c r="F6" s="959"/>
      <c r="G6" s="958" t="s">
        <v>168</v>
      </c>
      <c r="H6" s="958" t="s">
        <v>169</v>
      </c>
      <c r="I6" s="958" t="s">
        <v>168</v>
      </c>
      <c r="J6" s="958" t="s">
        <v>169</v>
      </c>
      <c r="K6" s="968"/>
    </row>
    <row r="7" spans="1:11" ht="39.75" customHeight="1">
      <c r="A7" s="964"/>
      <c r="B7" s="973"/>
      <c r="C7" s="974"/>
      <c r="D7" s="975"/>
      <c r="E7" s="959"/>
      <c r="F7" s="959"/>
      <c r="G7" s="959"/>
      <c r="H7" s="959"/>
      <c r="I7" s="959"/>
      <c r="J7" s="959"/>
      <c r="K7" s="968"/>
    </row>
    <row r="8" spans="1:11" ht="16.15" customHeight="1">
      <c r="A8" s="964"/>
      <c r="B8" s="973"/>
      <c r="C8" s="974"/>
      <c r="D8" s="975"/>
      <c r="E8" s="960"/>
      <c r="F8" s="960"/>
      <c r="G8" s="960"/>
      <c r="H8" s="960"/>
      <c r="I8" s="960"/>
      <c r="J8" s="960"/>
      <c r="K8" s="969"/>
    </row>
    <row r="9" spans="1:11" ht="12" customHeight="1">
      <c r="A9" s="966"/>
      <c r="B9" s="976"/>
      <c r="C9" s="977"/>
      <c r="D9" s="978"/>
      <c r="E9" s="169" t="s">
        <v>479</v>
      </c>
      <c r="F9" s="956" t="s">
        <v>3</v>
      </c>
      <c r="G9" s="957"/>
      <c r="H9" s="957"/>
      <c r="I9" s="957"/>
      <c r="J9" s="957"/>
      <c r="K9" s="957"/>
    </row>
    <row r="10" spans="1:10" ht="10.5" customHeight="1">
      <c r="A10" s="150"/>
      <c r="B10" s="131"/>
      <c r="C10" s="131"/>
      <c r="D10" s="151"/>
      <c r="E10" s="152"/>
      <c r="F10" s="148"/>
      <c r="G10" s="148"/>
      <c r="H10" s="148"/>
      <c r="I10" s="148"/>
      <c r="J10" s="148"/>
    </row>
    <row r="11" spans="1:12" ht="12.75" customHeight="1">
      <c r="A11" s="153" t="s">
        <v>52</v>
      </c>
      <c r="B11" s="17" t="s">
        <v>139</v>
      </c>
      <c r="C11" s="17"/>
      <c r="D11" s="110"/>
      <c r="E11" s="8"/>
      <c r="F11" s="8"/>
      <c r="G11" s="8"/>
      <c r="H11" s="9"/>
      <c r="I11" s="8"/>
      <c r="J11" s="9"/>
      <c r="K11" s="9"/>
      <c r="L11" s="170"/>
    </row>
    <row r="12" spans="1:12" ht="11.25" customHeight="1">
      <c r="A12" s="153"/>
      <c r="B12" s="17" t="s">
        <v>211</v>
      </c>
      <c r="D12" s="110"/>
      <c r="E12" s="8"/>
      <c r="F12" s="8"/>
      <c r="G12" s="8"/>
      <c r="H12" s="8"/>
      <c r="I12" s="8"/>
      <c r="J12" s="8"/>
      <c r="K12" s="10"/>
      <c r="L12" s="171"/>
    </row>
    <row r="13" spans="1:12" ht="12.75" customHeight="1">
      <c r="A13" s="153"/>
      <c r="B13" s="954" t="s">
        <v>212</v>
      </c>
      <c r="C13" s="955"/>
      <c r="D13" s="110"/>
      <c r="E13" s="28">
        <v>1</v>
      </c>
      <c r="F13" s="56" t="s">
        <v>8</v>
      </c>
      <c r="G13" s="56" t="s">
        <v>8</v>
      </c>
      <c r="H13" s="56" t="s">
        <v>8</v>
      </c>
      <c r="I13" s="56" t="s">
        <v>8</v>
      </c>
      <c r="J13" s="56" t="s">
        <v>8</v>
      </c>
      <c r="K13" s="56" t="s">
        <v>8</v>
      </c>
      <c r="L13" s="107"/>
    </row>
    <row r="14" spans="1:12" ht="4.9" customHeight="1">
      <c r="A14" s="153"/>
      <c r="B14" s="115"/>
      <c r="C14" s="115"/>
      <c r="D14" s="110"/>
      <c r="E14" s="157"/>
      <c r="F14" s="28"/>
      <c r="G14" s="157"/>
      <c r="H14" s="157"/>
      <c r="I14" s="157"/>
      <c r="J14" s="157"/>
      <c r="K14" s="28"/>
      <c r="L14" s="107"/>
    </row>
    <row r="15" spans="1:12" ht="12.75" customHeight="1">
      <c r="A15" s="153" t="s">
        <v>24</v>
      </c>
      <c r="B15" s="118" t="s">
        <v>140</v>
      </c>
      <c r="C15" s="118"/>
      <c r="D15" s="117"/>
      <c r="E15" s="28"/>
      <c r="F15" s="28"/>
      <c r="G15" s="28"/>
      <c r="H15" s="28"/>
      <c r="I15" s="28"/>
      <c r="J15" s="28"/>
      <c r="K15" s="28"/>
      <c r="L15" s="107"/>
    </row>
    <row r="16" spans="1:12" ht="12.75" customHeight="1">
      <c r="A16" s="153"/>
      <c r="B16" s="118" t="s">
        <v>180</v>
      </c>
      <c r="C16" s="118"/>
      <c r="D16" s="117"/>
      <c r="E16" s="28"/>
      <c r="F16" s="28"/>
      <c r="G16" s="28"/>
      <c r="H16" s="28"/>
      <c r="I16" s="28"/>
      <c r="J16" s="28"/>
      <c r="K16" s="28"/>
      <c r="L16" s="107"/>
    </row>
    <row r="17" spans="1:13" ht="12.75" customHeight="1">
      <c r="A17" s="153"/>
      <c r="B17" s="954" t="s">
        <v>181</v>
      </c>
      <c r="C17" s="955"/>
      <c r="D17" s="127"/>
      <c r="E17" s="28">
        <v>2</v>
      </c>
      <c r="F17" s="56" t="s">
        <v>8</v>
      </c>
      <c r="G17" s="56" t="s">
        <v>8</v>
      </c>
      <c r="H17" s="56" t="s">
        <v>8</v>
      </c>
      <c r="I17" s="56" t="s">
        <v>8</v>
      </c>
      <c r="J17" s="56" t="s">
        <v>8</v>
      </c>
      <c r="K17" s="56" t="s">
        <v>8</v>
      </c>
      <c r="L17" s="107"/>
      <c r="M17" s="107"/>
    </row>
    <row r="18" spans="1:12" ht="4.9" customHeight="1">
      <c r="A18" s="153"/>
      <c r="B18" s="118"/>
      <c r="C18" s="118"/>
      <c r="D18" s="117"/>
      <c r="E18" s="28"/>
      <c r="F18" s="28"/>
      <c r="G18" s="28"/>
      <c r="H18" s="28"/>
      <c r="I18" s="28"/>
      <c r="J18" s="28"/>
      <c r="K18" s="28"/>
      <c r="L18" s="107"/>
    </row>
    <row r="19" spans="1:12" ht="12.75" customHeight="1">
      <c r="A19" s="153" t="s">
        <v>25</v>
      </c>
      <c r="B19" s="118" t="s">
        <v>141</v>
      </c>
      <c r="C19" s="118"/>
      <c r="D19" s="117"/>
      <c r="E19" s="28"/>
      <c r="F19" s="28"/>
      <c r="G19" s="28"/>
      <c r="H19" s="28"/>
      <c r="I19" s="28"/>
      <c r="J19" s="28"/>
      <c r="K19" s="28"/>
      <c r="L19" s="107"/>
    </row>
    <row r="20" spans="1:13" ht="12.75" customHeight="1">
      <c r="A20" s="153"/>
      <c r="B20" s="954" t="s">
        <v>182</v>
      </c>
      <c r="C20" s="955"/>
      <c r="D20" s="127"/>
      <c r="E20" s="28">
        <v>5</v>
      </c>
      <c r="F20" s="28">
        <v>19131</v>
      </c>
      <c r="G20" s="201" t="s">
        <v>439</v>
      </c>
      <c r="H20" s="201" t="s">
        <v>439</v>
      </c>
      <c r="I20" s="28">
        <v>6607</v>
      </c>
      <c r="J20" s="201" t="s">
        <v>439</v>
      </c>
      <c r="K20" s="28">
        <v>12524</v>
      </c>
      <c r="L20" s="107"/>
      <c r="M20" s="107"/>
    </row>
    <row r="21" spans="1:16" ht="4.9" customHeight="1">
      <c r="A21" s="153"/>
      <c r="B21" s="118"/>
      <c r="C21" s="120"/>
      <c r="D21" s="158"/>
      <c r="E21" s="28"/>
      <c r="F21" s="28"/>
      <c r="G21" s="28"/>
      <c r="H21" s="28"/>
      <c r="I21" s="28"/>
      <c r="J21" s="28"/>
      <c r="K21" s="28"/>
      <c r="L21" s="107"/>
      <c r="P21" s="58" t="s">
        <v>400</v>
      </c>
    </row>
    <row r="22" spans="1:13" ht="11.25" customHeight="1">
      <c r="A22" s="153" t="s">
        <v>26</v>
      </c>
      <c r="B22" s="954" t="s">
        <v>142</v>
      </c>
      <c r="C22" s="955"/>
      <c r="D22" s="127"/>
      <c r="E22" s="28">
        <v>4</v>
      </c>
      <c r="F22" s="28">
        <v>12811</v>
      </c>
      <c r="G22" s="28">
        <v>489</v>
      </c>
      <c r="H22" s="201" t="s">
        <v>439</v>
      </c>
      <c r="I22" s="28">
        <v>12322</v>
      </c>
      <c r="J22" s="201" t="s">
        <v>439</v>
      </c>
      <c r="K22" s="201" t="s">
        <v>439</v>
      </c>
      <c r="L22" s="107"/>
      <c r="M22" s="107"/>
    </row>
    <row r="23" spans="1:12" ht="4.9" customHeight="1">
      <c r="A23" s="153"/>
      <c r="B23" s="118"/>
      <c r="C23" s="118"/>
      <c r="D23" s="117"/>
      <c r="E23" s="28"/>
      <c r="F23" s="28"/>
      <c r="G23" s="28"/>
      <c r="H23" s="28"/>
      <c r="I23" s="28"/>
      <c r="J23" s="28"/>
      <c r="K23" s="28"/>
      <c r="L23" s="107"/>
    </row>
    <row r="24" spans="1:13" ht="12.75" customHeight="1">
      <c r="A24" s="153" t="s">
        <v>28</v>
      </c>
      <c r="B24" s="955" t="s">
        <v>29</v>
      </c>
      <c r="C24" s="955"/>
      <c r="D24" s="127"/>
      <c r="E24" s="28">
        <v>6</v>
      </c>
      <c r="F24" s="28">
        <v>854</v>
      </c>
      <c r="G24" s="28">
        <v>365</v>
      </c>
      <c r="H24" s="201" t="s">
        <v>439</v>
      </c>
      <c r="I24" s="28">
        <v>272</v>
      </c>
      <c r="J24" s="201" t="s">
        <v>439</v>
      </c>
      <c r="K24" s="28">
        <v>216</v>
      </c>
      <c r="L24" s="107"/>
      <c r="M24" s="107"/>
    </row>
    <row r="25" spans="1:12" ht="4.9" customHeight="1">
      <c r="A25" s="153"/>
      <c r="B25" s="118"/>
      <c r="C25" s="118"/>
      <c r="D25" s="117"/>
      <c r="E25" s="28"/>
      <c r="F25" s="28"/>
      <c r="G25" s="28"/>
      <c r="H25" s="28"/>
      <c r="I25" s="28"/>
      <c r="J25" s="28"/>
      <c r="K25" s="28"/>
      <c r="L25" s="107"/>
    </row>
    <row r="26" spans="1:14" ht="12.75" customHeight="1">
      <c r="A26" s="153" t="s">
        <v>30</v>
      </c>
      <c r="B26" s="955" t="s">
        <v>31</v>
      </c>
      <c r="C26" s="955"/>
      <c r="D26" s="127"/>
      <c r="E26" s="28">
        <v>20</v>
      </c>
      <c r="F26" s="28">
        <v>17854</v>
      </c>
      <c r="G26" s="28">
        <v>1150</v>
      </c>
      <c r="H26" s="201" t="s">
        <v>439</v>
      </c>
      <c r="I26" s="28">
        <v>7879</v>
      </c>
      <c r="J26" s="28">
        <v>490</v>
      </c>
      <c r="K26" s="28">
        <v>8335</v>
      </c>
      <c r="L26" s="107"/>
      <c r="M26" s="107"/>
      <c r="N26" s="58" t="s">
        <v>251</v>
      </c>
    </row>
    <row r="27" spans="1:12" ht="4.9" customHeight="1">
      <c r="A27" s="153"/>
      <c r="B27" s="121"/>
      <c r="C27" s="121"/>
      <c r="D27" s="159"/>
      <c r="E27" s="28"/>
      <c r="F27" s="28"/>
      <c r="G27" s="28"/>
      <c r="H27" s="28"/>
      <c r="I27" s="28"/>
      <c r="J27" s="28"/>
      <c r="K27" s="28"/>
      <c r="L27" s="107"/>
    </row>
    <row r="28" spans="1:12" ht="12.75" customHeight="1">
      <c r="A28" s="153" t="s">
        <v>32</v>
      </c>
      <c r="B28" s="118" t="s">
        <v>144</v>
      </c>
      <c r="C28" s="118"/>
      <c r="D28" s="159"/>
      <c r="E28" s="28"/>
      <c r="F28" s="28"/>
      <c r="G28" s="28"/>
      <c r="H28" s="28"/>
      <c r="I28" s="28"/>
      <c r="J28" s="28"/>
      <c r="K28" s="28"/>
      <c r="L28" s="107"/>
    </row>
    <row r="29" spans="1:12" ht="12.75" customHeight="1">
      <c r="A29" s="153"/>
      <c r="B29" s="118" t="s">
        <v>213</v>
      </c>
      <c r="C29" s="118"/>
      <c r="D29" s="159"/>
      <c r="E29" s="28"/>
      <c r="F29" s="28"/>
      <c r="G29" s="28"/>
      <c r="H29" s="28"/>
      <c r="I29" s="28"/>
      <c r="J29" s="28"/>
      <c r="K29" s="28"/>
      <c r="L29" s="107"/>
    </row>
    <row r="30" spans="1:13" ht="12.75" customHeight="1">
      <c r="A30" s="153"/>
      <c r="B30" s="954" t="s">
        <v>202</v>
      </c>
      <c r="C30" s="955"/>
      <c r="D30" s="127"/>
      <c r="E30" s="28">
        <v>8</v>
      </c>
      <c r="F30" s="28">
        <v>972</v>
      </c>
      <c r="G30" s="28">
        <v>251</v>
      </c>
      <c r="H30" s="201" t="s">
        <v>439</v>
      </c>
      <c r="I30" s="28">
        <v>700</v>
      </c>
      <c r="J30" s="201" t="s">
        <v>439</v>
      </c>
      <c r="K30" s="28">
        <v>20</v>
      </c>
      <c r="L30" s="107"/>
      <c r="M30" s="107"/>
    </row>
    <row r="31" spans="1:12" ht="4.9" customHeight="1">
      <c r="A31" s="153"/>
      <c r="B31" s="118"/>
      <c r="C31" s="118"/>
      <c r="D31" s="117"/>
      <c r="E31" s="28"/>
      <c r="F31" s="28"/>
      <c r="G31" s="28"/>
      <c r="H31" s="28"/>
      <c r="I31" s="28"/>
      <c r="J31" s="28"/>
      <c r="K31" s="28"/>
      <c r="L31" s="107"/>
    </row>
    <row r="32" spans="1:13" ht="12.75" customHeight="1">
      <c r="A32" s="153" t="s">
        <v>33</v>
      </c>
      <c r="B32" s="955" t="s">
        <v>216</v>
      </c>
      <c r="C32" s="955"/>
      <c r="D32" s="127"/>
      <c r="E32" s="28">
        <v>1</v>
      </c>
      <c r="F32" s="56" t="s">
        <v>8</v>
      </c>
      <c r="G32" s="56" t="s">
        <v>8</v>
      </c>
      <c r="H32" s="56" t="s">
        <v>8</v>
      </c>
      <c r="I32" s="56" t="s">
        <v>8</v>
      </c>
      <c r="J32" s="56" t="s">
        <v>8</v>
      </c>
      <c r="K32" s="56" t="s">
        <v>8</v>
      </c>
      <c r="L32" s="107"/>
      <c r="M32" s="107"/>
    </row>
    <row r="33" spans="1:12" ht="4.9" customHeight="1">
      <c r="A33" s="153"/>
      <c r="B33" s="118"/>
      <c r="C33" s="121"/>
      <c r="D33" s="159"/>
      <c r="E33" s="28"/>
      <c r="F33" s="28"/>
      <c r="G33" s="28"/>
      <c r="H33" s="28"/>
      <c r="I33" s="28"/>
      <c r="J33" s="28"/>
      <c r="K33" s="28"/>
      <c r="L33" s="107"/>
    </row>
    <row r="34" spans="1:13" ht="12.75" customHeight="1">
      <c r="A34" s="153" t="s">
        <v>34</v>
      </c>
      <c r="B34" s="955" t="s">
        <v>145</v>
      </c>
      <c r="C34" s="955"/>
      <c r="D34" s="127"/>
      <c r="E34" s="28">
        <v>102</v>
      </c>
      <c r="F34" s="28">
        <v>350048</v>
      </c>
      <c r="G34" s="28">
        <v>62315</v>
      </c>
      <c r="H34" s="201" t="s">
        <v>439</v>
      </c>
      <c r="I34" s="28">
        <v>220742</v>
      </c>
      <c r="J34" s="28">
        <v>27250</v>
      </c>
      <c r="K34" s="28">
        <v>39741</v>
      </c>
      <c r="L34" s="107"/>
      <c r="M34" s="107"/>
    </row>
    <row r="35" spans="1:12" ht="4.9" customHeight="1">
      <c r="A35" s="153"/>
      <c r="B35" s="118"/>
      <c r="C35" s="118"/>
      <c r="D35" s="117"/>
      <c r="E35" s="28"/>
      <c r="F35" s="28"/>
      <c r="G35" s="28"/>
      <c r="H35" s="28"/>
      <c r="I35" s="28"/>
      <c r="J35" s="28"/>
      <c r="K35" s="28"/>
      <c r="L35" s="107"/>
    </row>
    <row r="36" spans="1:12" ht="12.75" customHeight="1">
      <c r="A36" s="153" t="s">
        <v>35</v>
      </c>
      <c r="B36" s="118" t="s">
        <v>146</v>
      </c>
      <c r="C36" s="118"/>
      <c r="D36" s="117"/>
      <c r="E36" s="28"/>
      <c r="F36" s="28"/>
      <c r="G36" s="28"/>
      <c r="H36" s="28"/>
      <c r="I36" s="28"/>
      <c r="J36" s="28"/>
      <c r="K36" s="28"/>
      <c r="L36" s="107"/>
    </row>
    <row r="37" spans="1:12" ht="11.25" customHeight="1">
      <c r="A37" s="153"/>
      <c r="B37" s="118" t="s">
        <v>185</v>
      </c>
      <c r="C37" s="121"/>
      <c r="D37" s="159"/>
      <c r="E37" s="28"/>
      <c r="F37" s="28"/>
      <c r="G37" s="28"/>
      <c r="H37" s="28"/>
      <c r="I37" s="28"/>
      <c r="J37" s="28"/>
      <c r="K37" s="28"/>
      <c r="L37" s="107"/>
    </row>
    <row r="38" spans="1:13" ht="12.75" customHeight="1">
      <c r="A38" s="153"/>
      <c r="B38" s="954" t="s">
        <v>186</v>
      </c>
      <c r="C38" s="955"/>
      <c r="D38" s="127"/>
      <c r="E38" s="28">
        <v>22</v>
      </c>
      <c r="F38" s="28">
        <v>21999</v>
      </c>
      <c r="G38" s="28">
        <v>20960</v>
      </c>
      <c r="H38" s="201" t="s">
        <v>439</v>
      </c>
      <c r="I38" s="28">
        <v>276</v>
      </c>
      <c r="J38" s="201" t="s">
        <v>439</v>
      </c>
      <c r="K38" s="28">
        <v>763</v>
      </c>
      <c r="L38" s="107"/>
      <c r="M38" s="107"/>
    </row>
    <row r="39" spans="1:12" ht="4.9" customHeight="1">
      <c r="A39" s="153"/>
      <c r="B39" s="121"/>
      <c r="C39" s="121"/>
      <c r="D39" s="159"/>
      <c r="E39" s="28"/>
      <c r="F39" s="28"/>
      <c r="G39" s="28"/>
      <c r="H39" s="28"/>
      <c r="I39" s="28"/>
      <c r="J39" s="28"/>
      <c r="K39" s="28"/>
      <c r="L39" s="107"/>
    </row>
    <row r="40" spans="1:12" ht="11.25" customHeight="1">
      <c r="A40" s="153" t="s">
        <v>36</v>
      </c>
      <c r="B40" s="118" t="s">
        <v>54</v>
      </c>
      <c r="C40" s="118"/>
      <c r="D40" s="117"/>
      <c r="E40" s="28"/>
      <c r="F40" s="28"/>
      <c r="G40" s="28"/>
      <c r="H40" s="28"/>
      <c r="I40" s="28"/>
      <c r="J40" s="28"/>
      <c r="K40" s="28"/>
      <c r="L40" s="107"/>
    </row>
    <row r="41" spans="1:12" ht="12.75" customHeight="1">
      <c r="A41" s="162"/>
      <c r="B41" s="118" t="s">
        <v>187</v>
      </c>
      <c r="C41" s="118"/>
      <c r="D41" s="117"/>
      <c r="E41" s="28"/>
      <c r="F41" s="28"/>
      <c r="G41" s="28"/>
      <c r="H41" s="28"/>
      <c r="I41" s="28"/>
      <c r="J41" s="28"/>
      <c r="K41" s="28"/>
      <c r="L41" s="107"/>
    </row>
    <row r="42" spans="1:13" ht="12.75" customHeight="1">
      <c r="A42" s="162"/>
      <c r="B42" s="118" t="s">
        <v>147</v>
      </c>
      <c r="C42" s="118"/>
      <c r="D42" s="127"/>
      <c r="E42" s="28">
        <v>38</v>
      </c>
      <c r="F42" s="28">
        <v>205892</v>
      </c>
      <c r="G42" s="28">
        <v>1381</v>
      </c>
      <c r="H42" s="201" t="s">
        <v>439</v>
      </c>
      <c r="I42" s="28">
        <v>94974</v>
      </c>
      <c r="J42" s="28">
        <v>28991</v>
      </c>
      <c r="K42" s="28">
        <v>80545</v>
      </c>
      <c r="L42" s="107"/>
      <c r="M42" s="107"/>
    </row>
    <row r="43" spans="1:12" ht="4.9" customHeight="1">
      <c r="A43" s="162"/>
      <c r="B43" s="118"/>
      <c r="C43" s="118"/>
      <c r="D43" s="127"/>
      <c r="E43" s="28"/>
      <c r="F43" s="28"/>
      <c r="G43" s="28"/>
      <c r="H43" s="28"/>
      <c r="I43" s="28"/>
      <c r="J43" s="28"/>
      <c r="K43" s="28"/>
      <c r="L43" s="107"/>
    </row>
    <row r="44" spans="1:13" ht="12.75" customHeight="1">
      <c r="A44" s="162">
        <v>13</v>
      </c>
      <c r="B44" s="954" t="s">
        <v>164</v>
      </c>
      <c r="C44" s="955"/>
      <c r="D44" s="127"/>
      <c r="E44" s="28">
        <v>174</v>
      </c>
      <c r="F44" s="28">
        <v>32708</v>
      </c>
      <c r="G44" s="28">
        <v>10257</v>
      </c>
      <c r="H44" s="201" t="s">
        <v>439</v>
      </c>
      <c r="I44" s="28">
        <v>22169</v>
      </c>
      <c r="J44" s="201" t="s">
        <v>439</v>
      </c>
      <c r="K44" s="28">
        <v>281</v>
      </c>
      <c r="L44" s="107"/>
      <c r="M44" s="107"/>
    </row>
    <row r="45" spans="1:12" ht="4.9" customHeight="1">
      <c r="A45" s="162"/>
      <c r="B45" s="118"/>
      <c r="C45" s="118"/>
      <c r="D45" s="127"/>
      <c r="E45" s="28"/>
      <c r="F45" s="28"/>
      <c r="G45" s="28"/>
      <c r="H45" s="28"/>
      <c r="I45" s="28"/>
      <c r="J45" s="28"/>
      <c r="K45" s="28"/>
      <c r="L45" s="107"/>
    </row>
    <row r="46" spans="1:12" ht="12.75" customHeight="1">
      <c r="A46" s="162">
        <v>14</v>
      </c>
      <c r="B46" s="118" t="s">
        <v>165</v>
      </c>
      <c r="C46" s="118"/>
      <c r="D46" s="127"/>
      <c r="E46" s="28" t="s">
        <v>400</v>
      </c>
      <c r="F46" s="28"/>
      <c r="G46" s="28"/>
      <c r="H46" s="28"/>
      <c r="I46" s="28"/>
      <c r="J46" s="28"/>
      <c r="K46" s="28"/>
      <c r="L46" s="107"/>
    </row>
    <row r="47" spans="1:13" ht="12" customHeight="1">
      <c r="A47" s="162"/>
      <c r="B47" s="988" t="s">
        <v>188</v>
      </c>
      <c r="C47" s="989"/>
      <c r="D47" s="117"/>
      <c r="E47" s="28">
        <v>28</v>
      </c>
      <c r="F47" s="28">
        <v>4187</v>
      </c>
      <c r="G47" s="28">
        <v>1817</v>
      </c>
      <c r="H47" s="201" t="s">
        <v>439</v>
      </c>
      <c r="I47" s="28">
        <v>2193</v>
      </c>
      <c r="J47" s="201" t="s">
        <v>439</v>
      </c>
      <c r="K47" s="28">
        <v>176</v>
      </c>
      <c r="L47" s="107"/>
      <c r="M47" s="107"/>
    </row>
    <row r="48" spans="1:12" ht="4.9" customHeight="1">
      <c r="A48" s="162"/>
      <c r="B48" s="120"/>
      <c r="C48" s="120"/>
      <c r="D48" s="117"/>
      <c r="E48" s="28"/>
      <c r="F48" s="28"/>
      <c r="G48" s="28"/>
      <c r="H48" s="28"/>
      <c r="I48" s="28"/>
      <c r="J48" s="28"/>
      <c r="K48" s="28"/>
      <c r="L48" s="107"/>
    </row>
    <row r="49" spans="1:12" ht="12.75" customHeight="1">
      <c r="A49" s="153" t="s">
        <v>38</v>
      </c>
      <c r="B49" s="118" t="s">
        <v>148</v>
      </c>
      <c r="C49" s="118"/>
      <c r="D49" s="163"/>
      <c r="E49" s="28"/>
      <c r="F49" s="28"/>
      <c r="G49" s="28"/>
      <c r="H49" s="28"/>
      <c r="I49" s="28"/>
      <c r="J49" s="28"/>
      <c r="K49" s="28"/>
      <c r="L49" s="107"/>
    </row>
    <row r="50" spans="1:13" ht="11.25" customHeight="1">
      <c r="A50" s="153"/>
      <c r="B50" s="988" t="s">
        <v>209</v>
      </c>
      <c r="C50" s="989"/>
      <c r="D50" s="163"/>
      <c r="E50" s="28">
        <v>60</v>
      </c>
      <c r="F50" s="28">
        <v>39484</v>
      </c>
      <c r="G50" s="28">
        <v>135</v>
      </c>
      <c r="H50" s="201" t="s">
        <v>439</v>
      </c>
      <c r="I50" s="28">
        <v>32182</v>
      </c>
      <c r="J50" s="28">
        <v>331</v>
      </c>
      <c r="K50" s="28">
        <v>6837</v>
      </c>
      <c r="L50" s="107"/>
      <c r="M50" s="107"/>
    </row>
    <row r="51" spans="1:12" ht="4.9" customHeight="1">
      <c r="A51" s="153"/>
      <c r="B51" s="118"/>
      <c r="C51" s="118"/>
      <c r="D51" s="163"/>
      <c r="E51" s="28"/>
      <c r="F51" s="28"/>
      <c r="G51" s="28"/>
      <c r="H51" s="28"/>
      <c r="I51" s="28"/>
      <c r="J51" s="28"/>
      <c r="K51" s="28"/>
      <c r="L51" s="107"/>
    </row>
    <row r="52" spans="1:12" ht="12.75">
      <c r="A52" s="153" t="s">
        <v>39</v>
      </c>
      <c r="B52" s="118" t="s">
        <v>149</v>
      </c>
      <c r="C52" s="118"/>
      <c r="D52" s="163"/>
      <c r="E52" s="28"/>
      <c r="F52" s="28"/>
      <c r="G52" s="28"/>
      <c r="H52" s="28"/>
      <c r="I52" s="28"/>
      <c r="J52" s="28"/>
      <c r="K52" s="28"/>
      <c r="L52" s="107"/>
    </row>
    <row r="53" spans="1:13" ht="12.75">
      <c r="A53" s="153"/>
      <c r="B53" s="989" t="s">
        <v>189</v>
      </c>
      <c r="C53" s="989"/>
      <c r="D53" s="163"/>
      <c r="E53" s="28">
        <v>256</v>
      </c>
      <c r="F53" s="28">
        <v>208104</v>
      </c>
      <c r="G53" s="28">
        <v>939</v>
      </c>
      <c r="H53" s="28">
        <v>5</v>
      </c>
      <c r="I53" s="28">
        <v>170776</v>
      </c>
      <c r="J53" s="28">
        <v>32599</v>
      </c>
      <c r="K53" s="28">
        <v>3785</v>
      </c>
      <c r="L53" s="107"/>
      <c r="M53" s="107"/>
    </row>
    <row r="54" spans="1:12" ht="4.9" customHeight="1">
      <c r="A54" s="153"/>
      <c r="B54" s="118"/>
      <c r="C54" s="120"/>
      <c r="D54" s="163"/>
      <c r="E54" s="28"/>
      <c r="F54" s="28"/>
      <c r="G54" s="28"/>
      <c r="H54" s="28"/>
      <c r="I54" s="28"/>
      <c r="J54" s="28"/>
      <c r="K54" s="28"/>
      <c r="L54" s="107"/>
    </row>
    <row r="55" spans="1:12" ht="12.75">
      <c r="A55" s="153" t="s">
        <v>40</v>
      </c>
      <c r="B55" s="118" t="s">
        <v>150</v>
      </c>
      <c r="C55" s="118"/>
      <c r="D55" s="163"/>
      <c r="E55" s="28"/>
      <c r="F55" s="28"/>
      <c r="G55" s="28"/>
      <c r="H55" s="28"/>
      <c r="I55" s="28"/>
      <c r="J55" s="28"/>
      <c r="K55" s="28"/>
      <c r="L55" s="107"/>
    </row>
    <row r="56" spans="1:13" ht="12.75">
      <c r="A56" s="153"/>
      <c r="B56" s="988" t="s">
        <v>190</v>
      </c>
      <c r="C56" s="989"/>
      <c r="D56" s="163"/>
      <c r="E56" s="28">
        <v>121</v>
      </c>
      <c r="F56" s="28">
        <v>1194681</v>
      </c>
      <c r="G56" s="28">
        <v>158770</v>
      </c>
      <c r="H56" s="28">
        <v>502</v>
      </c>
      <c r="I56" s="28">
        <v>790600</v>
      </c>
      <c r="J56" s="28">
        <v>49401</v>
      </c>
      <c r="K56" s="28">
        <v>195409</v>
      </c>
      <c r="L56" s="107"/>
      <c r="M56" s="107"/>
    </row>
    <row r="57" spans="1:12" ht="4.9" customHeight="1">
      <c r="A57" s="153"/>
      <c r="B57" s="118"/>
      <c r="C57" s="118"/>
      <c r="D57" s="163"/>
      <c r="E57" s="28"/>
      <c r="F57" s="28"/>
      <c r="G57" s="28"/>
      <c r="H57" s="28"/>
      <c r="I57" s="28"/>
      <c r="J57" s="28"/>
      <c r="K57" s="28"/>
      <c r="L57" s="107"/>
    </row>
    <row r="58" spans="1:12" ht="12.75">
      <c r="A58" s="153" t="s">
        <v>44</v>
      </c>
      <c r="B58" s="118" t="s">
        <v>45</v>
      </c>
      <c r="C58" s="118"/>
      <c r="D58" s="163"/>
      <c r="E58" s="28"/>
      <c r="F58" s="28"/>
      <c r="G58" s="28"/>
      <c r="H58" s="28"/>
      <c r="I58" s="28"/>
      <c r="J58" s="28"/>
      <c r="K58" s="28"/>
      <c r="L58" s="107"/>
    </row>
    <row r="59" spans="1:12" ht="12.75">
      <c r="A59" s="153"/>
      <c r="B59" s="118" t="s">
        <v>204</v>
      </c>
      <c r="C59" s="120"/>
      <c r="D59" s="163"/>
      <c r="E59" s="28"/>
      <c r="F59" s="28"/>
      <c r="G59" s="28"/>
      <c r="H59" s="28"/>
      <c r="I59" s="28"/>
      <c r="J59" s="28"/>
      <c r="K59" s="28"/>
      <c r="L59" s="107"/>
    </row>
    <row r="60" spans="1:12" ht="12.75">
      <c r="A60" s="153"/>
      <c r="B60" s="118" t="s">
        <v>205</v>
      </c>
      <c r="C60" s="120"/>
      <c r="D60" s="163"/>
      <c r="E60" s="28"/>
      <c r="F60" s="28"/>
      <c r="G60" s="28"/>
      <c r="H60" s="28"/>
      <c r="I60" s="28"/>
      <c r="J60" s="28"/>
      <c r="K60" s="28"/>
      <c r="L60" s="107"/>
    </row>
    <row r="61" spans="1:13" ht="12.75">
      <c r="A61" s="153"/>
      <c r="B61" s="989" t="s">
        <v>206</v>
      </c>
      <c r="C61" s="989"/>
      <c r="D61" s="163"/>
      <c r="E61" s="201" t="s">
        <v>439</v>
      </c>
      <c r="F61" s="201" t="s">
        <v>439</v>
      </c>
      <c r="G61" s="201" t="s">
        <v>439</v>
      </c>
      <c r="H61" s="201" t="s">
        <v>439</v>
      </c>
      <c r="I61" s="201" t="s">
        <v>439</v>
      </c>
      <c r="J61" s="201" t="s">
        <v>439</v>
      </c>
      <c r="K61" s="201" t="s">
        <v>439</v>
      </c>
      <c r="L61" s="107"/>
      <c r="M61" s="107"/>
    </row>
    <row r="62" spans="1:12" ht="4.9" customHeight="1">
      <c r="A62" s="153"/>
      <c r="B62" s="118"/>
      <c r="C62" s="118"/>
      <c r="D62" s="163"/>
      <c r="E62" s="28"/>
      <c r="F62" s="28"/>
      <c r="G62" s="28"/>
      <c r="H62" s="28"/>
      <c r="I62" s="28"/>
      <c r="J62" s="28"/>
      <c r="K62" s="28"/>
      <c r="L62" s="107"/>
    </row>
    <row r="63" spans="1:12" ht="12.75">
      <c r="A63" s="153" t="s">
        <v>46</v>
      </c>
      <c r="B63" s="118" t="s">
        <v>47</v>
      </c>
      <c r="C63" s="118"/>
      <c r="D63" s="163"/>
      <c r="E63" s="28"/>
      <c r="F63" s="28"/>
      <c r="G63" s="28"/>
      <c r="H63" s="28"/>
      <c r="I63" s="28"/>
      <c r="J63" s="28"/>
      <c r="K63" s="28"/>
      <c r="L63" s="107"/>
    </row>
    <row r="64" spans="1:12" ht="12.75">
      <c r="A64" s="153"/>
      <c r="B64" s="118" t="s">
        <v>194</v>
      </c>
      <c r="C64" s="118"/>
      <c r="D64" s="163"/>
      <c r="E64" s="28"/>
      <c r="F64" s="28"/>
      <c r="G64" s="28"/>
      <c r="H64" s="28"/>
      <c r="I64" s="28"/>
      <c r="J64" s="28"/>
      <c r="K64" s="28"/>
      <c r="L64" s="107"/>
    </row>
    <row r="65" spans="1:12" ht="12.75">
      <c r="A65" s="153"/>
      <c r="B65" s="118" t="s">
        <v>195</v>
      </c>
      <c r="C65" s="118"/>
      <c r="D65" s="163"/>
      <c r="E65" s="28"/>
      <c r="F65" s="28"/>
      <c r="G65" s="28"/>
      <c r="H65" s="28"/>
      <c r="I65" s="28"/>
      <c r="J65" s="28"/>
      <c r="K65" s="28"/>
      <c r="L65" s="107"/>
    </row>
    <row r="66" spans="1:13" ht="12.75">
      <c r="A66" s="153"/>
      <c r="B66" s="988" t="s">
        <v>196</v>
      </c>
      <c r="C66" s="989"/>
      <c r="D66" s="163"/>
      <c r="E66" s="28">
        <v>792</v>
      </c>
      <c r="F66" s="28">
        <v>10778227</v>
      </c>
      <c r="G66" s="28">
        <v>858951</v>
      </c>
      <c r="H66" s="28">
        <v>35723</v>
      </c>
      <c r="I66" s="28">
        <v>5014501</v>
      </c>
      <c r="J66" s="28">
        <v>431874</v>
      </c>
      <c r="K66" s="28">
        <v>4437176</v>
      </c>
      <c r="L66" s="107"/>
      <c r="M66" s="107"/>
    </row>
    <row r="67" spans="1:12" ht="4.9" customHeight="1">
      <c r="A67" s="153"/>
      <c r="B67" s="118"/>
      <c r="C67" s="120"/>
      <c r="D67" s="163"/>
      <c r="E67" s="28"/>
      <c r="F67" s="28"/>
      <c r="G67" s="28"/>
      <c r="H67" s="28"/>
      <c r="I67" s="28"/>
      <c r="J67" s="28"/>
      <c r="K67" s="28"/>
      <c r="L67" s="107"/>
    </row>
    <row r="68" spans="1:12" ht="12.75">
      <c r="A68" s="153" t="s">
        <v>49</v>
      </c>
      <c r="B68" s="118" t="s">
        <v>151</v>
      </c>
      <c r="C68" s="118"/>
      <c r="D68" s="163"/>
      <c r="E68" s="28"/>
      <c r="F68" s="28"/>
      <c r="G68" s="28"/>
      <c r="H68" s="28"/>
      <c r="I68" s="28"/>
      <c r="J68" s="28"/>
      <c r="K68" s="28"/>
      <c r="L68" s="107"/>
    </row>
    <row r="69" spans="1:12" ht="12.75">
      <c r="A69" s="153"/>
      <c r="B69" s="118" t="s">
        <v>215</v>
      </c>
      <c r="C69" s="118"/>
      <c r="D69" s="163"/>
      <c r="E69" s="28"/>
      <c r="F69" s="28"/>
      <c r="G69" s="28"/>
      <c r="H69" s="28"/>
      <c r="I69" s="28"/>
      <c r="J69" s="28"/>
      <c r="K69" s="28"/>
      <c r="L69" s="107"/>
    </row>
    <row r="70" spans="1:12" ht="12.75">
      <c r="A70" s="153"/>
      <c r="B70" s="118" t="s">
        <v>197</v>
      </c>
      <c r="C70" s="118"/>
      <c r="D70" s="163"/>
      <c r="E70" s="28"/>
      <c r="F70" s="28"/>
      <c r="G70" s="28"/>
      <c r="H70" s="28"/>
      <c r="I70" s="28"/>
      <c r="J70" s="28"/>
      <c r="K70" s="28"/>
      <c r="L70" s="107"/>
    </row>
    <row r="71" spans="1:13" ht="12.75">
      <c r="A71" s="162"/>
      <c r="B71" s="988" t="s">
        <v>198</v>
      </c>
      <c r="C71" s="989"/>
      <c r="D71" s="163"/>
      <c r="E71" s="28">
        <v>100</v>
      </c>
      <c r="F71" s="28">
        <v>245531</v>
      </c>
      <c r="G71" s="28">
        <v>26955</v>
      </c>
      <c r="H71" s="201" t="s">
        <v>439</v>
      </c>
      <c r="I71" s="28">
        <v>172745</v>
      </c>
      <c r="J71" s="28">
        <v>12095</v>
      </c>
      <c r="K71" s="28">
        <v>33736</v>
      </c>
      <c r="L71" s="107"/>
      <c r="M71" s="107"/>
    </row>
    <row r="72" spans="1:12" ht="4.9" customHeight="1">
      <c r="A72" s="172"/>
      <c r="B72" s="118"/>
      <c r="C72" s="120"/>
      <c r="D72" s="166"/>
      <c r="E72" s="22"/>
      <c r="F72" s="28"/>
      <c r="G72" s="22"/>
      <c r="H72" s="22"/>
      <c r="I72" s="22"/>
      <c r="J72" s="22"/>
      <c r="K72" s="28"/>
      <c r="L72" s="107"/>
    </row>
    <row r="73" spans="1:17" ht="12.75">
      <c r="A73" s="165"/>
      <c r="B73" s="119"/>
      <c r="C73" s="141" t="s">
        <v>19</v>
      </c>
      <c r="D73" s="166"/>
      <c r="E73" s="29">
        <v>1125</v>
      </c>
      <c r="F73" s="29">
        <v>13144660</v>
      </c>
      <c r="G73" s="29">
        <v>1145119</v>
      </c>
      <c r="H73" s="29">
        <v>36230</v>
      </c>
      <c r="I73" s="29">
        <v>6560734</v>
      </c>
      <c r="J73" s="29">
        <v>583031</v>
      </c>
      <c r="K73" s="29">
        <v>4819546</v>
      </c>
      <c r="L73" s="107"/>
      <c r="M73" s="107"/>
      <c r="N73" s="107"/>
      <c r="O73" s="107"/>
      <c r="P73" s="107"/>
      <c r="Q73" s="107"/>
    </row>
    <row r="74" spans="1:17" ht="4.9" customHeight="1">
      <c r="A74" s="165"/>
      <c r="B74" s="119"/>
      <c r="C74" s="141"/>
      <c r="D74" s="30"/>
      <c r="E74" s="173"/>
      <c r="F74" s="28"/>
      <c r="G74" s="29"/>
      <c r="H74" s="29"/>
      <c r="I74" s="29"/>
      <c r="J74" s="29"/>
      <c r="K74" s="28"/>
      <c r="L74" s="107"/>
      <c r="M74" s="107"/>
      <c r="N74" s="107"/>
      <c r="O74" s="107"/>
      <c r="P74" s="107"/>
      <c r="Q74" s="107"/>
    </row>
    <row r="75" spans="1:17" ht="12.75">
      <c r="A75" s="165"/>
      <c r="B75" s="119"/>
      <c r="C75" s="167" t="s">
        <v>210</v>
      </c>
      <c r="D75" s="30"/>
      <c r="E75" s="134">
        <v>413</v>
      </c>
      <c r="F75" s="28">
        <v>1155265</v>
      </c>
      <c r="G75" s="28">
        <v>162389</v>
      </c>
      <c r="H75" s="28">
        <v>504</v>
      </c>
      <c r="I75" s="28">
        <v>884158</v>
      </c>
      <c r="J75" s="28">
        <v>93735</v>
      </c>
      <c r="K75" s="28">
        <v>14480</v>
      </c>
      <c r="M75" s="107"/>
      <c r="N75" s="107"/>
      <c r="O75" s="107"/>
      <c r="P75" s="107"/>
      <c r="Q75" s="107"/>
    </row>
    <row r="76" spans="1:12" ht="11.25" customHeight="1">
      <c r="A76" s="58" t="s">
        <v>7</v>
      </c>
      <c r="E76" s="107"/>
      <c r="F76" s="107"/>
      <c r="G76" s="107"/>
      <c r="H76" s="107"/>
      <c r="I76" s="107"/>
      <c r="J76" s="107"/>
      <c r="L76" s="146"/>
    </row>
    <row r="77" spans="1:11" ht="14.25" customHeight="1">
      <c r="A77" s="991" t="s">
        <v>480</v>
      </c>
      <c r="B77" s="991"/>
      <c r="C77" s="991"/>
      <c r="D77" s="991"/>
      <c r="E77" s="991"/>
      <c r="F77" s="991"/>
      <c r="G77" s="991"/>
      <c r="H77" s="991"/>
      <c r="I77" s="991"/>
      <c r="J77" s="991"/>
      <c r="K77" s="991"/>
    </row>
    <row r="78" spans="1:11" ht="12.75">
      <c r="A78" s="991"/>
      <c r="B78" s="991"/>
      <c r="C78" s="991"/>
      <c r="D78" s="991"/>
      <c r="E78" s="991"/>
      <c r="F78" s="991"/>
      <c r="G78" s="991"/>
      <c r="H78" s="991"/>
      <c r="I78" s="991"/>
      <c r="J78" s="991"/>
      <c r="K78" s="991"/>
    </row>
    <row r="79" spans="6:11" ht="12.75">
      <c r="F79" s="107"/>
      <c r="G79" s="107"/>
      <c r="H79" s="107"/>
      <c r="I79" s="107"/>
      <c r="J79" s="107"/>
      <c r="K79" s="107"/>
    </row>
    <row r="80" spans="8:9" ht="12.75">
      <c r="H80" s="108"/>
      <c r="I80" s="107"/>
    </row>
    <row r="81" spans="5:11" ht="12.75">
      <c r="E81" s="107"/>
      <c r="F81" s="107"/>
      <c r="G81" s="107"/>
      <c r="H81" s="107"/>
      <c r="I81" s="107"/>
      <c r="J81" s="107"/>
      <c r="K81" s="107"/>
    </row>
  </sheetData>
  <mergeCells count="33">
    <mergeCell ref="B32:C32"/>
    <mergeCell ref="B44:C44"/>
    <mergeCell ref="B34:C34"/>
    <mergeCell ref="B66:C66"/>
    <mergeCell ref="H6:H8"/>
    <mergeCell ref="B38:C38"/>
    <mergeCell ref="B30:C30"/>
    <mergeCell ref="B47:C47"/>
    <mergeCell ref="B17:C17"/>
    <mergeCell ref="A77:K78"/>
    <mergeCell ref="B71:C71"/>
    <mergeCell ref="B4:D9"/>
    <mergeCell ref="B50:C50"/>
    <mergeCell ref="B53:C53"/>
    <mergeCell ref="B56:C56"/>
    <mergeCell ref="B61:C61"/>
    <mergeCell ref="B13:C13"/>
    <mergeCell ref="B22:C22"/>
    <mergeCell ref="F9:K9"/>
    <mergeCell ref="B24:C24"/>
    <mergeCell ref="B26:C26"/>
    <mergeCell ref="B20:C20"/>
    <mergeCell ref="F4:F8"/>
    <mergeCell ref="E4:E8"/>
    <mergeCell ref="J6:J8"/>
    <mergeCell ref="A2:K2"/>
    <mergeCell ref="G4:K4"/>
    <mergeCell ref="G5:H5"/>
    <mergeCell ref="I5:J5"/>
    <mergeCell ref="K5:K8"/>
    <mergeCell ref="G6:G8"/>
    <mergeCell ref="A4:A9"/>
    <mergeCell ref="I6:I8"/>
  </mergeCells>
  <printOptions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 &amp;U Abfallwirtschaft in Bayern 2018</oddHeader>
    <oddFooter>&amp;C&amp;8 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74"/>
  <sheetViews>
    <sheetView workbookViewId="0" topLeftCell="A1">
      <selection activeCell="M1" sqref="M1"/>
    </sheetView>
  </sheetViews>
  <sheetFormatPr defaultColWidth="11.421875" defaultRowHeight="12.75"/>
  <cols>
    <col min="1" max="1" width="1.421875" style="58" customWidth="1"/>
    <col min="2" max="2" width="4.8515625" style="58" customWidth="1"/>
    <col min="3" max="3" width="19.421875" style="58" customWidth="1"/>
    <col min="4" max="4" width="0.85546875" style="58" customWidth="1"/>
    <col min="5" max="5" width="6.00390625" style="58" customWidth="1"/>
    <col min="6" max="6" width="10.57421875" style="58" customWidth="1"/>
    <col min="7" max="7" width="9.57421875" style="58" customWidth="1"/>
    <col min="8" max="8" width="8.421875" style="58" customWidth="1"/>
    <col min="9" max="10" width="9.57421875" style="58" bestFit="1" customWidth="1"/>
    <col min="11" max="11" width="9.8515625" style="58" customWidth="1"/>
    <col min="12" max="12" width="7.57421875" style="58" customWidth="1"/>
    <col min="13" max="16384" width="11.421875" style="58" customWidth="1"/>
  </cols>
  <sheetData>
    <row r="2" spans="2:12" s="147" customFormat="1" ht="12.75">
      <c r="B2" s="953" t="s">
        <v>481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</row>
    <row r="3" spans="2:12" s="57" customFormat="1" ht="12.75">
      <c r="B3" s="953" t="s">
        <v>22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</row>
    <row r="4" ht="11.25" customHeight="1"/>
    <row r="5" spans="1:12" ht="11.25" customHeight="1">
      <c r="A5" s="971" t="s">
        <v>482</v>
      </c>
      <c r="B5" s="971"/>
      <c r="C5" s="971"/>
      <c r="D5" s="972"/>
      <c r="E5" s="958" t="s">
        <v>477</v>
      </c>
      <c r="F5" s="958" t="s">
        <v>445</v>
      </c>
      <c r="G5" s="958" t="s">
        <v>483</v>
      </c>
      <c r="H5" s="956" t="s">
        <v>170</v>
      </c>
      <c r="I5" s="957"/>
      <c r="J5" s="957"/>
      <c r="K5" s="957"/>
      <c r="L5" s="957"/>
    </row>
    <row r="6" spans="1:12" ht="11.25" customHeight="1">
      <c r="A6" s="974"/>
      <c r="B6" s="974"/>
      <c r="C6" s="974"/>
      <c r="D6" s="975"/>
      <c r="E6" s="959"/>
      <c r="F6" s="959"/>
      <c r="G6" s="959"/>
      <c r="H6" s="958" t="s">
        <v>484</v>
      </c>
      <c r="I6" s="992" t="s">
        <v>177</v>
      </c>
      <c r="J6" s="993"/>
      <c r="K6" s="993"/>
      <c r="L6" s="993"/>
    </row>
    <row r="7" spans="1:13" ht="12" customHeight="1">
      <c r="A7" s="974"/>
      <c r="B7" s="974"/>
      <c r="C7" s="974"/>
      <c r="D7" s="975"/>
      <c r="E7" s="959"/>
      <c r="F7" s="959"/>
      <c r="G7" s="959"/>
      <c r="H7" s="959"/>
      <c r="I7" s="958" t="s">
        <v>21</v>
      </c>
      <c r="J7" s="967" t="s">
        <v>176</v>
      </c>
      <c r="K7" s="961"/>
      <c r="L7" s="961"/>
      <c r="M7" s="30"/>
    </row>
    <row r="8" spans="1:12" ht="11.25" customHeight="1">
      <c r="A8" s="974"/>
      <c r="B8" s="974"/>
      <c r="C8" s="974"/>
      <c r="D8" s="975"/>
      <c r="E8" s="959"/>
      <c r="F8" s="959"/>
      <c r="G8" s="959"/>
      <c r="H8" s="959"/>
      <c r="I8" s="959"/>
      <c r="J8" s="967" t="s">
        <v>16</v>
      </c>
      <c r="K8" s="958" t="s">
        <v>171</v>
      </c>
      <c r="L8" s="967" t="s">
        <v>172</v>
      </c>
    </row>
    <row r="9" spans="1:12" ht="12.75">
      <c r="A9" s="974"/>
      <c r="B9" s="974"/>
      <c r="C9" s="974"/>
      <c r="D9" s="975"/>
      <c r="E9" s="959"/>
      <c r="F9" s="959"/>
      <c r="G9" s="959"/>
      <c r="H9" s="959"/>
      <c r="I9" s="959"/>
      <c r="J9" s="968"/>
      <c r="K9" s="959"/>
      <c r="L9" s="968"/>
    </row>
    <row r="10" spans="1:12" ht="12.75">
      <c r="A10" s="974"/>
      <c r="B10" s="974"/>
      <c r="C10" s="974"/>
      <c r="D10" s="975"/>
      <c r="E10" s="960"/>
      <c r="F10" s="960"/>
      <c r="G10" s="960"/>
      <c r="H10" s="960"/>
      <c r="I10" s="960"/>
      <c r="J10" s="969"/>
      <c r="K10" s="960"/>
      <c r="L10" s="969"/>
    </row>
    <row r="11" spans="1:12" ht="12.75">
      <c r="A11" s="977"/>
      <c r="B11" s="977"/>
      <c r="C11" s="977"/>
      <c r="D11" s="978"/>
      <c r="E11" s="174" t="s">
        <v>2</v>
      </c>
      <c r="F11" s="956" t="s">
        <v>3</v>
      </c>
      <c r="G11" s="957"/>
      <c r="H11" s="957"/>
      <c r="I11" s="957"/>
      <c r="J11" s="957"/>
      <c r="K11" s="957"/>
      <c r="L11" s="957"/>
    </row>
    <row r="12" spans="2:5" ht="9" customHeight="1">
      <c r="B12" s="175"/>
      <c r="C12" s="30"/>
      <c r="D12" s="166"/>
      <c r="E12" s="30" t="s">
        <v>400</v>
      </c>
    </row>
    <row r="13" spans="1:22" ht="12" customHeight="1">
      <c r="A13" s="1000" t="s">
        <v>16</v>
      </c>
      <c r="B13" s="1000"/>
      <c r="C13" s="1000"/>
      <c r="D13" s="108"/>
      <c r="E13" s="142">
        <v>1621</v>
      </c>
      <c r="F13" s="16">
        <v>27315782</v>
      </c>
      <c r="G13" s="16">
        <v>26980141</v>
      </c>
      <c r="H13" s="16">
        <v>3372967</v>
      </c>
      <c r="I13" s="16">
        <v>23607174</v>
      </c>
      <c r="J13" s="16">
        <v>21088078</v>
      </c>
      <c r="K13" s="16">
        <v>2205209</v>
      </c>
      <c r="L13" s="16">
        <v>313887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13" ht="6" customHeight="1">
      <c r="A14" s="176"/>
      <c r="B14" s="176"/>
      <c r="C14" s="176"/>
      <c r="D14" s="108"/>
      <c r="E14" s="142"/>
      <c r="F14" s="17"/>
      <c r="G14" s="17"/>
      <c r="H14" s="16"/>
      <c r="I14" s="16"/>
      <c r="J14" s="16"/>
      <c r="K14" s="16"/>
      <c r="L14" s="16"/>
      <c r="M14" s="107"/>
    </row>
    <row r="15" spans="1:13" ht="9.95" customHeight="1">
      <c r="A15" s="176"/>
      <c r="B15" s="176"/>
      <c r="C15" s="177" t="s">
        <v>201</v>
      </c>
      <c r="D15" s="108"/>
      <c r="E15" s="102">
        <v>1313</v>
      </c>
      <c r="F15" s="18">
        <v>26548699</v>
      </c>
      <c r="G15" s="18">
        <v>29248323</v>
      </c>
      <c r="H15" s="18">
        <v>1181356</v>
      </c>
      <c r="I15" s="18">
        <v>28066968</v>
      </c>
      <c r="J15" s="18">
        <v>27242133</v>
      </c>
      <c r="K15" s="18">
        <v>814885</v>
      </c>
      <c r="L15" s="18">
        <v>9950</v>
      </c>
      <c r="M15" s="107"/>
    </row>
    <row r="16" spans="2:13" ht="6" customHeight="1">
      <c r="B16" s="175"/>
      <c r="E16" s="102"/>
      <c r="F16" s="17"/>
      <c r="G16" s="17"/>
      <c r="H16" s="16"/>
      <c r="I16" s="23"/>
      <c r="J16" s="23"/>
      <c r="K16" s="23"/>
      <c r="L16" s="23"/>
      <c r="M16" s="107"/>
    </row>
    <row r="17" spans="1:17" ht="12" customHeight="1">
      <c r="A17" s="999" t="s">
        <v>9</v>
      </c>
      <c r="B17" s="999"/>
      <c r="C17" s="999"/>
      <c r="D17" s="178"/>
      <c r="E17" s="142">
        <v>394</v>
      </c>
      <c r="F17" s="16">
        <v>7785135</v>
      </c>
      <c r="G17" s="16">
        <v>7499493</v>
      </c>
      <c r="H17" s="16">
        <v>810762</v>
      </c>
      <c r="I17" s="22">
        <v>6688731</v>
      </c>
      <c r="J17" s="22">
        <v>6446347</v>
      </c>
      <c r="K17" s="22">
        <v>131097</v>
      </c>
      <c r="L17" s="22">
        <v>111287</v>
      </c>
      <c r="M17" s="107" t="s">
        <v>400</v>
      </c>
      <c r="N17" s="107"/>
      <c r="O17" s="107"/>
      <c r="P17" s="107"/>
      <c r="Q17" s="107"/>
    </row>
    <row r="18" spans="1:17" ht="6" customHeight="1">
      <c r="A18" s="179"/>
      <c r="B18" s="179"/>
      <c r="C18" s="179"/>
      <c r="D18" s="178"/>
      <c r="E18" s="142"/>
      <c r="F18" s="17"/>
      <c r="G18" s="17"/>
      <c r="H18" s="16"/>
      <c r="I18" s="22"/>
      <c r="J18" s="22"/>
      <c r="K18" s="22"/>
      <c r="L18" s="22"/>
      <c r="M18" s="107"/>
      <c r="N18" s="107"/>
      <c r="O18" s="107"/>
      <c r="P18" s="107"/>
      <c r="Q18" s="107"/>
    </row>
    <row r="19" spans="1:17" ht="9.95" customHeight="1">
      <c r="A19" s="179"/>
      <c r="B19" s="179"/>
      <c r="C19" s="177" t="s">
        <v>201</v>
      </c>
      <c r="D19" s="178"/>
      <c r="E19" s="102">
        <v>557</v>
      </c>
      <c r="F19" s="18">
        <v>12970711</v>
      </c>
      <c r="G19" s="18">
        <v>13708421</v>
      </c>
      <c r="H19" s="28">
        <v>504231</v>
      </c>
      <c r="I19" s="23">
        <v>13204190</v>
      </c>
      <c r="J19" s="23">
        <v>13134382</v>
      </c>
      <c r="K19" s="180">
        <v>62238</v>
      </c>
      <c r="L19" s="23">
        <v>7571</v>
      </c>
      <c r="M19" s="107"/>
      <c r="N19" s="107"/>
      <c r="O19" s="107"/>
      <c r="P19" s="107"/>
      <c r="Q19" s="107"/>
    </row>
    <row r="20" spans="2:12" ht="6" customHeight="1">
      <c r="B20" s="175"/>
      <c r="C20" s="30"/>
      <c r="D20" s="30"/>
      <c r="E20" s="102"/>
      <c r="F20" s="17"/>
      <c r="G20" s="17"/>
      <c r="H20" s="17"/>
      <c r="I20" s="23"/>
      <c r="J20" s="23"/>
      <c r="K20" s="23"/>
      <c r="L20" s="23"/>
    </row>
    <row r="21" spans="1:12" ht="12" customHeight="1">
      <c r="A21" s="175" t="s">
        <v>51</v>
      </c>
      <c r="C21" s="30"/>
      <c r="D21" s="30"/>
      <c r="E21" s="102"/>
      <c r="F21" s="17"/>
      <c r="G21" s="17"/>
      <c r="H21" s="18"/>
      <c r="I21" s="18"/>
      <c r="J21" s="18"/>
      <c r="K21" s="18"/>
      <c r="L21" s="18"/>
    </row>
    <row r="22" spans="2:12" ht="4.5" customHeight="1">
      <c r="B22" s="175"/>
      <c r="C22" s="30"/>
      <c r="D22" s="30"/>
      <c r="E22" s="102"/>
      <c r="F22" s="17"/>
      <c r="G22" s="17"/>
      <c r="H22" s="17"/>
      <c r="I22" s="23"/>
      <c r="J22" s="181"/>
      <c r="K22" s="181"/>
      <c r="L22" s="181"/>
    </row>
    <row r="23" spans="2:13" ht="12" customHeight="1">
      <c r="B23" s="997" t="s">
        <v>134</v>
      </c>
      <c r="C23" s="997"/>
      <c r="D23" s="30"/>
      <c r="E23" s="102">
        <v>15</v>
      </c>
      <c r="F23" s="18">
        <v>293194</v>
      </c>
      <c r="G23" s="18">
        <v>361944</v>
      </c>
      <c r="H23" s="201" t="s">
        <v>439</v>
      </c>
      <c r="I23" s="18">
        <v>361944</v>
      </c>
      <c r="J23" s="18">
        <v>351521</v>
      </c>
      <c r="K23" s="18">
        <v>4899</v>
      </c>
      <c r="L23" s="18">
        <v>5524</v>
      </c>
      <c r="M23" s="182"/>
    </row>
    <row r="24" spans="2:13" ht="12" customHeight="1">
      <c r="B24" s="997" t="s">
        <v>122</v>
      </c>
      <c r="C24" s="997"/>
      <c r="D24" s="30"/>
      <c r="E24" s="102">
        <v>46</v>
      </c>
      <c r="F24" s="18">
        <v>932003</v>
      </c>
      <c r="G24" s="18">
        <v>901787</v>
      </c>
      <c r="H24" s="23">
        <v>39646</v>
      </c>
      <c r="I24" s="23">
        <v>862141</v>
      </c>
      <c r="J24" s="23">
        <v>847505</v>
      </c>
      <c r="K24" s="181">
        <v>4178</v>
      </c>
      <c r="L24" s="181">
        <v>10458</v>
      </c>
      <c r="M24" s="182"/>
    </row>
    <row r="25" spans="2:13" ht="12" customHeight="1">
      <c r="B25" s="997" t="s">
        <v>120</v>
      </c>
      <c r="C25" s="997"/>
      <c r="E25" s="102">
        <v>5</v>
      </c>
      <c r="F25" s="18">
        <v>99584</v>
      </c>
      <c r="G25" s="18">
        <v>90806</v>
      </c>
      <c r="H25" s="23">
        <v>3000</v>
      </c>
      <c r="I25" s="23">
        <v>87806</v>
      </c>
      <c r="J25" s="23">
        <v>87333</v>
      </c>
      <c r="K25" s="201" t="s">
        <v>439</v>
      </c>
      <c r="L25" s="18">
        <v>473</v>
      </c>
      <c r="M25" s="182"/>
    </row>
    <row r="26" spans="2:13" ht="6" customHeight="1">
      <c r="B26" s="183"/>
      <c r="C26" s="61"/>
      <c r="E26" s="102"/>
      <c r="F26" s="18"/>
      <c r="G26" s="18"/>
      <c r="H26" s="23"/>
      <c r="I26" s="184"/>
      <c r="J26" s="185"/>
      <c r="K26" s="181"/>
      <c r="L26" s="181"/>
      <c r="M26" s="107"/>
    </row>
    <row r="27" spans="1:13" ht="12" customHeight="1">
      <c r="A27" s="183" t="s">
        <v>50</v>
      </c>
      <c r="C27" s="61"/>
      <c r="E27" s="102"/>
      <c r="F27" s="18"/>
      <c r="G27" s="18"/>
      <c r="H27" s="23"/>
      <c r="I27" s="23"/>
      <c r="J27" s="181"/>
      <c r="K27" s="181"/>
      <c r="L27" s="181"/>
      <c r="M27" s="107"/>
    </row>
    <row r="28" spans="2:13" ht="4.5" customHeight="1">
      <c r="B28" s="183"/>
      <c r="C28" s="61"/>
      <c r="E28" s="102"/>
      <c r="F28" s="18"/>
      <c r="G28" s="18"/>
      <c r="H28" s="23"/>
      <c r="I28" s="23"/>
      <c r="J28" s="181"/>
      <c r="K28" s="181"/>
      <c r="L28" s="181"/>
      <c r="M28" s="107"/>
    </row>
    <row r="29" spans="2:14" ht="12" customHeight="1">
      <c r="B29" s="997" t="s">
        <v>133</v>
      </c>
      <c r="C29" s="997"/>
      <c r="E29" s="102">
        <v>23</v>
      </c>
      <c r="F29" s="18">
        <v>513265</v>
      </c>
      <c r="G29" s="18">
        <v>515751</v>
      </c>
      <c r="H29" s="23">
        <v>48075</v>
      </c>
      <c r="I29" s="23">
        <v>467676</v>
      </c>
      <c r="J29" s="23">
        <v>457365</v>
      </c>
      <c r="K29" s="181">
        <v>2682</v>
      </c>
      <c r="L29" s="23">
        <v>7629</v>
      </c>
      <c r="M29" s="182"/>
      <c r="N29" s="58" t="s">
        <v>441</v>
      </c>
    </row>
    <row r="30" spans="2:13" ht="12" customHeight="1">
      <c r="B30" s="997" t="s">
        <v>132</v>
      </c>
      <c r="C30" s="997"/>
      <c r="E30" s="102">
        <v>7</v>
      </c>
      <c r="F30" s="18">
        <v>107350</v>
      </c>
      <c r="G30" s="18">
        <v>9785</v>
      </c>
      <c r="H30" s="28">
        <v>198</v>
      </c>
      <c r="I30" s="23">
        <v>9587</v>
      </c>
      <c r="J30" s="23">
        <v>9587</v>
      </c>
      <c r="K30" s="201" t="s">
        <v>439</v>
      </c>
      <c r="L30" s="201" t="s">
        <v>439</v>
      </c>
      <c r="M30" s="182"/>
    </row>
    <row r="31" spans="2:13" ht="12" customHeight="1">
      <c r="B31" s="997" t="s">
        <v>261</v>
      </c>
      <c r="C31" s="997"/>
      <c r="E31" s="102">
        <v>11</v>
      </c>
      <c r="F31" s="18">
        <v>52696</v>
      </c>
      <c r="G31" s="18">
        <v>52489</v>
      </c>
      <c r="H31" s="23">
        <v>2962</v>
      </c>
      <c r="I31" s="23">
        <v>49527</v>
      </c>
      <c r="J31" s="23">
        <v>48477</v>
      </c>
      <c r="K31" s="181">
        <v>1050</v>
      </c>
      <c r="L31" s="201" t="s">
        <v>439</v>
      </c>
      <c r="M31" s="182"/>
    </row>
    <row r="32" spans="2:13" ht="12" customHeight="1">
      <c r="B32" s="997" t="s">
        <v>131</v>
      </c>
      <c r="C32" s="997"/>
      <c r="E32" s="102">
        <v>9</v>
      </c>
      <c r="F32" s="18">
        <v>175674</v>
      </c>
      <c r="G32" s="18">
        <v>184897</v>
      </c>
      <c r="H32" s="28">
        <v>1428</v>
      </c>
      <c r="I32" s="23">
        <v>183470</v>
      </c>
      <c r="J32" s="23">
        <v>183087</v>
      </c>
      <c r="K32" s="181">
        <v>383</v>
      </c>
      <c r="L32" s="201" t="s">
        <v>439</v>
      </c>
      <c r="M32" s="182"/>
    </row>
    <row r="33" spans="2:13" ht="12" customHeight="1">
      <c r="B33" s="997" t="s">
        <v>130</v>
      </c>
      <c r="C33" s="997"/>
      <c r="E33" s="102">
        <v>19</v>
      </c>
      <c r="F33" s="18">
        <v>270725</v>
      </c>
      <c r="G33" s="18">
        <v>263822</v>
      </c>
      <c r="H33" s="201" t="s">
        <v>439</v>
      </c>
      <c r="I33" s="23">
        <v>263822</v>
      </c>
      <c r="J33" s="23">
        <v>263822</v>
      </c>
      <c r="K33" s="201" t="s">
        <v>439</v>
      </c>
      <c r="L33" s="201" t="s">
        <v>439</v>
      </c>
      <c r="M33" s="182"/>
    </row>
    <row r="34" spans="2:13" ht="12" customHeight="1">
      <c r="B34" s="997" t="s">
        <v>129</v>
      </c>
      <c r="C34" s="997"/>
      <c r="E34" s="102">
        <v>50</v>
      </c>
      <c r="F34" s="18">
        <v>887521</v>
      </c>
      <c r="G34" s="18">
        <v>885503</v>
      </c>
      <c r="H34" s="23">
        <v>92876</v>
      </c>
      <c r="I34" s="23">
        <v>792627</v>
      </c>
      <c r="J34" s="23">
        <v>784551</v>
      </c>
      <c r="K34" s="181">
        <v>7911</v>
      </c>
      <c r="L34" s="181">
        <v>165</v>
      </c>
      <c r="M34" s="182"/>
    </row>
    <row r="35" spans="2:19" ht="12" customHeight="1">
      <c r="B35" s="997" t="s">
        <v>128</v>
      </c>
      <c r="C35" s="997"/>
      <c r="E35" s="102">
        <v>20</v>
      </c>
      <c r="F35" s="18">
        <v>638289</v>
      </c>
      <c r="G35" s="18">
        <v>650538</v>
      </c>
      <c r="H35" s="23">
        <v>139106</v>
      </c>
      <c r="I35" s="23">
        <v>511432</v>
      </c>
      <c r="J35" s="23">
        <v>507862</v>
      </c>
      <c r="K35" s="201" t="s">
        <v>439</v>
      </c>
      <c r="L35" s="23">
        <v>3570</v>
      </c>
      <c r="M35" s="182"/>
      <c r="S35" s="58" t="s">
        <v>400</v>
      </c>
    </row>
    <row r="36" spans="2:17" ht="12" customHeight="1">
      <c r="B36" s="997" t="s">
        <v>127</v>
      </c>
      <c r="C36" s="997"/>
      <c r="E36" s="102">
        <v>20</v>
      </c>
      <c r="F36" s="18">
        <v>310759</v>
      </c>
      <c r="G36" s="18">
        <v>280063</v>
      </c>
      <c r="H36" s="23">
        <v>1890</v>
      </c>
      <c r="I36" s="23">
        <v>278173</v>
      </c>
      <c r="J36" s="23">
        <v>248178</v>
      </c>
      <c r="K36" s="19">
        <v>29995</v>
      </c>
      <c r="L36" s="201" t="s">
        <v>439</v>
      </c>
      <c r="M36" s="182"/>
      <c r="Q36" s="58" t="s">
        <v>307</v>
      </c>
    </row>
    <row r="37" spans="2:13" ht="12" customHeight="1">
      <c r="B37" s="997" t="s">
        <v>126</v>
      </c>
      <c r="C37" s="997"/>
      <c r="E37" s="102">
        <v>11</v>
      </c>
      <c r="F37" s="18">
        <v>165607</v>
      </c>
      <c r="G37" s="18">
        <v>166570</v>
      </c>
      <c r="H37" s="23">
        <v>14441</v>
      </c>
      <c r="I37" s="23">
        <v>152129</v>
      </c>
      <c r="J37" s="23">
        <v>152070</v>
      </c>
      <c r="K37" s="201" t="s">
        <v>439</v>
      </c>
      <c r="L37" s="19">
        <v>58</v>
      </c>
      <c r="M37" s="182"/>
    </row>
    <row r="38" spans="2:13" ht="12" customHeight="1">
      <c r="B38" s="997" t="s">
        <v>262</v>
      </c>
      <c r="C38" s="997"/>
      <c r="E38" s="102">
        <v>4</v>
      </c>
      <c r="F38" s="18">
        <v>28669</v>
      </c>
      <c r="G38" s="18">
        <v>31060</v>
      </c>
      <c r="H38" s="19">
        <v>28188</v>
      </c>
      <c r="I38" s="23">
        <v>2872</v>
      </c>
      <c r="J38" s="23">
        <v>2872</v>
      </c>
      <c r="K38" s="201" t="s">
        <v>439</v>
      </c>
      <c r="L38" s="201" t="s">
        <v>439</v>
      </c>
      <c r="M38" s="182"/>
    </row>
    <row r="39" spans="2:13" ht="12" customHeight="1">
      <c r="B39" s="997" t="s">
        <v>125</v>
      </c>
      <c r="C39" s="997"/>
      <c r="E39" s="102">
        <v>11</v>
      </c>
      <c r="F39" s="18">
        <v>310088</v>
      </c>
      <c r="G39" s="18">
        <v>238845</v>
      </c>
      <c r="H39" s="201" t="s">
        <v>439</v>
      </c>
      <c r="I39" s="23">
        <v>238845</v>
      </c>
      <c r="J39" s="23">
        <v>236178</v>
      </c>
      <c r="K39" s="23">
        <v>2667</v>
      </c>
      <c r="L39" s="201" t="s">
        <v>439</v>
      </c>
      <c r="M39" s="182"/>
    </row>
    <row r="40" spans="2:13" ht="12" customHeight="1">
      <c r="B40" s="997" t="s">
        <v>124</v>
      </c>
      <c r="C40" s="997"/>
      <c r="E40" s="102">
        <v>4</v>
      </c>
      <c r="F40" s="18">
        <v>39413</v>
      </c>
      <c r="G40" s="18">
        <v>39036</v>
      </c>
      <c r="H40" s="201" t="s">
        <v>439</v>
      </c>
      <c r="I40" s="23">
        <v>39036</v>
      </c>
      <c r="J40" s="23">
        <v>39036</v>
      </c>
      <c r="K40" s="201" t="s">
        <v>439</v>
      </c>
      <c r="L40" s="201" t="s">
        <v>439</v>
      </c>
      <c r="M40" s="182"/>
    </row>
    <row r="41" spans="2:13" ht="12" customHeight="1">
      <c r="B41" s="997" t="s">
        <v>123</v>
      </c>
      <c r="C41" s="997"/>
      <c r="E41" s="102">
        <v>18</v>
      </c>
      <c r="F41" s="18">
        <v>55790</v>
      </c>
      <c r="G41" s="18">
        <v>57847</v>
      </c>
      <c r="H41" s="23">
        <v>9010</v>
      </c>
      <c r="I41" s="23">
        <v>48837</v>
      </c>
      <c r="J41" s="23">
        <v>48562</v>
      </c>
      <c r="K41" s="23">
        <v>267</v>
      </c>
      <c r="L41" s="181">
        <v>8</v>
      </c>
      <c r="M41" s="182"/>
    </row>
    <row r="42" spans="2:13" ht="12" customHeight="1">
      <c r="B42" s="997" t="s">
        <v>122</v>
      </c>
      <c r="C42" s="997"/>
      <c r="E42" s="102">
        <v>30</v>
      </c>
      <c r="F42" s="18">
        <v>962990</v>
      </c>
      <c r="G42" s="18">
        <v>1083577</v>
      </c>
      <c r="H42" s="23">
        <v>4</v>
      </c>
      <c r="I42" s="23">
        <v>1080847</v>
      </c>
      <c r="J42" s="23">
        <v>1080847</v>
      </c>
      <c r="K42" s="19">
        <v>2362</v>
      </c>
      <c r="L42" s="181">
        <v>365</v>
      </c>
      <c r="M42" s="182"/>
    </row>
    <row r="43" spans="2:13" ht="12" customHeight="1">
      <c r="B43" s="997" t="s">
        <v>263</v>
      </c>
      <c r="C43" s="997"/>
      <c r="E43" s="102">
        <v>15</v>
      </c>
      <c r="F43" s="18">
        <v>259564</v>
      </c>
      <c r="G43" s="18">
        <v>230128</v>
      </c>
      <c r="H43" s="23">
        <v>18042</v>
      </c>
      <c r="I43" s="23">
        <v>212086</v>
      </c>
      <c r="J43" s="23">
        <v>161860</v>
      </c>
      <c r="K43" s="23">
        <v>40605</v>
      </c>
      <c r="L43" s="23">
        <v>9620</v>
      </c>
      <c r="M43" s="182"/>
    </row>
    <row r="44" spans="2:13" ht="12" customHeight="1">
      <c r="B44" s="997" t="s">
        <v>121</v>
      </c>
      <c r="C44" s="997"/>
      <c r="E44" s="102">
        <v>14</v>
      </c>
      <c r="F44" s="18">
        <v>393443</v>
      </c>
      <c r="G44" s="18">
        <v>331051</v>
      </c>
      <c r="H44" s="23">
        <v>33203</v>
      </c>
      <c r="I44" s="23">
        <v>297848</v>
      </c>
      <c r="J44" s="23">
        <v>244132</v>
      </c>
      <c r="K44" s="23">
        <v>26345</v>
      </c>
      <c r="L44" s="23">
        <v>27370</v>
      </c>
      <c r="M44" s="182"/>
    </row>
    <row r="45" spans="2:14" ht="12" customHeight="1">
      <c r="B45" s="997" t="s">
        <v>120</v>
      </c>
      <c r="C45" s="997"/>
      <c r="E45" s="102">
        <v>19</v>
      </c>
      <c r="F45" s="18">
        <v>194698</v>
      </c>
      <c r="G45" s="18">
        <v>221499</v>
      </c>
      <c r="H45" s="23">
        <v>38966</v>
      </c>
      <c r="I45" s="23">
        <v>182533</v>
      </c>
      <c r="J45" s="23">
        <v>159510</v>
      </c>
      <c r="K45" s="23">
        <v>3989</v>
      </c>
      <c r="L45" s="23">
        <v>19034</v>
      </c>
      <c r="M45" s="182"/>
      <c r="N45" s="58" t="s">
        <v>400</v>
      </c>
    </row>
    <row r="46" spans="2:13" ht="12" customHeight="1">
      <c r="B46" s="997" t="s">
        <v>119</v>
      </c>
      <c r="C46" s="997"/>
      <c r="E46" s="102">
        <v>3</v>
      </c>
      <c r="F46" s="18">
        <v>14203</v>
      </c>
      <c r="G46" s="18">
        <v>12828</v>
      </c>
      <c r="H46" s="23">
        <v>12</v>
      </c>
      <c r="I46" s="23">
        <v>12816</v>
      </c>
      <c r="J46" s="181">
        <v>12816</v>
      </c>
      <c r="K46" s="201" t="s">
        <v>439</v>
      </c>
      <c r="L46" s="201" t="s">
        <v>439</v>
      </c>
      <c r="M46" s="182"/>
    </row>
    <row r="47" spans="2:13" ht="12" customHeight="1">
      <c r="B47" s="997" t="s">
        <v>118</v>
      </c>
      <c r="C47" s="997"/>
      <c r="E47" s="102">
        <v>29</v>
      </c>
      <c r="F47" s="18">
        <v>303633</v>
      </c>
      <c r="G47" s="18">
        <v>229398</v>
      </c>
      <c r="H47" s="23">
        <v>8312</v>
      </c>
      <c r="I47" s="23">
        <v>221086</v>
      </c>
      <c r="J47" s="23">
        <v>217884</v>
      </c>
      <c r="K47" s="201" t="s">
        <v>439</v>
      </c>
      <c r="L47" s="23">
        <v>3202</v>
      </c>
      <c r="M47" s="182"/>
    </row>
    <row r="48" spans="2:16" ht="12" customHeight="1">
      <c r="B48" s="997" t="s">
        <v>264</v>
      </c>
      <c r="C48" s="997"/>
      <c r="E48" s="102">
        <v>11</v>
      </c>
      <c r="F48" s="18">
        <v>775978</v>
      </c>
      <c r="G48" s="18">
        <v>660272</v>
      </c>
      <c r="H48" s="23">
        <v>331406</v>
      </c>
      <c r="I48" s="23">
        <v>328867</v>
      </c>
      <c r="J48" s="23">
        <v>301292</v>
      </c>
      <c r="K48" s="19">
        <v>3764</v>
      </c>
      <c r="L48" s="23">
        <v>23811</v>
      </c>
      <c r="M48" s="182"/>
      <c r="N48" s="58" t="s">
        <v>400</v>
      </c>
      <c r="P48" s="58" t="s">
        <v>400</v>
      </c>
    </row>
    <row r="49" spans="2:13" ht="12" customHeight="1">
      <c r="B49" s="175"/>
      <c r="E49" s="186"/>
      <c r="F49" s="18"/>
      <c r="G49" s="18"/>
      <c r="H49" s="23"/>
      <c r="I49" s="181"/>
      <c r="J49" s="181"/>
      <c r="K49" s="181"/>
      <c r="L49" s="181"/>
      <c r="M49" s="107"/>
    </row>
    <row r="50" spans="1:17" ht="12" customHeight="1">
      <c r="A50" s="999" t="s">
        <v>10</v>
      </c>
      <c r="B50" s="999"/>
      <c r="C50" s="999"/>
      <c r="D50" s="119"/>
      <c r="E50" s="142">
        <v>169</v>
      </c>
      <c r="F50" s="16">
        <v>1518749</v>
      </c>
      <c r="G50" s="16">
        <v>1404916</v>
      </c>
      <c r="H50" s="22">
        <v>238524</v>
      </c>
      <c r="I50" s="22">
        <v>1166393</v>
      </c>
      <c r="J50" s="22">
        <v>1108759</v>
      </c>
      <c r="K50" s="22">
        <v>50284</v>
      </c>
      <c r="L50" s="22">
        <v>7350</v>
      </c>
      <c r="M50" s="107"/>
      <c r="N50" s="107"/>
      <c r="O50" s="107"/>
      <c r="P50" s="107"/>
      <c r="Q50" s="107"/>
    </row>
    <row r="51" spans="1:17" ht="6" customHeight="1">
      <c r="A51" s="179"/>
      <c r="B51" s="179"/>
      <c r="C51" s="179"/>
      <c r="D51" s="119"/>
      <c r="E51" s="142"/>
      <c r="F51" s="18"/>
      <c r="G51" s="18"/>
      <c r="H51" s="22"/>
      <c r="I51" s="22"/>
      <c r="J51" s="22"/>
      <c r="K51" s="22"/>
      <c r="L51" s="22"/>
      <c r="M51" s="107"/>
      <c r="N51" s="107"/>
      <c r="O51" s="107"/>
      <c r="P51" s="107"/>
      <c r="Q51" s="107"/>
    </row>
    <row r="52" spans="1:17" ht="9.95" customHeight="1">
      <c r="A52" s="179"/>
      <c r="B52" s="179"/>
      <c r="C52" s="177" t="s">
        <v>201</v>
      </c>
      <c r="D52" s="119"/>
      <c r="E52" s="102">
        <v>178</v>
      </c>
      <c r="F52" s="18">
        <v>3466103</v>
      </c>
      <c r="G52" s="18">
        <v>3615822</v>
      </c>
      <c r="H52" s="23">
        <v>135251</v>
      </c>
      <c r="I52" s="23">
        <v>3480572</v>
      </c>
      <c r="J52" s="23">
        <v>3480572</v>
      </c>
      <c r="K52" s="201" t="s">
        <v>439</v>
      </c>
      <c r="L52" s="201" t="s">
        <v>439</v>
      </c>
      <c r="M52" s="107"/>
      <c r="N52" s="107"/>
      <c r="O52" s="107"/>
      <c r="P52" s="107"/>
      <c r="Q52" s="107"/>
    </row>
    <row r="53" spans="2:13" ht="6" customHeight="1">
      <c r="B53" s="187"/>
      <c r="C53" s="17"/>
      <c r="D53" s="17"/>
      <c r="E53" s="102"/>
      <c r="F53" s="18"/>
      <c r="G53" s="18"/>
      <c r="H53" s="23"/>
      <c r="I53" s="23"/>
      <c r="J53" s="181"/>
      <c r="K53" s="181"/>
      <c r="L53" s="181"/>
      <c r="M53" s="107"/>
    </row>
    <row r="54" spans="1:13" ht="12" customHeight="1">
      <c r="A54" s="187" t="s">
        <v>51</v>
      </c>
      <c r="C54" s="17"/>
      <c r="D54" s="17"/>
      <c r="E54" s="102"/>
      <c r="F54" s="18"/>
      <c r="G54" s="18"/>
      <c r="H54" s="23"/>
      <c r="I54" s="23"/>
      <c r="J54" s="23"/>
      <c r="K54" s="181"/>
      <c r="L54" s="181"/>
      <c r="M54" s="107"/>
    </row>
    <row r="55" spans="2:13" ht="4.5" customHeight="1">
      <c r="B55" s="187"/>
      <c r="C55" s="17"/>
      <c r="D55" s="17"/>
      <c r="E55" s="102"/>
      <c r="F55" s="18"/>
      <c r="G55" s="18"/>
      <c r="H55" s="23"/>
      <c r="I55" s="23"/>
      <c r="J55" s="181"/>
      <c r="K55" s="23"/>
      <c r="L55" s="181"/>
      <c r="M55" s="107"/>
    </row>
    <row r="56" spans="2:14" ht="12" customHeight="1">
      <c r="B56" s="997" t="s">
        <v>114</v>
      </c>
      <c r="C56" s="997"/>
      <c r="E56" s="102">
        <v>3</v>
      </c>
      <c r="F56" s="18">
        <v>69640</v>
      </c>
      <c r="G56" s="18">
        <v>73283</v>
      </c>
      <c r="H56" s="201" t="s">
        <v>439</v>
      </c>
      <c r="I56" s="23">
        <v>73283</v>
      </c>
      <c r="J56" s="23">
        <v>73283</v>
      </c>
      <c r="K56" s="201" t="s">
        <v>439</v>
      </c>
      <c r="L56" s="201" t="s">
        <v>439</v>
      </c>
      <c r="M56" s="182"/>
      <c r="N56" s="58" t="s">
        <v>400</v>
      </c>
    </row>
    <row r="57" spans="2:13" ht="12" customHeight="1">
      <c r="B57" s="997" t="s">
        <v>113</v>
      </c>
      <c r="C57" s="997"/>
      <c r="E57" s="102">
        <v>5</v>
      </c>
      <c r="F57" s="18">
        <v>76080</v>
      </c>
      <c r="G57" s="18">
        <v>72574</v>
      </c>
      <c r="H57" s="23">
        <v>8445</v>
      </c>
      <c r="I57" s="23">
        <v>64129</v>
      </c>
      <c r="J57" s="23">
        <v>64129</v>
      </c>
      <c r="K57" s="201" t="s">
        <v>439</v>
      </c>
      <c r="L57" s="201" t="s">
        <v>439</v>
      </c>
      <c r="M57" s="182"/>
    </row>
    <row r="58" spans="2:13" ht="12" customHeight="1">
      <c r="B58" s="997" t="s">
        <v>117</v>
      </c>
      <c r="C58" s="997"/>
      <c r="E58" s="102">
        <v>10</v>
      </c>
      <c r="F58" s="18">
        <v>95999</v>
      </c>
      <c r="G58" s="18">
        <v>109433</v>
      </c>
      <c r="H58" s="23">
        <v>1001</v>
      </c>
      <c r="I58" s="23">
        <v>108432</v>
      </c>
      <c r="J58" s="23">
        <v>100890</v>
      </c>
      <c r="K58" s="23">
        <v>3136</v>
      </c>
      <c r="L58" s="23">
        <v>4406</v>
      </c>
      <c r="M58" s="182"/>
    </row>
    <row r="59" spans="2:13" ht="6" customHeight="1">
      <c r="B59" s="183"/>
      <c r="C59" s="61"/>
      <c r="E59" s="102"/>
      <c r="F59" s="18"/>
      <c r="G59" s="18"/>
      <c r="H59" s="23"/>
      <c r="I59" s="23"/>
      <c r="J59" s="23"/>
      <c r="K59" s="23"/>
      <c r="L59" s="23"/>
      <c r="M59" s="107"/>
    </row>
    <row r="60" spans="1:13" ht="12" customHeight="1">
      <c r="A60" s="183" t="s">
        <v>50</v>
      </c>
      <c r="C60" s="61"/>
      <c r="E60" s="102"/>
      <c r="F60" s="18"/>
      <c r="G60" s="18"/>
      <c r="H60" s="23"/>
      <c r="I60" s="23"/>
      <c r="J60" s="23"/>
      <c r="K60" s="23"/>
      <c r="L60" s="23"/>
      <c r="M60" s="107"/>
    </row>
    <row r="61" spans="2:13" ht="4.5" customHeight="1">
      <c r="B61" s="183"/>
      <c r="C61" s="61"/>
      <c r="E61" s="102"/>
      <c r="F61" s="18"/>
      <c r="G61" s="18"/>
      <c r="H61" s="23"/>
      <c r="I61" s="23"/>
      <c r="J61" s="23"/>
      <c r="K61" s="23"/>
      <c r="L61" s="23"/>
      <c r="M61" s="107"/>
    </row>
    <row r="62" spans="2:13" ht="12.75">
      <c r="B62" s="997" t="s">
        <v>116</v>
      </c>
      <c r="C62" s="997"/>
      <c r="E62" s="102">
        <v>6</v>
      </c>
      <c r="F62" s="18">
        <v>40838</v>
      </c>
      <c r="G62" s="18">
        <v>26555</v>
      </c>
      <c r="H62" s="23">
        <v>487</v>
      </c>
      <c r="I62" s="23">
        <v>26068</v>
      </c>
      <c r="J62" s="23">
        <v>26068</v>
      </c>
      <c r="K62" s="201" t="s">
        <v>439</v>
      </c>
      <c r="L62" s="201" t="s">
        <v>439</v>
      </c>
      <c r="M62" s="182"/>
    </row>
    <row r="63" spans="2:13" ht="12.75">
      <c r="B63" s="997" t="s">
        <v>265</v>
      </c>
      <c r="C63" s="997"/>
      <c r="E63" s="102">
        <v>14</v>
      </c>
      <c r="F63" s="18">
        <v>45439</v>
      </c>
      <c r="G63" s="18">
        <v>47352</v>
      </c>
      <c r="H63" s="26">
        <v>14500</v>
      </c>
      <c r="I63" s="23">
        <v>32852</v>
      </c>
      <c r="J63" s="23">
        <v>32852</v>
      </c>
      <c r="K63" s="201" t="s">
        <v>439</v>
      </c>
      <c r="L63" s="201" t="s">
        <v>439</v>
      </c>
      <c r="M63" s="182"/>
    </row>
    <row r="64" spans="2:13" ht="12.75">
      <c r="B64" s="997" t="s">
        <v>115</v>
      </c>
      <c r="C64" s="997"/>
      <c r="E64" s="102">
        <v>14</v>
      </c>
      <c r="F64" s="18">
        <v>143924</v>
      </c>
      <c r="G64" s="18">
        <v>141250</v>
      </c>
      <c r="H64" s="23">
        <v>4739</v>
      </c>
      <c r="I64" s="23">
        <v>136511</v>
      </c>
      <c r="J64" s="23">
        <v>135410</v>
      </c>
      <c r="K64" s="23">
        <v>1101</v>
      </c>
      <c r="L64" s="201" t="s">
        <v>439</v>
      </c>
      <c r="M64" s="182"/>
    </row>
    <row r="65" spans="2:14" ht="12.75">
      <c r="B65" s="997" t="s">
        <v>114</v>
      </c>
      <c r="C65" s="997"/>
      <c r="E65" s="102">
        <v>14</v>
      </c>
      <c r="F65" s="18">
        <v>146765</v>
      </c>
      <c r="G65" s="18">
        <v>85122</v>
      </c>
      <c r="H65" s="23">
        <v>3719</v>
      </c>
      <c r="I65" s="23">
        <v>81403</v>
      </c>
      <c r="J65" s="23">
        <v>81403</v>
      </c>
      <c r="K65" s="201" t="s">
        <v>439</v>
      </c>
      <c r="L65" s="201" t="s">
        <v>439</v>
      </c>
      <c r="M65" s="182"/>
      <c r="N65" s="58" t="s">
        <v>400</v>
      </c>
    </row>
    <row r="66" spans="2:13" ht="12.75">
      <c r="B66" s="997" t="s">
        <v>113</v>
      </c>
      <c r="C66" s="997"/>
      <c r="E66" s="102">
        <v>32</v>
      </c>
      <c r="F66" s="18">
        <v>399299</v>
      </c>
      <c r="G66" s="18">
        <v>431756</v>
      </c>
      <c r="H66" s="23">
        <v>196348</v>
      </c>
      <c r="I66" s="23">
        <v>235407</v>
      </c>
      <c r="J66" s="23">
        <v>194953</v>
      </c>
      <c r="K66" s="23">
        <v>38514</v>
      </c>
      <c r="L66" s="23">
        <v>1940</v>
      </c>
      <c r="M66" s="182"/>
    </row>
    <row r="67" spans="2:14" ht="12.75">
      <c r="B67" s="997" t="s">
        <v>112</v>
      </c>
      <c r="C67" s="997"/>
      <c r="E67" s="102">
        <v>13</v>
      </c>
      <c r="F67" s="18">
        <v>122105</v>
      </c>
      <c r="G67" s="18">
        <v>125302</v>
      </c>
      <c r="H67" s="23">
        <v>2928</v>
      </c>
      <c r="I67" s="23">
        <v>122374</v>
      </c>
      <c r="J67" s="23">
        <v>122363</v>
      </c>
      <c r="K67" s="181">
        <v>11</v>
      </c>
      <c r="L67" s="201" t="s">
        <v>439</v>
      </c>
      <c r="M67" s="182"/>
      <c r="N67" s="58" t="s">
        <v>400</v>
      </c>
    </row>
    <row r="68" spans="2:13" ht="12.75">
      <c r="B68" s="997" t="s">
        <v>266</v>
      </c>
      <c r="C68" s="997"/>
      <c r="E68" s="102">
        <v>28</v>
      </c>
      <c r="F68" s="18">
        <v>83872</v>
      </c>
      <c r="G68" s="18">
        <v>48914</v>
      </c>
      <c r="H68" s="23">
        <v>1968</v>
      </c>
      <c r="I68" s="23">
        <v>46946</v>
      </c>
      <c r="J68" s="23">
        <v>46739</v>
      </c>
      <c r="K68" s="201" t="s">
        <v>439</v>
      </c>
      <c r="L68" s="181">
        <v>207</v>
      </c>
      <c r="M68" s="182"/>
    </row>
    <row r="69" spans="2:13" ht="12.75">
      <c r="B69" s="997" t="s">
        <v>267</v>
      </c>
      <c r="C69" s="997"/>
      <c r="E69" s="102">
        <v>11</v>
      </c>
      <c r="F69" s="18">
        <v>231892</v>
      </c>
      <c r="G69" s="18">
        <v>203399</v>
      </c>
      <c r="H69" s="23">
        <v>1150</v>
      </c>
      <c r="I69" s="23">
        <v>202249</v>
      </c>
      <c r="J69" s="23">
        <v>194727</v>
      </c>
      <c r="K69" s="23">
        <v>7522</v>
      </c>
      <c r="L69" s="201" t="s">
        <v>439</v>
      </c>
      <c r="M69" s="182"/>
    </row>
    <row r="70" spans="2:13" ht="12.75">
      <c r="B70" s="997" t="s">
        <v>268</v>
      </c>
      <c r="C70" s="997"/>
      <c r="E70" s="102">
        <v>19</v>
      </c>
      <c r="F70" s="18">
        <v>62896</v>
      </c>
      <c r="G70" s="18">
        <v>39975</v>
      </c>
      <c r="H70" s="23">
        <v>3238</v>
      </c>
      <c r="I70" s="23">
        <v>36737</v>
      </c>
      <c r="J70" s="23">
        <v>35940</v>
      </c>
      <c r="K70" s="201" t="s">
        <v>439</v>
      </c>
      <c r="L70" s="23">
        <v>797</v>
      </c>
      <c r="M70" s="182"/>
    </row>
    <row r="71" spans="1:13" ht="11.25" customHeight="1">
      <c r="A71" s="58" t="s">
        <v>7</v>
      </c>
      <c r="M71" s="146"/>
    </row>
    <row r="72" spans="1:12" ht="14.25" customHeight="1">
      <c r="A72" s="998" t="s">
        <v>485</v>
      </c>
      <c r="B72" s="998"/>
      <c r="C72" s="998"/>
      <c r="D72" s="998"/>
      <c r="E72" s="998"/>
      <c r="F72" s="998"/>
      <c r="G72" s="998"/>
      <c r="H72" s="998"/>
      <c r="I72" s="998"/>
      <c r="J72" s="998"/>
      <c r="K72" s="998"/>
      <c r="L72" s="998"/>
    </row>
    <row r="73" spans="1:12" ht="12" customHeight="1">
      <c r="A73" s="998"/>
      <c r="B73" s="998"/>
      <c r="C73" s="998"/>
      <c r="D73" s="998"/>
      <c r="E73" s="998"/>
      <c r="F73" s="998"/>
      <c r="G73" s="998"/>
      <c r="H73" s="998"/>
      <c r="I73" s="998"/>
      <c r="J73" s="998"/>
      <c r="K73" s="998"/>
      <c r="L73" s="998"/>
    </row>
    <row r="74" spans="5:12" ht="12.75">
      <c r="E74" s="107"/>
      <c r="F74" s="107"/>
      <c r="G74" s="107"/>
      <c r="H74" s="107"/>
      <c r="I74" s="107"/>
      <c r="J74" s="107"/>
      <c r="K74" s="107"/>
      <c r="L74" s="107"/>
    </row>
  </sheetData>
  <mergeCells count="54">
    <mergeCell ref="F11:L11"/>
    <mergeCell ref="B29:C29"/>
    <mergeCell ref="B2:L2"/>
    <mergeCell ref="B3:L3"/>
    <mergeCell ref="A5:D11"/>
    <mergeCell ref="A13:C13"/>
    <mergeCell ref="A17:C17"/>
    <mergeCell ref="L8:L10"/>
    <mergeCell ref="G5:G10"/>
    <mergeCell ref="K8:K10"/>
    <mergeCell ref="F5:F10"/>
    <mergeCell ref="H6:H10"/>
    <mergeCell ref="H5:L5"/>
    <mergeCell ref="I6:L6"/>
    <mergeCell ref="J8:J10"/>
    <mergeCell ref="I7:I10"/>
    <mergeCell ref="B44:C44"/>
    <mergeCell ref="B37:C37"/>
    <mergeCell ref="B38:C38"/>
    <mergeCell ref="B39:C39"/>
    <mergeCell ref="B40:C40"/>
    <mergeCell ref="B41:C41"/>
    <mergeCell ref="B35:C35"/>
    <mergeCell ref="B62:C62"/>
    <mergeCell ref="A72:L73"/>
    <mergeCell ref="B63:C63"/>
    <mergeCell ref="B64:C64"/>
    <mergeCell ref="B65:C65"/>
    <mergeCell ref="B66:C66"/>
    <mergeCell ref="B67:C67"/>
    <mergeCell ref="B68:C68"/>
    <mergeCell ref="B69:C69"/>
    <mergeCell ref="B70:C70"/>
    <mergeCell ref="B58:C58"/>
    <mergeCell ref="A50:C50"/>
    <mergeCell ref="B46:C46"/>
    <mergeCell ref="B47:C47"/>
    <mergeCell ref="B45:C45"/>
    <mergeCell ref="B36:C36"/>
    <mergeCell ref="J7:L7"/>
    <mergeCell ref="B48:C48"/>
    <mergeCell ref="B56:C56"/>
    <mergeCell ref="B57:C57"/>
    <mergeCell ref="B34:C34"/>
    <mergeCell ref="E5:E10"/>
    <mergeCell ref="B42:C42"/>
    <mergeCell ref="B43:C43"/>
    <mergeCell ref="B23:C23"/>
    <mergeCell ref="B24:C24"/>
    <mergeCell ref="B25:C25"/>
    <mergeCell ref="B30:C30"/>
    <mergeCell ref="B31:C31"/>
    <mergeCell ref="B32:C32"/>
    <mergeCell ref="B33:C33"/>
  </mergeCells>
  <printOptions/>
  <pageMargins left="0.6692913385826772" right="0.6692913385826772" top="0.6299212598425197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76"/>
  <sheetViews>
    <sheetView workbookViewId="0" topLeftCell="A1">
      <selection activeCell="M1" sqref="M1"/>
    </sheetView>
  </sheetViews>
  <sheetFormatPr defaultColWidth="11.421875" defaultRowHeight="12.75"/>
  <cols>
    <col min="1" max="1" width="1.7109375" style="58" customWidth="1"/>
    <col min="2" max="2" width="4.8515625" style="58" customWidth="1"/>
    <col min="3" max="3" width="14.28125" style="58" customWidth="1"/>
    <col min="4" max="4" width="0.85546875" style="58" customWidth="1"/>
    <col min="5" max="5" width="6.28125" style="58" customWidth="1"/>
    <col min="6" max="7" width="8.8515625" style="58" customWidth="1"/>
    <col min="8" max="8" width="8.421875" style="58" customWidth="1"/>
    <col min="9" max="9" width="9.28125" style="58" customWidth="1"/>
    <col min="10" max="10" width="8.421875" style="58" customWidth="1"/>
    <col min="11" max="11" width="8.28125" style="58" customWidth="1"/>
    <col min="12" max="12" width="8.57421875" style="58" customWidth="1"/>
    <col min="13" max="16384" width="11.421875" style="58" customWidth="1"/>
  </cols>
  <sheetData>
    <row r="2" spans="2:12" s="147" customFormat="1" ht="12.75">
      <c r="B2" s="1002" t="s">
        <v>486</v>
      </c>
      <c r="C2" s="1002"/>
      <c r="D2" s="1002"/>
      <c r="E2" s="1002"/>
      <c r="F2" s="1002"/>
      <c r="G2" s="1002"/>
      <c r="H2" s="1002"/>
      <c r="I2" s="1002"/>
      <c r="J2" s="1002"/>
      <c r="K2" s="1002"/>
      <c r="L2" s="1002"/>
    </row>
    <row r="3" spans="2:12" s="57" customFormat="1" ht="12.75">
      <c r="B3" s="1002" t="s">
        <v>22</v>
      </c>
      <c r="C3" s="1002"/>
      <c r="D3" s="1002"/>
      <c r="E3" s="1002"/>
      <c r="F3" s="1002"/>
      <c r="G3" s="1002"/>
      <c r="H3" s="1002"/>
      <c r="I3" s="1002"/>
      <c r="J3" s="1002"/>
      <c r="K3" s="1002"/>
      <c r="L3" s="1002"/>
    </row>
    <row r="4" ht="11.25" customHeight="1"/>
    <row r="5" spans="1:12" ht="11.25" customHeight="1">
      <c r="A5" s="971" t="s">
        <v>482</v>
      </c>
      <c r="B5" s="971"/>
      <c r="C5" s="971"/>
      <c r="D5" s="972"/>
      <c r="E5" s="962" t="s">
        <v>477</v>
      </c>
      <c r="F5" s="958" t="s">
        <v>445</v>
      </c>
      <c r="G5" s="958" t="s">
        <v>483</v>
      </c>
      <c r="H5" s="956" t="s">
        <v>170</v>
      </c>
      <c r="I5" s="957"/>
      <c r="J5" s="957"/>
      <c r="K5" s="957"/>
      <c r="L5" s="957"/>
    </row>
    <row r="6" spans="1:12" ht="11.25" customHeight="1">
      <c r="A6" s="974"/>
      <c r="B6" s="974"/>
      <c r="C6" s="974"/>
      <c r="D6" s="975"/>
      <c r="E6" s="964"/>
      <c r="F6" s="959"/>
      <c r="G6" s="959"/>
      <c r="H6" s="958" t="s">
        <v>484</v>
      </c>
      <c r="I6" s="992" t="s">
        <v>177</v>
      </c>
      <c r="J6" s="993"/>
      <c r="K6" s="993"/>
      <c r="L6" s="993"/>
    </row>
    <row r="7" spans="1:13" ht="12" customHeight="1">
      <c r="A7" s="974"/>
      <c r="B7" s="974"/>
      <c r="C7" s="974"/>
      <c r="D7" s="975"/>
      <c r="E7" s="964"/>
      <c r="F7" s="959"/>
      <c r="G7" s="959"/>
      <c r="H7" s="959"/>
      <c r="I7" s="958" t="s">
        <v>21</v>
      </c>
      <c r="J7" s="967" t="s">
        <v>176</v>
      </c>
      <c r="K7" s="961"/>
      <c r="L7" s="961"/>
      <c r="M7" s="30"/>
    </row>
    <row r="8" spans="1:12" ht="11.25" customHeight="1">
      <c r="A8" s="974"/>
      <c r="B8" s="974"/>
      <c r="C8" s="974"/>
      <c r="D8" s="975"/>
      <c r="E8" s="964"/>
      <c r="F8" s="959"/>
      <c r="G8" s="959"/>
      <c r="H8" s="959"/>
      <c r="I8" s="959"/>
      <c r="J8" s="967" t="s">
        <v>16</v>
      </c>
      <c r="K8" s="958" t="s">
        <v>171</v>
      </c>
      <c r="L8" s="967" t="s">
        <v>172</v>
      </c>
    </row>
    <row r="9" spans="1:12" ht="12.75">
      <c r="A9" s="974"/>
      <c r="B9" s="974"/>
      <c r="C9" s="974"/>
      <c r="D9" s="975"/>
      <c r="E9" s="964"/>
      <c r="F9" s="959"/>
      <c r="G9" s="959"/>
      <c r="H9" s="959"/>
      <c r="I9" s="959"/>
      <c r="J9" s="968"/>
      <c r="K9" s="959"/>
      <c r="L9" s="968"/>
    </row>
    <row r="10" spans="1:12" ht="12.75">
      <c r="A10" s="974"/>
      <c r="B10" s="974"/>
      <c r="C10" s="974"/>
      <c r="D10" s="975"/>
      <c r="E10" s="966"/>
      <c r="F10" s="960"/>
      <c r="G10" s="960"/>
      <c r="H10" s="960"/>
      <c r="I10" s="960"/>
      <c r="J10" s="969"/>
      <c r="K10" s="960"/>
      <c r="L10" s="969"/>
    </row>
    <row r="11" spans="1:12" ht="12.75">
      <c r="A11" s="977"/>
      <c r="B11" s="977"/>
      <c r="C11" s="977"/>
      <c r="D11" s="978"/>
      <c r="E11" s="174" t="s">
        <v>2</v>
      </c>
      <c r="F11" s="956" t="s">
        <v>3</v>
      </c>
      <c r="G11" s="957"/>
      <c r="H11" s="957"/>
      <c r="I11" s="957"/>
      <c r="J11" s="957"/>
      <c r="K11" s="957"/>
      <c r="L11" s="957"/>
    </row>
    <row r="12" spans="2:5" ht="11.25" customHeight="1">
      <c r="B12" s="175"/>
      <c r="C12" s="30"/>
      <c r="D12" s="166"/>
      <c r="E12" s="30"/>
    </row>
    <row r="13" spans="1:18" ht="12" customHeight="1">
      <c r="A13" s="999" t="s">
        <v>11</v>
      </c>
      <c r="B13" s="999"/>
      <c r="C13" s="999"/>
      <c r="D13" s="119"/>
      <c r="E13" s="142">
        <v>154</v>
      </c>
      <c r="F13" s="20">
        <v>3385244</v>
      </c>
      <c r="G13" s="20">
        <v>3092153</v>
      </c>
      <c r="H13" s="16">
        <v>471592</v>
      </c>
      <c r="I13" s="16">
        <v>2620562</v>
      </c>
      <c r="J13" s="16">
        <v>2457545</v>
      </c>
      <c r="K13" s="16">
        <v>120299</v>
      </c>
      <c r="L13" s="16">
        <v>42718</v>
      </c>
      <c r="N13" s="107" t="s">
        <v>441</v>
      </c>
      <c r="O13" s="107"/>
      <c r="P13" s="107"/>
      <c r="Q13" s="107"/>
      <c r="R13" s="107"/>
    </row>
    <row r="14" spans="1:18" ht="6" customHeight="1">
      <c r="A14" s="179"/>
      <c r="B14" s="179"/>
      <c r="C14" s="179"/>
      <c r="D14" s="119"/>
      <c r="E14" s="142"/>
      <c r="F14" s="19"/>
      <c r="G14" s="19"/>
      <c r="H14" s="16"/>
      <c r="I14" s="16"/>
      <c r="J14" s="16"/>
      <c r="K14" s="16"/>
      <c r="L14" s="16"/>
      <c r="N14" s="107"/>
      <c r="O14" s="107"/>
      <c r="P14" s="107"/>
      <c r="Q14" s="107"/>
      <c r="R14" s="107"/>
    </row>
    <row r="15" spans="1:18" ht="9.95" customHeight="1">
      <c r="A15" s="179"/>
      <c r="B15" s="179"/>
      <c r="C15" s="177" t="s">
        <v>201</v>
      </c>
      <c r="D15" s="119"/>
      <c r="E15" s="102">
        <v>56</v>
      </c>
      <c r="F15" s="19">
        <v>1563065</v>
      </c>
      <c r="G15" s="19">
        <v>1530946</v>
      </c>
      <c r="H15" s="19">
        <v>59176</v>
      </c>
      <c r="I15" s="18">
        <v>1471770</v>
      </c>
      <c r="J15" s="18">
        <v>1471770</v>
      </c>
      <c r="K15" s="201" t="s">
        <v>439</v>
      </c>
      <c r="L15" s="201" t="s">
        <v>439</v>
      </c>
      <c r="N15" s="107"/>
      <c r="O15" s="107"/>
      <c r="P15" s="107"/>
      <c r="Q15" s="107"/>
      <c r="R15" s="107"/>
    </row>
    <row r="16" spans="2:12" ht="6" customHeight="1">
      <c r="B16" s="187"/>
      <c r="C16" s="17"/>
      <c r="D16" s="17"/>
      <c r="E16" s="142"/>
      <c r="F16" s="17"/>
      <c r="G16" s="17"/>
      <c r="H16" s="17"/>
      <c r="I16" s="16"/>
      <c r="J16" s="16"/>
      <c r="K16" s="16"/>
      <c r="L16" s="16"/>
    </row>
    <row r="17" spans="1:12" ht="12" customHeight="1">
      <c r="A17" s="187" t="s">
        <v>51</v>
      </c>
      <c r="C17" s="17"/>
      <c r="D17" s="17"/>
      <c r="E17" s="142"/>
      <c r="F17" s="17"/>
      <c r="G17" s="17"/>
      <c r="H17" s="17"/>
      <c r="I17" s="16"/>
      <c r="J17" s="16"/>
      <c r="K17" s="16"/>
      <c r="L17" s="16"/>
    </row>
    <row r="18" spans="2:12" ht="4.5" customHeight="1">
      <c r="B18" s="187"/>
      <c r="C18" s="17"/>
      <c r="D18" s="17"/>
      <c r="E18" s="142"/>
      <c r="F18" s="17"/>
      <c r="G18" s="17"/>
      <c r="H18" s="17"/>
      <c r="I18" s="16"/>
      <c r="J18" s="16"/>
      <c r="K18" s="16"/>
      <c r="L18" s="16"/>
    </row>
    <row r="19" spans="2:13" ht="12" customHeight="1">
      <c r="B19" s="997" t="s">
        <v>111</v>
      </c>
      <c r="C19" s="997"/>
      <c r="E19" s="186">
        <v>9</v>
      </c>
      <c r="F19" s="19">
        <v>56074</v>
      </c>
      <c r="G19" s="19">
        <v>35170</v>
      </c>
      <c r="H19" s="19">
        <v>7282</v>
      </c>
      <c r="I19" s="18">
        <v>27888</v>
      </c>
      <c r="J19" s="18">
        <v>27887</v>
      </c>
      <c r="K19" s="181">
        <v>2</v>
      </c>
      <c r="L19" s="201" t="s">
        <v>439</v>
      </c>
      <c r="M19" s="188"/>
    </row>
    <row r="20" spans="2:13" ht="12" customHeight="1">
      <c r="B20" s="997" t="s">
        <v>106</v>
      </c>
      <c r="C20" s="997"/>
      <c r="E20" s="102">
        <v>16</v>
      </c>
      <c r="F20" s="19">
        <v>149523</v>
      </c>
      <c r="G20" s="19">
        <v>141775</v>
      </c>
      <c r="H20" s="18">
        <v>10</v>
      </c>
      <c r="I20" s="18">
        <v>141765</v>
      </c>
      <c r="J20" s="18">
        <v>141765</v>
      </c>
      <c r="K20" s="201" t="s">
        <v>439</v>
      </c>
      <c r="L20" s="201" t="s">
        <v>439</v>
      </c>
      <c r="M20" s="188"/>
    </row>
    <row r="21" spans="2:13" ht="12" customHeight="1">
      <c r="B21" s="997" t="s">
        <v>110</v>
      </c>
      <c r="C21" s="997"/>
      <c r="E21" s="102">
        <v>6</v>
      </c>
      <c r="F21" s="19">
        <v>106591</v>
      </c>
      <c r="G21" s="19">
        <v>96725</v>
      </c>
      <c r="H21" s="201" t="s">
        <v>439</v>
      </c>
      <c r="I21" s="18">
        <v>96725</v>
      </c>
      <c r="J21" s="18">
        <v>95247</v>
      </c>
      <c r="K21" s="18">
        <v>1478</v>
      </c>
      <c r="L21" s="201" t="s">
        <v>439</v>
      </c>
      <c r="M21" s="188"/>
    </row>
    <row r="22" spans="2:12" ht="7.5" customHeight="1">
      <c r="B22" s="189"/>
      <c r="C22" s="189"/>
      <c r="E22" s="102"/>
      <c r="F22" s="19"/>
      <c r="G22" s="19"/>
      <c r="H22" s="17"/>
      <c r="I22" s="18"/>
      <c r="J22" s="18"/>
      <c r="K22" s="18"/>
      <c r="L22" s="16"/>
    </row>
    <row r="23" spans="1:12" ht="12" customHeight="1">
      <c r="A23" s="187" t="s">
        <v>50</v>
      </c>
      <c r="C23" s="189"/>
      <c r="E23" s="102"/>
      <c r="F23" s="19"/>
      <c r="G23" s="19"/>
      <c r="H23" s="17"/>
      <c r="I23" s="18"/>
      <c r="J23" s="18"/>
      <c r="K23" s="18"/>
      <c r="L23" s="16"/>
    </row>
    <row r="24" spans="2:12" ht="4.5" customHeight="1">
      <c r="B24" s="189"/>
      <c r="C24" s="189"/>
      <c r="E24" s="102"/>
      <c r="F24" s="19"/>
      <c r="G24" s="19"/>
      <c r="H24" s="17"/>
      <c r="I24" s="18"/>
      <c r="J24" s="18"/>
      <c r="K24" s="18"/>
      <c r="L24" s="16"/>
    </row>
    <row r="25" spans="2:14" ht="12" customHeight="1">
      <c r="B25" s="997" t="s">
        <v>269</v>
      </c>
      <c r="C25" s="997"/>
      <c r="E25" s="102">
        <v>15</v>
      </c>
      <c r="F25" s="19">
        <v>463886</v>
      </c>
      <c r="G25" s="19">
        <v>488570</v>
      </c>
      <c r="H25" s="18">
        <v>117</v>
      </c>
      <c r="I25" s="18">
        <v>488453</v>
      </c>
      <c r="J25" s="18">
        <v>487906</v>
      </c>
      <c r="K25" s="201" t="s">
        <v>439</v>
      </c>
      <c r="L25" s="181">
        <v>546</v>
      </c>
      <c r="M25" s="188"/>
      <c r="N25" s="58" t="s">
        <v>400</v>
      </c>
    </row>
    <row r="26" spans="2:13" ht="12" customHeight="1">
      <c r="B26" s="997" t="s">
        <v>109</v>
      </c>
      <c r="C26" s="997"/>
      <c r="E26" s="102">
        <v>9</v>
      </c>
      <c r="F26" s="19">
        <v>127153</v>
      </c>
      <c r="G26" s="19">
        <v>101825</v>
      </c>
      <c r="H26" s="18">
        <v>27967</v>
      </c>
      <c r="I26" s="18">
        <v>73967</v>
      </c>
      <c r="J26" s="18">
        <v>73967</v>
      </c>
      <c r="K26" s="201" t="s">
        <v>439</v>
      </c>
      <c r="L26" s="201" t="s">
        <v>439</v>
      </c>
      <c r="M26" s="188"/>
    </row>
    <row r="27" spans="2:13" ht="12" customHeight="1">
      <c r="B27" s="997" t="s">
        <v>108</v>
      </c>
      <c r="C27" s="997"/>
      <c r="E27" s="102">
        <v>25</v>
      </c>
      <c r="F27" s="19">
        <v>459752</v>
      </c>
      <c r="G27" s="19">
        <v>404157</v>
      </c>
      <c r="H27" s="18">
        <v>35234</v>
      </c>
      <c r="I27" s="18">
        <v>368923</v>
      </c>
      <c r="J27" s="18">
        <v>311182</v>
      </c>
      <c r="K27" s="18">
        <v>26819</v>
      </c>
      <c r="L27" s="18">
        <v>30923</v>
      </c>
      <c r="M27" s="188"/>
    </row>
    <row r="28" spans="2:13" ht="12" customHeight="1">
      <c r="B28" s="997" t="s">
        <v>107</v>
      </c>
      <c r="C28" s="997"/>
      <c r="E28" s="102">
        <v>16</v>
      </c>
      <c r="F28" s="19">
        <v>213155</v>
      </c>
      <c r="G28" s="19">
        <v>202368</v>
      </c>
      <c r="H28" s="18">
        <v>98372</v>
      </c>
      <c r="I28" s="18">
        <v>103996</v>
      </c>
      <c r="J28" s="18">
        <v>102459</v>
      </c>
      <c r="K28" s="18">
        <v>1532</v>
      </c>
      <c r="L28" s="18">
        <v>5</v>
      </c>
      <c r="M28" s="188"/>
    </row>
    <row r="29" spans="2:13" ht="12" customHeight="1">
      <c r="B29" s="997" t="s">
        <v>106</v>
      </c>
      <c r="C29" s="997"/>
      <c r="E29" s="102">
        <v>16</v>
      </c>
      <c r="F29" s="19">
        <v>432688</v>
      </c>
      <c r="G29" s="19">
        <v>377317</v>
      </c>
      <c r="H29" s="18">
        <v>3125</v>
      </c>
      <c r="I29" s="18">
        <v>374193</v>
      </c>
      <c r="J29" s="18">
        <v>315500</v>
      </c>
      <c r="K29" s="18">
        <v>47674</v>
      </c>
      <c r="L29" s="18">
        <v>11019</v>
      </c>
      <c r="M29" s="188"/>
    </row>
    <row r="30" spans="2:14" ht="12" customHeight="1">
      <c r="B30" s="997" t="s">
        <v>105</v>
      </c>
      <c r="C30" s="997"/>
      <c r="E30" s="102">
        <v>26</v>
      </c>
      <c r="F30" s="19">
        <v>1065213</v>
      </c>
      <c r="G30" s="19">
        <v>990628</v>
      </c>
      <c r="H30" s="18">
        <v>296859</v>
      </c>
      <c r="I30" s="18">
        <v>693769</v>
      </c>
      <c r="J30" s="18">
        <v>651755</v>
      </c>
      <c r="K30" s="18">
        <v>42000</v>
      </c>
      <c r="L30" s="181">
        <v>14</v>
      </c>
      <c r="M30" s="188"/>
      <c r="N30" s="107"/>
    </row>
    <row r="31" spans="2:14" ht="12" customHeight="1">
      <c r="B31" s="997" t="s">
        <v>104</v>
      </c>
      <c r="C31" s="997"/>
      <c r="E31" s="102">
        <v>16</v>
      </c>
      <c r="F31" s="19">
        <v>311209</v>
      </c>
      <c r="G31" s="19">
        <v>253618</v>
      </c>
      <c r="H31" s="18">
        <v>2735</v>
      </c>
      <c r="I31" s="18">
        <v>250883</v>
      </c>
      <c r="J31" s="18">
        <v>249878</v>
      </c>
      <c r="K31" s="18">
        <v>794</v>
      </c>
      <c r="L31" s="18">
        <v>211</v>
      </c>
      <c r="M31" s="188"/>
      <c r="N31" s="107"/>
    </row>
    <row r="32" spans="2:12" ht="12" customHeight="1">
      <c r="B32" s="175"/>
      <c r="C32" s="61"/>
      <c r="E32" s="102"/>
      <c r="F32" s="19"/>
      <c r="G32" s="19"/>
      <c r="H32" s="17"/>
      <c r="I32" s="18"/>
      <c r="J32" s="18"/>
      <c r="K32" s="181"/>
      <c r="L32" s="181"/>
    </row>
    <row r="33" spans="1:18" ht="12" customHeight="1">
      <c r="A33" s="999" t="s">
        <v>12</v>
      </c>
      <c r="B33" s="999"/>
      <c r="C33" s="999"/>
      <c r="D33" s="119"/>
      <c r="E33" s="142">
        <v>159</v>
      </c>
      <c r="F33" s="20">
        <v>2197405</v>
      </c>
      <c r="G33" s="20">
        <v>2426600</v>
      </c>
      <c r="H33" s="16">
        <v>136630</v>
      </c>
      <c r="I33" s="16">
        <v>2286970</v>
      </c>
      <c r="J33" s="16">
        <v>1717013</v>
      </c>
      <c r="K33" s="16">
        <v>564638</v>
      </c>
      <c r="L33" s="16">
        <v>5318</v>
      </c>
      <c r="N33" s="107"/>
      <c r="O33" s="107"/>
      <c r="P33" s="107"/>
      <c r="Q33" s="107"/>
      <c r="R33" s="107"/>
    </row>
    <row r="34" spans="1:18" ht="6" customHeight="1">
      <c r="A34" s="179"/>
      <c r="B34" s="179"/>
      <c r="C34" s="179"/>
      <c r="D34" s="119"/>
      <c r="E34" s="142"/>
      <c r="F34" s="19"/>
      <c r="G34" s="19"/>
      <c r="H34" s="16"/>
      <c r="I34" s="16"/>
      <c r="J34" s="16"/>
      <c r="K34" s="16"/>
      <c r="L34" s="16"/>
      <c r="N34" s="107"/>
      <c r="O34" s="107"/>
      <c r="P34" s="107"/>
      <c r="Q34" s="107"/>
      <c r="R34" s="107"/>
    </row>
    <row r="35" spans="1:18" ht="9.95" customHeight="1">
      <c r="A35" s="179"/>
      <c r="B35" s="179"/>
      <c r="C35" s="177" t="s">
        <v>201</v>
      </c>
      <c r="D35" s="119"/>
      <c r="E35" s="102">
        <v>62</v>
      </c>
      <c r="F35" s="19">
        <v>1415792</v>
      </c>
      <c r="G35" s="19">
        <v>1294523</v>
      </c>
      <c r="H35" s="19">
        <v>16671</v>
      </c>
      <c r="I35" s="18">
        <v>1277851</v>
      </c>
      <c r="J35" s="18">
        <v>1238312</v>
      </c>
      <c r="K35" s="18">
        <v>39539</v>
      </c>
      <c r="L35" s="201" t="s">
        <v>439</v>
      </c>
      <c r="N35" s="107"/>
      <c r="O35" s="107"/>
      <c r="P35" s="107"/>
      <c r="Q35" s="107"/>
      <c r="R35" s="107"/>
    </row>
    <row r="36" spans="2:12" ht="6" customHeight="1">
      <c r="B36" s="187"/>
      <c r="C36" s="61"/>
      <c r="D36" s="17"/>
      <c r="E36" s="102"/>
      <c r="F36" s="19"/>
      <c r="G36" s="19"/>
      <c r="H36" s="17"/>
      <c r="I36" s="18"/>
      <c r="J36" s="18"/>
      <c r="K36" s="190"/>
      <c r="L36" s="190"/>
    </row>
    <row r="37" spans="1:12" ht="12" customHeight="1">
      <c r="A37" s="187" t="s">
        <v>51</v>
      </c>
      <c r="C37" s="61"/>
      <c r="D37" s="17"/>
      <c r="E37" s="102"/>
      <c r="F37" s="19"/>
      <c r="G37" s="19"/>
      <c r="H37" s="17"/>
      <c r="I37" s="18"/>
      <c r="J37" s="18"/>
      <c r="K37" s="18"/>
      <c r="L37" s="190"/>
    </row>
    <row r="38" spans="2:12" ht="4.5" customHeight="1">
      <c r="B38" s="187"/>
      <c r="C38" s="61"/>
      <c r="D38" s="17"/>
      <c r="E38" s="102"/>
      <c r="F38" s="19"/>
      <c r="G38" s="19"/>
      <c r="H38" s="17"/>
      <c r="I38" s="18"/>
      <c r="J38" s="18"/>
      <c r="K38" s="190"/>
      <c r="L38" s="190"/>
    </row>
    <row r="39" spans="2:13" ht="12" customHeight="1">
      <c r="B39" s="997" t="s">
        <v>103</v>
      </c>
      <c r="C39" s="997"/>
      <c r="E39" s="102">
        <v>8</v>
      </c>
      <c r="F39" s="19">
        <v>178434</v>
      </c>
      <c r="G39" s="19">
        <v>179296</v>
      </c>
      <c r="H39" s="18">
        <v>802</v>
      </c>
      <c r="I39" s="18">
        <v>178494</v>
      </c>
      <c r="J39" s="18">
        <v>178355</v>
      </c>
      <c r="K39" s="181">
        <v>139</v>
      </c>
      <c r="L39" s="201" t="s">
        <v>439</v>
      </c>
      <c r="M39" s="188"/>
    </row>
    <row r="40" spans="2:13" ht="12" customHeight="1">
      <c r="B40" s="997" t="s">
        <v>102</v>
      </c>
      <c r="C40" s="997"/>
      <c r="E40" s="102">
        <v>6</v>
      </c>
      <c r="F40" s="19">
        <v>20067</v>
      </c>
      <c r="G40" s="19">
        <v>24153</v>
      </c>
      <c r="H40" s="18">
        <v>4393</v>
      </c>
      <c r="I40" s="18">
        <v>19759</v>
      </c>
      <c r="J40" s="18">
        <v>19759</v>
      </c>
      <c r="K40" s="201" t="s">
        <v>439</v>
      </c>
      <c r="L40" s="201" t="s">
        <v>439</v>
      </c>
      <c r="M40" s="188"/>
    </row>
    <row r="41" spans="2:13" ht="12" customHeight="1">
      <c r="B41" s="997" t="s">
        <v>101</v>
      </c>
      <c r="C41" s="997"/>
      <c r="E41" s="102">
        <v>4</v>
      </c>
      <c r="F41" s="19">
        <v>173846</v>
      </c>
      <c r="G41" s="19">
        <v>189839</v>
      </c>
      <c r="H41" s="201" t="s">
        <v>439</v>
      </c>
      <c r="I41" s="18">
        <v>189839</v>
      </c>
      <c r="J41" s="18">
        <v>178866</v>
      </c>
      <c r="K41" s="18">
        <v>10973</v>
      </c>
      <c r="L41" s="201" t="s">
        <v>439</v>
      </c>
      <c r="M41" s="188"/>
    </row>
    <row r="42" spans="2:13" ht="12" customHeight="1">
      <c r="B42" s="997" t="s">
        <v>99</v>
      </c>
      <c r="C42" s="997"/>
      <c r="E42" s="186">
        <v>2</v>
      </c>
      <c r="F42" s="19">
        <v>2584</v>
      </c>
      <c r="G42" s="56" t="s">
        <v>8</v>
      </c>
      <c r="H42" s="56" t="s">
        <v>8</v>
      </c>
      <c r="I42" s="56" t="s">
        <v>8</v>
      </c>
      <c r="J42" s="56" t="s">
        <v>8</v>
      </c>
      <c r="K42" s="56" t="s">
        <v>8</v>
      </c>
      <c r="L42" s="56" t="s">
        <v>8</v>
      </c>
      <c r="M42" s="188"/>
    </row>
    <row r="43" spans="2:12" ht="7.5" customHeight="1">
      <c r="B43" s="183"/>
      <c r="C43" s="61"/>
      <c r="E43" s="102"/>
      <c r="F43" s="19"/>
      <c r="G43" s="19"/>
      <c r="H43" s="17"/>
      <c r="I43" s="18"/>
      <c r="J43" s="18"/>
      <c r="K43" s="18"/>
      <c r="L43" s="16"/>
    </row>
    <row r="44" spans="1:12" ht="12" customHeight="1">
      <c r="A44" s="183" t="s">
        <v>50</v>
      </c>
      <c r="C44" s="61"/>
      <c r="E44" s="102"/>
      <c r="F44" s="19"/>
      <c r="G44" s="19"/>
      <c r="H44" s="17"/>
      <c r="I44" s="18"/>
      <c r="J44" s="18"/>
      <c r="K44" s="18"/>
      <c r="L44" s="16"/>
    </row>
    <row r="45" spans="2:12" ht="4.5" customHeight="1">
      <c r="B45" s="183"/>
      <c r="C45" s="61"/>
      <c r="E45" s="102"/>
      <c r="F45" s="19"/>
      <c r="G45" s="19"/>
      <c r="H45" s="17"/>
      <c r="I45" s="18"/>
      <c r="J45" s="18"/>
      <c r="K45" s="18"/>
      <c r="L45" s="16"/>
    </row>
    <row r="46" spans="2:13" ht="12" customHeight="1">
      <c r="B46" s="997" t="s">
        <v>103</v>
      </c>
      <c r="C46" s="997"/>
      <c r="E46" s="102">
        <v>14</v>
      </c>
      <c r="F46" s="19">
        <v>91603</v>
      </c>
      <c r="G46" s="19">
        <v>109937</v>
      </c>
      <c r="H46" s="18">
        <v>4626</v>
      </c>
      <c r="I46" s="18">
        <v>105311</v>
      </c>
      <c r="J46" s="18">
        <v>102121</v>
      </c>
      <c r="K46" s="18">
        <v>2339</v>
      </c>
      <c r="L46" s="18">
        <v>851</v>
      </c>
      <c r="M46" s="188"/>
    </row>
    <row r="47" spans="2:13" ht="12" customHeight="1">
      <c r="B47" s="997" t="s">
        <v>102</v>
      </c>
      <c r="C47" s="997"/>
      <c r="E47" s="102">
        <v>16</v>
      </c>
      <c r="F47" s="19">
        <v>76552</v>
      </c>
      <c r="G47" s="19">
        <v>82415</v>
      </c>
      <c r="H47" s="23">
        <v>1954</v>
      </c>
      <c r="I47" s="18">
        <v>80461</v>
      </c>
      <c r="J47" s="18">
        <v>80366</v>
      </c>
      <c r="K47" s="18">
        <v>95</v>
      </c>
      <c r="L47" s="201" t="s">
        <v>439</v>
      </c>
      <c r="M47" s="188"/>
    </row>
    <row r="48" spans="2:13" ht="12" customHeight="1">
      <c r="B48" s="997" t="s">
        <v>101</v>
      </c>
      <c r="C48" s="997"/>
      <c r="E48" s="102">
        <v>13</v>
      </c>
      <c r="F48" s="19">
        <v>58744</v>
      </c>
      <c r="G48" s="56" t="s">
        <v>8</v>
      </c>
      <c r="H48" s="56" t="s">
        <v>8</v>
      </c>
      <c r="I48" s="56" t="s">
        <v>8</v>
      </c>
      <c r="J48" s="56" t="s">
        <v>8</v>
      </c>
      <c r="K48" s="56" t="s">
        <v>8</v>
      </c>
      <c r="L48" s="56" t="s">
        <v>8</v>
      </c>
      <c r="M48" s="188"/>
    </row>
    <row r="49" spans="2:14" ht="12" customHeight="1">
      <c r="B49" s="997" t="s">
        <v>100</v>
      </c>
      <c r="C49" s="997"/>
      <c r="E49" s="102">
        <v>10</v>
      </c>
      <c r="F49" s="19">
        <v>73436</v>
      </c>
      <c r="G49" s="19">
        <v>72291</v>
      </c>
      <c r="H49" s="201" t="s">
        <v>439</v>
      </c>
      <c r="I49" s="18">
        <v>72291</v>
      </c>
      <c r="J49" s="18">
        <v>71279</v>
      </c>
      <c r="K49" s="181">
        <v>1012</v>
      </c>
      <c r="L49" s="201" t="s">
        <v>439</v>
      </c>
      <c r="M49" s="188"/>
      <c r="N49" s="191"/>
    </row>
    <row r="50" spans="2:13" ht="12" customHeight="1">
      <c r="B50" s="997" t="s">
        <v>99</v>
      </c>
      <c r="C50" s="997"/>
      <c r="E50" s="102">
        <v>23</v>
      </c>
      <c r="F50" s="19">
        <v>399369</v>
      </c>
      <c r="G50" s="19">
        <v>473704</v>
      </c>
      <c r="H50" s="23">
        <v>90669</v>
      </c>
      <c r="I50" s="18">
        <v>383669</v>
      </c>
      <c r="J50" s="18">
        <v>383576</v>
      </c>
      <c r="K50" s="181">
        <v>93</v>
      </c>
      <c r="L50" s="201" t="s">
        <v>439</v>
      </c>
      <c r="M50" s="188"/>
    </row>
    <row r="51" spans="2:13" ht="12" customHeight="1">
      <c r="B51" s="997" t="s">
        <v>98</v>
      </c>
      <c r="C51" s="997"/>
      <c r="E51" s="102">
        <v>14</v>
      </c>
      <c r="F51" s="19">
        <v>644827</v>
      </c>
      <c r="G51" s="19">
        <v>711438</v>
      </c>
      <c r="H51" s="18">
        <v>1500</v>
      </c>
      <c r="I51" s="18">
        <v>709938</v>
      </c>
      <c r="J51" s="18">
        <v>159803</v>
      </c>
      <c r="K51" s="18">
        <v>546560</v>
      </c>
      <c r="L51" s="18">
        <v>3575</v>
      </c>
      <c r="M51" s="188"/>
    </row>
    <row r="52" spans="2:14" ht="12" customHeight="1">
      <c r="B52" s="997" t="s">
        <v>97</v>
      </c>
      <c r="C52" s="997"/>
      <c r="E52" s="102">
        <v>27</v>
      </c>
      <c r="F52" s="19">
        <v>149361</v>
      </c>
      <c r="G52" s="19">
        <v>139476</v>
      </c>
      <c r="H52" s="18">
        <v>7379</v>
      </c>
      <c r="I52" s="18">
        <v>132097</v>
      </c>
      <c r="J52" s="18">
        <v>130539</v>
      </c>
      <c r="K52" s="18">
        <v>1199</v>
      </c>
      <c r="L52" s="181">
        <v>359</v>
      </c>
      <c r="M52" s="188"/>
      <c r="N52" s="107"/>
    </row>
    <row r="53" spans="2:13" ht="12" customHeight="1">
      <c r="B53" s="997" t="s">
        <v>96</v>
      </c>
      <c r="C53" s="997"/>
      <c r="E53" s="102">
        <v>6</v>
      </c>
      <c r="F53" s="19">
        <v>232735</v>
      </c>
      <c r="G53" s="19">
        <v>259784</v>
      </c>
      <c r="H53" s="18">
        <v>4600</v>
      </c>
      <c r="I53" s="18">
        <v>255184</v>
      </c>
      <c r="J53" s="18">
        <v>255184</v>
      </c>
      <c r="K53" s="201" t="s">
        <v>439</v>
      </c>
      <c r="L53" s="201" t="s">
        <v>439</v>
      </c>
      <c r="M53" s="188"/>
    </row>
    <row r="54" spans="2:13" ht="12" customHeight="1">
      <c r="B54" s="997" t="s">
        <v>95</v>
      </c>
      <c r="C54" s="997"/>
      <c r="E54" s="102">
        <v>16</v>
      </c>
      <c r="F54" s="19">
        <v>95848</v>
      </c>
      <c r="G54" s="19">
        <v>104063</v>
      </c>
      <c r="H54" s="18">
        <v>15792</v>
      </c>
      <c r="I54" s="18">
        <v>88271</v>
      </c>
      <c r="J54" s="18">
        <v>86861</v>
      </c>
      <c r="K54" s="181">
        <v>1097</v>
      </c>
      <c r="L54" s="181">
        <v>313</v>
      </c>
      <c r="M54" s="188"/>
    </row>
    <row r="55" spans="2:12" ht="11.25" customHeight="1">
      <c r="B55" s="175"/>
      <c r="C55" s="61"/>
      <c r="E55" s="102"/>
      <c r="F55" s="19"/>
      <c r="G55" s="19"/>
      <c r="H55" s="17"/>
      <c r="I55" s="18"/>
      <c r="J55" s="18"/>
      <c r="K55" s="18"/>
      <c r="L55" s="181"/>
    </row>
    <row r="56" spans="1:18" ht="12" customHeight="1">
      <c r="A56" s="999" t="s">
        <v>13</v>
      </c>
      <c r="B56" s="999"/>
      <c r="C56" s="999"/>
      <c r="D56" s="119"/>
      <c r="E56" s="142">
        <v>276</v>
      </c>
      <c r="F56" s="20">
        <v>5139398</v>
      </c>
      <c r="G56" s="20">
        <v>4947737</v>
      </c>
      <c r="H56" s="16">
        <v>490832</v>
      </c>
      <c r="I56" s="16">
        <v>4456905</v>
      </c>
      <c r="J56" s="16">
        <v>4285755</v>
      </c>
      <c r="K56" s="16">
        <v>160509</v>
      </c>
      <c r="L56" s="16">
        <v>10641</v>
      </c>
      <c r="N56" s="107"/>
      <c r="O56" s="107"/>
      <c r="P56" s="107"/>
      <c r="Q56" s="107"/>
      <c r="R56" s="107"/>
    </row>
    <row r="57" spans="1:18" ht="6" customHeight="1">
      <c r="A57" s="179"/>
      <c r="B57" s="179"/>
      <c r="C57" s="179"/>
      <c r="D57" s="119"/>
      <c r="E57" s="142"/>
      <c r="F57" s="19"/>
      <c r="G57" s="19"/>
      <c r="H57" s="16"/>
      <c r="I57" s="16"/>
      <c r="J57" s="16"/>
      <c r="K57" s="16"/>
      <c r="L57" s="16"/>
      <c r="N57" s="107"/>
      <c r="O57" s="107"/>
      <c r="P57" s="107"/>
      <c r="Q57" s="107"/>
      <c r="R57" s="107"/>
    </row>
    <row r="58" spans="1:18" ht="9.95" customHeight="1">
      <c r="A58" s="179"/>
      <c r="B58" s="179"/>
      <c r="C58" s="177" t="s">
        <v>201</v>
      </c>
      <c r="D58" s="119"/>
      <c r="E58" s="102">
        <v>65</v>
      </c>
      <c r="F58" s="19">
        <v>1160864</v>
      </c>
      <c r="G58" s="19">
        <v>1121484</v>
      </c>
      <c r="H58" s="18">
        <v>22760</v>
      </c>
      <c r="I58" s="18">
        <v>1098724</v>
      </c>
      <c r="J58" s="18">
        <v>1098724</v>
      </c>
      <c r="K58" s="201" t="s">
        <v>439</v>
      </c>
      <c r="L58" s="201" t="s">
        <v>439</v>
      </c>
      <c r="N58" s="107"/>
      <c r="O58" s="107"/>
      <c r="P58" s="107"/>
      <c r="Q58" s="107"/>
      <c r="R58" s="107"/>
    </row>
    <row r="59" spans="2:12" ht="6" customHeight="1">
      <c r="B59" s="187"/>
      <c r="C59" s="61"/>
      <c r="D59" s="17"/>
      <c r="E59" s="102"/>
      <c r="F59" s="19"/>
      <c r="G59" s="19"/>
      <c r="H59" s="17"/>
      <c r="I59" s="18"/>
      <c r="J59" s="18"/>
      <c r="K59" s="18"/>
      <c r="L59" s="18"/>
    </row>
    <row r="60" spans="1:19" ht="11.25" customHeight="1">
      <c r="A60" s="187" t="s">
        <v>51</v>
      </c>
      <c r="C60" s="61"/>
      <c r="D60" s="17"/>
      <c r="E60" s="192"/>
      <c r="F60" s="19"/>
      <c r="G60" s="19"/>
      <c r="H60" s="17"/>
      <c r="I60" s="16"/>
      <c r="J60" s="16"/>
      <c r="K60" s="16"/>
      <c r="L60" s="16"/>
      <c r="M60" s="103"/>
      <c r="N60" s="103"/>
      <c r="O60" s="103"/>
      <c r="P60" s="103"/>
      <c r="Q60" s="103"/>
      <c r="R60" s="103"/>
      <c r="S60" s="103"/>
    </row>
    <row r="61" spans="2:19" ht="4.5" customHeight="1">
      <c r="B61" s="187"/>
      <c r="C61" s="61"/>
      <c r="D61" s="17"/>
      <c r="E61" s="102"/>
      <c r="F61" s="19"/>
      <c r="G61" s="19"/>
      <c r="H61" s="17"/>
      <c r="I61" s="18"/>
      <c r="J61" s="18"/>
      <c r="K61" s="18"/>
      <c r="L61" s="16"/>
      <c r="M61" s="30"/>
      <c r="N61" s="30"/>
      <c r="O61" s="30"/>
      <c r="P61" s="30"/>
      <c r="Q61" s="30"/>
      <c r="R61" s="30"/>
      <c r="S61" s="30"/>
    </row>
    <row r="62" spans="2:19" ht="12" customHeight="1">
      <c r="B62" s="997" t="s">
        <v>71</v>
      </c>
      <c r="C62" s="997"/>
      <c r="E62" s="186">
        <v>3</v>
      </c>
      <c r="F62" s="19">
        <v>135940</v>
      </c>
      <c r="G62" s="19">
        <v>113758</v>
      </c>
      <c r="H62" s="201" t="s">
        <v>439</v>
      </c>
      <c r="I62" s="18">
        <v>113758</v>
      </c>
      <c r="J62" s="18">
        <v>113758</v>
      </c>
      <c r="K62" s="201" t="s">
        <v>439</v>
      </c>
      <c r="L62" s="201" t="s">
        <v>439</v>
      </c>
      <c r="M62" s="188"/>
      <c r="N62" s="103"/>
      <c r="O62" s="103"/>
      <c r="P62" s="103"/>
      <c r="Q62" s="103"/>
      <c r="R62" s="103"/>
      <c r="S62" s="30"/>
    </row>
    <row r="63" spans="2:19" ht="12.75" customHeight="1">
      <c r="B63" s="997" t="s">
        <v>94</v>
      </c>
      <c r="C63" s="997"/>
      <c r="E63" s="186">
        <v>5</v>
      </c>
      <c r="F63" s="19">
        <v>48795</v>
      </c>
      <c r="G63" s="19">
        <v>43703</v>
      </c>
      <c r="H63" s="18">
        <v>24722</v>
      </c>
      <c r="I63" s="18">
        <v>18981</v>
      </c>
      <c r="J63" s="18">
        <v>18981</v>
      </c>
      <c r="K63" s="201" t="s">
        <v>439</v>
      </c>
      <c r="L63" s="201" t="s">
        <v>439</v>
      </c>
      <c r="M63" s="188"/>
      <c r="N63" s="103"/>
      <c r="O63" s="103"/>
      <c r="P63" s="103"/>
      <c r="Q63" s="103"/>
      <c r="R63" s="103"/>
      <c r="S63" s="103"/>
    </row>
    <row r="64" spans="2:13" ht="12.75">
      <c r="B64" s="997" t="s">
        <v>72</v>
      </c>
      <c r="C64" s="997"/>
      <c r="E64" s="102">
        <v>16</v>
      </c>
      <c r="F64" s="19">
        <v>143351</v>
      </c>
      <c r="G64" s="19">
        <v>143720</v>
      </c>
      <c r="H64" s="18">
        <v>1762</v>
      </c>
      <c r="I64" s="18">
        <v>141958</v>
      </c>
      <c r="J64" s="18">
        <v>140373</v>
      </c>
      <c r="K64" s="18">
        <v>1585</v>
      </c>
      <c r="L64" s="201" t="s">
        <v>439</v>
      </c>
      <c r="M64" s="188"/>
    </row>
    <row r="65" spans="2:13" ht="12.75">
      <c r="B65" s="997" t="s">
        <v>93</v>
      </c>
      <c r="C65" s="997"/>
      <c r="E65" s="102">
        <v>35</v>
      </c>
      <c r="F65" s="19">
        <v>1134398</v>
      </c>
      <c r="G65" s="19">
        <v>1110003</v>
      </c>
      <c r="H65" s="23">
        <v>1921</v>
      </c>
      <c r="I65" s="18">
        <v>1108082</v>
      </c>
      <c r="J65" s="18">
        <v>1057960</v>
      </c>
      <c r="K65" s="18">
        <v>49294</v>
      </c>
      <c r="L65" s="18">
        <v>828</v>
      </c>
      <c r="M65" s="188"/>
    </row>
    <row r="66" spans="2:14" ht="12.75">
      <c r="B66" s="997" t="s">
        <v>92</v>
      </c>
      <c r="C66" s="997"/>
      <c r="E66" s="102">
        <v>4</v>
      </c>
      <c r="F66" s="19">
        <v>25994</v>
      </c>
      <c r="G66" s="19">
        <v>24641</v>
      </c>
      <c r="H66" s="201" t="s">
        <v>439</v>
      </c>
      <c r="I66" s="18">
        <v>24641</v>
      </c>
      <c r="J66" s="18">
        <v>24641</v>
      </c>
      <c r="K66" s="201" t="s">
        <v>439</v>
      </c>
      <c r="L66" s="201" t="s">
        <v>439</v>
      </c>
      <c r="M66" s="188"/>
      <c r="N66" s="58" t="s">
        <v>400</v>
      </c>
    </row>
    <row r="67" spans="1:13" ht="11.25" customHeight="1">
      <c r="A67" s="58" t="s">
        <v>7</v>
      </c>
      <c r="E67" s="30"/>
      <c r="F67" s="144"/>
      <c r="G67" s="144"/>
      <c r="H67" s="144"/>
      <c r="I67" s="144"/>
      <c r="J67" s="144"/>
      <c r="K67" s="144"/>
      <c r="L67" s="144"/>
      <c r="M67" s="146"/>
    </row>
    <row r="68" spans="1:12" ht="11.25" customHeight="1">
      <c r="A68" s="998" t="s">
        <v>485</v>
      </c>
      <c r="B68" s="998"/>
      <c r="C68" s="998"/>
      <c r="D68" s="998"/>
      <c r="E68" s="998"/>
      <c r="F68" s="998"/>
      <c r="G68" s="998"/>
      <c r="H68" s="998"/>
      <c r="I68" s="998"/>
      <c r="J68" s="998"/>
      <c r="K68" s="998"/>
      <c r="L68" s="998"/>
    </row>
    <row r="69" spans="1:12" ht="14.25" customHeight="1">
      <c r="A69" s="998"/>
      <c r="B69" s="998"/>
      <c r="C69" s="998"/>
      <c r="D69" s="998"/>
      <c r="E69" s="998"/>
      <c r="F69" s="998"/>
      <c r="G69" s="998"/>
      <c r="H69" s="998"/>
      <c r="I69" s="998"/>
      <c r="J69" s="998"/>
      <c r="K69" s="998"/>
      <c r="L69" s="998"/>
    </row>
    <row r="70" spans="2:14" ht="12" customHeight="1">
      <c r="B70" s="193"/>
      <c r="C70" s="193"/>
      <c r="D70" s="193"/>
      <c r="E70" s="193"/>
      <c r="G70" s="194"/>
      <c r="H70" s="193"/>
      <c r="I70" s="193"/>
      <c r="J70" s="193"/>
      <c r="K70" s="193"/>
      <c r="L70" s="193"/>
      <c r="N70" s="58" t="s">
        <v>254</v>
      </c>
    </row>
    <row r="71" spans="2:14" ht="12.75">
      <c r="B71" s="997"/>
      <c r="C71" s="997"/>
      <c r="N71" s="58" t="s">
        <v>253</v>
      </c>
    </row>
    <row r="72" spans="2:3" ht="12.75">
      <c r="B72" s="997"/>
      <c r="C72" s="997"/>
    </row>
    <row r="73" spans="2:12" ht="12.75">
      <c r="B73" s="1001"/>
      <c r="C73" s="1001"/>
      <c r="E73" s="195" t="s">
        <v>252</v>
      </c>
      <c r="F73" s="195"/>
      <c r="G73" s="195"/>
      <c r="H73" s="195"/>
      <c r="I73" s="195"/>
      <c r="J73" s="195"/>
      <c r="K73" s="195"/>
      <c r="L73" s="195"/>
    </row>
    <row r="74" spans="2:3" ht="12.75">
      <c r="B74" s="997"/>
      <c r="C74" s="997"/>
    </row>
    <row r="75" spans="2:3" ht="12.75">
      <c r="B75" s="997"/>
      <c r="C75" s="997"/>
    </row>
    <row r="76" spans="2:3" ht="12.75">
      <c r="B76" s="997"/>
      <c r="C76" s="997"/>
    </row>
  </sheetData>
  <mergeCells count="53">
    <mergeCell ref="B2:L2"/>
    <mergeCell ref="B3:L3"/>
    <mergeCell ref="A5:D11"/>
    <mergeCell ref="E5:E10"/>
    <mergeCell ref="F11:L11"/>
    <mergeCell ref="F5:F10"/>
    <mergeCell ref="H5:L5"/>
    <mergeCell ref="H6:H10"/>
    <mergeCell ref="I6:L6"/>
    <mergeCell ref="J7:L7"/>
    <mergeCell ref="J8:J10"/>
    <mergeCell ref="K8:K10"/>
    <mergeCell ref="L8:L10"/>
    <mergeCell ref="B25:C25"/>
    <mergeCell ref="B19:C19"/>
    <mergeCell ref="B20:C20"/>
    <mergeCell ref="B21:C21"/>
    <mergeCell ref="I7:I10"/>
    <mergeCell ref="G5:G10"/>
    <mergeCell ref="A13:C13"/>
    <mergeCell ref="B30:C30"/>
    <mergeCell ref="B31:C31"/>
    <mergeCell ref="B39:C39"/>
    <mergeCell ref="B26:C26"/>
    <mergeCell ref="B27:C27"/>
    <mergeCell ref="B28:C28"/>
    <mergeCell ref="B29:C29"/>
    <mergeCell ref="A33:C33"/>
    <mergeCell ref="B51:C51"/>
    <mergeCell ref="B40:C40"/>
    <mergeCell ref="B41:C41"/>
    <mergeCell ref="B42:C42"/>
    <mergeCell ref="B47:C47"/>
    <mergeCell ref="B46:C46"/>
    <mergeCell ref="B48:C48"/>
    <mergeCell ref="B49:C49"/>
    <mergeCell ref="B50:C50"/>
    <mergeCell ref="B76:C76"/>
    <mergeCell ref="B71:C71"/>
    <mergeCell ref="B72:C72"/>
    <mergeCell ref="B73:C73"/>
    <mergeCell ref="B74:C74"/>
    <mergeCell ref="A56:C56"/>
    <mergeCell ref="B52:C52"/>
    <mergeCell ref="B53:C53"/>
    <mergeCell ref="B54:C54"/>
    <mergeCell ref="B75:C75"/>
    <mergeCell ref="A68:L69"/>
    <mergeCell ref="B66:C66"/>
    <mergeCell ref="B62:C62"/>
    <mergeCell ref="B63:C63"/>
    <mergeCell ref="B64:C64"/>
    <mergeCell ref="B65:C65"/>
  </mergeCells>
  <printOptions/>
  <pageMargins left="0.6692913385826772" right="0.6692913385826772" top="0.6299212598425197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29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R72"/>
  <sheetViews>
    <sheetView workbookViewId="0" topLeftCell="A1">
      <selection activeCell="M1" sqref="M1"/>
    </sheetView>
  </sheetViews>
  <sheetFormatPr defaultColWidth="11.421875" defaultRowHeight="12.75"/>
  <cols>
    <col min="1" max="1" width="1.7109375" style="58" customWidth="1"/>
    <col min="2" max="2" width="5.00390625" style="58" customWidth="1"/>
    <col min="3" max="3" width="15.7109375" style="58" customWidth="1"/>
    <col min="4" max="4" width="0.85546875" style="58" customWidth="1"/>
    <col min="5" max="5" width="6.28125" style="58" customWidth="1"/>
    <col min="6" max="7" width="9.7109375" style="58" customWidth="1"/>
    <col min="8" max="8" width="7.57421875" style="58" customWidth="1"/>
    <col min="9" max="9" width="8.7109375" style="58" customWidth="1"/>
    <col min="10" max="10" width="9.28125" style="58" customWidth="1"/>
    <col min="11" max="11" width="8.57421875" style="58" customWidth="1"/>
    <col min="12" max="12" width="6.7109375" style="58" customWidth="1"/>
    <col min="13" max="16384" width="11.421875" style="58" customWidth="1"/>
  </cols>
  <sheetData>
    <row r="2" spans="2:12" s="147" customFormat="1" ht="12.75">
      <c r="B2" s="1002" t="s">
        <v>487</v>
      </c>
      <c r="C2" s="1002"/>
      <c r="D2" s="1002"/>
      <c r="E2" s="1002"/>
      <c r="F2" s="1002"/>
      <c r="G2" s="1002"/>
      <c r="H2" s="1002"/>
      <c r="I2" s="1002"/>
      <c r="J2" s="1002"/>
      <c r="K2" s="1002"/>
      <c r="L2" s="1002"/>
    </row>
    <row r="3" spans="2:12" s="57" customFormat="1" ht="12.75">
      <c r="B3" s="1002" t="s">
        <v>22</v>
      </c>
      <c r="C3" s="1002"/>
      <c r="D3" s="1002"/>
      <c r="E3" s="1002"/>
      <c r="F3" s="1002"/>
      <c r="G3" s="1002"/>
      <c r="H3" s="1002"/>
      <c r="I3" s="1002"/>
      <c r="J3" s="1002"/>
      <c r="K3" s="1002"/>
      <c r="L3" s="1002"/>
    </row>
    <row r="4" ht="11.25" customHeight="1"/>
    <row r="5" spans="1:12" ht="11.25" customHeight="1">
      <c r="A5" s="971" t="s">
        <v>482</v>
      </c>
      <c r="B5" s="971"/>
      <c r="C5" s="971"/>
      <c r="D5" s="972"/>
      <c r="E5" s="958" t="s">
        <v>477</v>
      </c>
      <c r="F5" s="958" t="s">
        <v>445</v>
      </c>
      <c r="G5" s="958" t="s">
        <v>483</v>
      </c>
      <c r="H5" s="956" t="s">
        <v>170</v>
      </c>
      <c r="I5" s="957"/>
      <c r="J5" s="957"/>
      <c r="K5" s="957"/>
      <c r="L5" s="957"/>
    </row>
    <row r="6" spans="1:12" ht="11.25" customHeight="1">
      <c r="A6" s="974"/>
      <c r="B6" s="974"/>
      <c r="C6" s="974"/>
      <c r="D6" s="975"/>
      <c r="E6" s="959"/>
      <c r="F6" s="959"/>
      <c r="G6" s="959"/>
      <c r="H6" s="958" t="s">
        <v>484</v>
      </c>
      <c r="I6" s="992" t="s">
        <v>177</v>
      </c>
      <c r="J6" s="993"/>
      <c r="K6" s="993"/>
      <c r="L6" s="993"/>
    </row>
    <row r="7" spans="1:13" ht="11.25" customHeight="1">
      <c r="A7" s="974"/>
      <c r="B7" s="974"/>
      <c r="C7" s="974"/>
      <c r="D7" s="975"/>
      <c r="E7" s="959"/>
      <c r="F7" s="959"/>
      <c r="G7" s="959"/>
      <c r="H7" s="959"/>
      <c r="I7" s="958" t="s">
        <v>21</v>
      </c>
      <c r="J7" s="967" t="s">
        <v>176</v>
      </c>
      <c r="K7" s="961"/>
      <c r="L7" s="961"/>
      <c r="M7" s="30"/>
    </row>
    <row r="8" spans="1:12" ht="12.75" customHeight="1">
      <c r="A8" s="974"/>
      <c r="B8" s="974"/>
      <c r="C8" s="974"/>
      <c r="D8" s="975"/>
      <c r="E8" s="959"/>
      <c r="F8" s="959"/>
      <c r="G8" s="959"/>
      <c r="H8" s="959"/>
      <c r="I8" s="959"/>
      <c r="J8" s="967" t="s">
        <v>16</v>
      </c>
      <c r="K8" s="958" t="s">
        <v>171</v>
      </c>
      <c r="L8" s="967" t="s">
        <v>172</v>
      </c>
    </row>
    <row r="9" spans="1:12" ht="12.75">
      <c r="A9" s="974"/>
      <c r="B9" s="974"/>
      <c r="C9" s="974"/>
      <c r="D9" s="975"/>
      <c r="E9" s="959"/>
      <c r="F9" s="959"/>
      <c r="G9" s="959"/>
      <c r="H9" s="959"/>
      <c r="I9" s="959"/>
      <c r="J9" s="968"/>
      <c r="K9" s="959"/>
      <c r="L9" s="968"/>
    </row>
    <row r="10" spans="1:12" ht="12.75">
      <c r="A10" s="974"/>
      <c r="B10" s="974"/>
      <c r="C10" s="974"/>
      <c r="D10" s="975"/>
      <c r="E10" s="960"/>
      <c r="F10" s="960"/>
      <c r="G10" s="960"/>
      <c r="H10" s="960"/>
      <c r="I10" s="960"/>
      <c r="J10" s="969"/>
      <c r="K10" s="960"/>
      <c r="L10" s="969"/>
    </row>
    <row r="11" spans="1:12" ht="12.75">
      <c r="A11" s="977"/>
      <c r="B11" s="977"/>
      <c r="C11" s="977"/>
      <c r="D11" s="978"/>
      <c r="E11" s="174" t="s">
        <v>2</v>
      </c>
      <c r="F11" s="956" t="s">
        <v>3</v>
      </c>
      <c r="G11" s="957"/>
      <c r="H11" s="957"/>
      <c r="I11" s="957"/>
      <c r="J11" s="957"/>
      <c r="K11" s="957"/>
      <c r="L11" s="957"/>
    </row>
    <row r="12" spans="2:5" ht="9" customHeight="1">
      <c r="B12" s="175"/>
      <c r="C12" s="30"/>
      <c r="D12" s="166"/>
      <c r="E12" s="30"/>
    </row>
    <row r="13" spans="1:12" ht="11.85" customHeight="1">
      <c r="A13" s="183" t="s">
        <v>50</v>
      </c>
      <c r="C13" s="61"/>
      <c r="E13" s="137"/>
      <c r="F13" s="107"/>
      <c r="G13" s="107"/>
      <c r="H13" s="103"/>
      <c r="I13" s="107"/>
      <c r="J13" s="107"/>
      <c r="K13" s="107"/>
      <c r="L13" s="107"/>
    </row>
    <row r="14" spans="2:12" ht="4.5" customHeight="1">
      <c r="B14" s="183"/>
      <c r="C14" s="61"/>
      <c r="E14" s="137"/>
      <c r="F14" s="107"/>
      <c r="G14" s="107"/>
      <c r="H14" s="103"/>
      <c r="I14" s="107"/>
      <c r="J14" s="107"/>
      <c r="K14" s="107"/>
      <c r="L14" s="107"/>
    </row>
    <row r="15" spans="2:14" ht="11.85" customHeight="1">
      <c r="B15" s="997" t="s">
        <v>71</v>
      </c>
      <c r="C15" s="997"/>
      <c r="E15" s="102">
        <v>72</v>
      </c>
      <c r="F15" s="18">
        <v>686587</v>
      </c>
      <c r="G15" s="18">
        <v>551010</v>
      </c>
      <c r="H15" s="18">
        <v>53484</v>
      </c>
      <c r="I15" s="18">
        <v>497526</v>
      </c>
      <c r="J15" s="18">
        <v>442377</v>
      </c>
      <c r="K15" s="18">
        <v>55149</v>
      </c>
      <c r="L15" s="201" t="s">
        <v>439</v>
      </c>
      <c r="M15" s="196"/>
      <c r="N15" s="107" t="s">
        <v>400</v>
      </c>
    </row>
    <row r="16" spans="2:13" ht="11.85" customHeight="1">
      <c r="B16" s="997" t="s">
        <v>270</v>
      </c>
      <c r="C16" s="997"/>
      <c r="E16" s="102">
        <v>4</v>
      </c>
      <c r="F16" s="56" t="s">
        <v>8</v>
      </c>
      <c r="G16" s="18">
        <v>8845</v>
      </c>
      <c r="H16" s="181">
        <v>350</v>
      </c>
      <c r="I16" s="18">
        <v>8495</v>
      </c>
      <c r="J16" s="18">
        <v>8175</v>
      </c>
      <c r="K16" s="181">
        <v>292</v>
      </c>
      <c r="L16" s="181">
        <v>28</v>
      </c>
      <c r="M16" s="196"/>
    </row>
    <row r="17" spans="2:13" ht="11.85" customHeight="1">
      <c r="B17" s="997" t="s">
        <v>72</v>
      </c>
      <c r="C17" s="997"/>
      <c r="E17" s="102">
        <v>8</v>
      </c>
      <c r="F17" s="18">
        <v>117999</v>
      </c>
      <c r="G17" s="18">
        <v>98699</v>
      </c>
      <c r="H17" s="18">
        <v>13363</v>
      </c>
      <c r="I17" s="18">
        <v>85336</v>
      </c>
      <c r="J17" s="18">
        <v>85276</v>
      </c>
      <c r="K17" s="181">
        <v>61</v>
      </c>
      <c r="L17" s="201" t="s">
        <v>439</v>
      </c>
      <c r="M17" s="196"/>
    </row>
    <row r="18" spans="2:13" ht="11.85" customHeight="1">
      <c r="B18" s="997" t="s">
        <v>73</v>
      </c>
      <c r="C18" s="997"/>
      <c r="E18" s="102">
        <v>24</v>
      </c>
      <c r="F18" s="18">
        <v>821878</v>
      </c>
      <c r="G18" s="18">
        <v>871943</v>
      </c>
      <c r="H18" s="18">
        <v>172620</v>
      </c>
      <c r="I18" s="18">
        <v>699323</v>
      </c>
      <c r="J18" s="18">
        <v>699305</v>
      </c>
      <c r="K18" s="181">
        <v>12</v>
      </c>
      <c r="L18" s="181">
        <v>6</v>
      </c>
      <c r="M18" s="196"/>
    </row>
    <row r="19" spans="2:12" ht="11.85" customHeight="1">
      <c r="B19" s="1001" t="s">
        <v>271</v>
      </c>
      <c r="C19" s="1001"/>
      <c r="E19" s="102"/>
      <c r="F19" s="18"/>
      <c r="G19" s="18"/>
      <c r="H19" s="17"/>
      <c r="I19" s="23"/>
      <c r="J19" s="23"/>
      <c r="K19" s="181"/>
      <c r="L19" s="181"/>
    </row>
    <row r="20" spans="2:14" ht="11.85" customHeight="1">
      <c r="B20" s="997" t="s">
        <v>136</v>
      </c>
      <c r="C20" s="997"/>
      <c r="E20" s="102">
        <v>49</v>
      </c>
      <c r="F20" s="18">
        <v>354937</v>
      </c>
      <c r="G20" s="18">
        <v>460023</v>
      </c>
      <c r="H20" s="18">
        <v>115169</v>
      </c>
      <c r="I20" s="18">
        <v>344854</v>
      </c>
      <c r="J20" s="18">
        <v>320340</v>
      </c>
      <c r="K20" s="18">
        <v>23731</v>
      </c>
      <c r="L20" s="181">
        <v>783</v>
      </c>
      <c r="M20" s="196"/>
      <c r="N20" s="58" t="s">
        <v>400</v>
      </c>
    </row>
    <row r="21" spans="2:13" ht="11.85" customHeight="1">
      <c r="B21" s="997" t="s">
        <v>74</v>
      </c>
      <c r="C21" s="997"/>
      <c r="E21" s="102">
        <v>24</v>
      </c>
      <c r="F21" s="18">
        <v>825984</v>
      </c>
      <c r="G21" s="18">
        <v>669797</v>
      </c>
      <c r="H21" s="18">
        <v>16275</v>
      </c>
      <c r="I21" s="18">
        <v>653522</v>
      </c>
      <c r="J21" s="18">
        <v>646401</v>
      </c>
      <c r="K21" s="18">
        <v>5378</v>
      </c>
      <c r="L21" s="18">
        <v>1743</v>
      </c>
      <c r="M21" s="196"/>
    </row>
    <row r="22" spans="2:18" ht="11.85" customHeight="1">
      <c r="B22" s="997" t="s">
        <v>272</v>
      </c>
      <c r="C22" s="997"/>
      <c r="E22" s="102">
        <v>32</v>
      </c>
      <c r="F22" s="18">
        <v>840377</v>
      </c>
      <c r="G22" s="18">
        <v>851595</v>
      </c>
      <c r="H22" s="18">
        <v>91165</v>
      </c>
      <c r="I22" s="18">
        <v>760430</v>
      </c>
      <c r="J22" s="18">
        <v>728169</v>
      </c>
      <c r="K22" s="18">
        <v>25008</v>
      </c>
      <c r="L22" s="18">
        <v>7253</v>
      </c>
      <c r="M22" s="196"/>
      <c r="N22" s="107"/>
      <c r="O22" s="107"/>
      <c r="P22" s="107"/>
      <c r="Q22" s="107"/>
      <c r="R22" s="107"/>
    </row>
    <row r="23" spans="2:12" ht="9.95" customHeight="1">
      <c r="B23" s="189"/>
      <c r="C23" s="189"/>
      <c r="E23" s="102"/>
      <c r="F23" s="18"/>
      <c r="G23" s="18"/>
      <c r="H23" s="17"/>
      <c r="I23" s="23"/>
      <c r="J23" s="181"/>
      <c r="K23" s="181"/>
      <c r="L23" s="190"/>
    </row>
    <row r="24" spans="1:17" ht="11.85" customHeight="1">
      <c r="A24" s="999" t="s">
        <v>14</v>
      </c>
      <c r="B24" s="999"/>
      <c r="C24" s="999"/>
      <c r="D24" s="119"/>
      <c r="E24" s="142">
        <v>211</v>
      </c>
      <c r="F24" s="16">
        <v>3396945</v>
      </c>
      <c r="G24" s="16">
        <v>3818094</v>
      </c>
      <c r="H24" s="22">
        <v>389289</v>
      </c>
      <c r="I24" s="22">
        <v>3428805</v>
      </c>
      <c r="J24" s="22">
        <v>2507917</v>
      </c>
      <c r="K24" s="22">
        <v>871403</v>
      </c>
      <c r="L24" s="22">
        <v>49486</v>
      </c>
      <c r="N24" s="107"/>
      <c r="O24" s="107"/>
      <c r="P24" s="107"/>
      <c r="Q24" s="107"/>
    </row>
    <row r="25" spans="1:17" ht="6" customHeight="1">
      <c r="A25" s="179"/>
      <c r="B25" s="179"/>
      <c r="C25" s="179"/>
      <c r="D25" s="119"/>
      <c r="E25" s="142"/>
      <c r="F25" s="18"/>
      <c r="G25" s="18"/>
      <c r="H25" s="22"/>
      <c r="I25" s="22"/>
      <c r="J25" s="22"/>
      <c r="K25" s="22"/>
      <c r="L25" s="22"/>
      <c r="N25" s="107"/>
      <c r="O25" s="107"/>
      <c r="P25" s="107"/>
      <c r="Q25" s="107"/>
    </row>
    <row r="26" spans="1:17" ht="9.95" customHeight="1">
      <c r="A26" s="179"/>
      <c r="B26" s="179"/>
      <c r="C26" s="177" t="s">
        <v>201</v>
      </c>
      <c r="D26" s="119"/>
      <c r="E26" s="102">
        <v>76</v>
      </c>
      <c r="F26" s="18">
        <v>1523735</v>
      </c>
      <c r="G26" s="18">
        <v>1608391</v>
      </c>
      <c r="H26" s="23">
        <v>17955</v>
      </c>
      <c r="I26" s="23">
        <v>1590436</v>
      </c>
      <c r="J26" s="23">
        <v>1557486</v>
      </c>
      <c r="K26" s="23">
        <v>32950</v>
      </c>
      <c r="L26" s="201" t="s">
        <v>439</v>
      </c>
      <c r="N26" s="107"/>
      <c r="O26" s="107"/>
      <c r="P26" s="107"/>
      <c r="Q26" s="107"/>
    </row>
    <row r="27" spans="2:12" ht="6" customHeight="1">
      <c r="B27" s="187"/>
      <c r="C27" s="61"/>
      <c r="D27" s="17"/>
      <c r="E27" s="102"/>
      <c r="F27" s="18"/>
      <c r="G27" s="18"/>
      <c r="H27" s="17"/>
      <c r="I27" s="23"/>
      <c r="J27" s="23"/>
      <c r="K27" s="181"/>
      <c r="L27" s="181"/>
    </row>
    <row r="28" spans="1:12" ht="11.85" customHeight="1">
      <c r="A28" s="187" t="s">
        <v>51</v>
      </c>
      <c r="C28" s="61"/>
      <c r="D28" s="17"/>
      <c r="E28" s="102"/>
      <c r="F28" s="18"/>
      <c r="G28" s="18"/>
      <c r="H28" s="17"/>
      <c r="I28" s="18"/>
      <c r="J28" s="18"/>
      <c r="K28" s="18"/>
      <c r="L28" s="18"/>
    </row>
    <row r="29" spans="2:12" ht="4.5" customHeight="1">
      <c r="B29" s="187"/>
      <c r="C29" s="61"/>
      <c r="D29" s="17"/>
      <c r="E29" s="102"/>
      <c r="F29" s="18"/>
      <c r="G29" s="18"/>
      <c r="H29" s="17"/>
      <c r="I29" s="23"/>
      <c r="J29" s="181"/>
      <c r="K29" s="181"/>
      <c r="L29" s="181"/>
    </row>
    <row r="30" spans="2:15" ht="11.85" customHeight="1">
      <c r="B30" s="997" t="s">
        <v>75</v>
      </c>
      <c r="C30" s="997"/>
      <c r="E30" s="102">
        <v>20</v>
      </c>
      <c r="F30" s="18">
        <v>241654</v>
      </c>
      <c r="G30" s="18">
        <v>294721</v>
      </c>
      <c r="H30" s="18">
        <v>43091</v>
      </c>
      <c r="I30" s="18">
        <v>251630</v>
      </c>
      <c r="J30" s="18">
        <v>158277</v>
      </c>
      <c r="K30" s="18">
        <v>83876</v>
      </c>
      <c r="L30" s="18">
        <v>9478</v>
      </c>
      <c r="M30" s="196"/>
      <c r="O30" s="58" t="s">
        <v>400</v>
      </c>
    </row>
    <row r="31" spans="2:13" ht="11.85" customHeight="1">
      <c r="B31" s="997" t="s">
        <v>76</v>
      </c>
      <c r="C31" s="997"/>
      <c r="E31" s="102">
        <v>9</v>
      </c>
      <c r="F31" s="18">
        <v>264933</v>
      </c>
      <c r="G31" s="18">
        <v>322600</v>
      </c>
      <c r="H31" s="18">
        <v>35449</v>
      </c>
      <c r="I31" s="18">
        <v>287151</v>
      </c>
      <c r="J31" s="18">
        <v>231268</v>
      </c>
      <c r="K31" s="18">
        <v>55883</v>
      </c>
      <c r="L31" s="201" t="s">
        <v>439</v>
      </c>
      <c r="M31" s="196"/>
    </row>
    <row r="32" spans="2:13" ht="11.85" customHeight="1">
      <c r="B32" s="997" t="s">
        <v>77</v>
      </c>
      <c r="C32" s="997"/>
      <c r="E32" s="102">
        <v>11</v>
      </c>
      <c r="F32" s="18">
        <v>490643</v>
      </c>
      <c r="G32" s="18">
        <v>500763</v>
      </c>
      <c r="H32" s="18">
        <v>1540</v>
      </c>
      <c r="I32" s="18">
        <v>499223</v>
      </c>
      <c r="J32" s="18">
        <v>450275</v>
      </c>
      <c r="K32" s="18">
        <v>48948</v>
      </c>
      <c r="L32" s="201" t="s">
        <v>439</v>
      </c>
      <c r="M32" s="196"/>
    </row>
    <row r="33" spans="2:13" ht="7.5" customHeight="1">
      <c r="B33" s="183"/>
      <c r="C33" s="61"/>
      <c r="E33" s="102"/>
      <c r="F33" s="18"/>
      <c r="G33" s="18"/>
      <c r="H33" s="17"/>
      <c r="I33" s="184"/>
      <c r="J33" s="185"/>
      <c r="K33" s="185"/>
      <c r="L33" s="185"/>
      <c r="M33" s="197"/>
    </row>
    <row r="34" spans="1:13" ht="11.85" customHeight="1">
      <c r="A34" s="183" t="s">
        <v>50</v>
      </c>
      <c r="C34" s="61"/>
      <c r="E34" s="102"/>
      <c r="F34" s="18"/>
      <c r="G34" s="18"/>
      <c r="H34" s="17"/>
      <c r="I34" s="23"/>
      <c r="J34" s="23"/>
      <c r="K34" s="181"/>
      <c r="L34" s="181"/>
      <c r="M34" s="197"/>
    </row>
    <row r="35" spans="2:13" ht="4.5" customHeight="1">
      <c r="B35" s="183"/>
      <c r="C35" s="61"/>
      <c r="E35" s="102"/>
      <c r="F35" s="18"/>
      <c r="G35" s="18"/>
      <c r="H35" s="17"/>
      <c r="I35" s="23"/>
      <c r="J35" s="181"/>
      <c r="K35" s="181"/>
      <c r="L35" s="181"/>
      <c r="M35" s="197"/>
    </row>
    <row r="36" spans="2:14" ht="11.85" customHeight="1">
      <c r="B36" s="997" t="s">
        <v>75</v>
      </c>
      <c r="C36" s="997"/>
      <c r="E36" s="102">
        <v>25</v>
      </c>
      <c r="F36" s="18">
        <v>221634</v>
      </c>
      <c r="G36" s="18">
        <v>209434</v>
      </c>
      <c r="H36" s="18">
        <v>7802</v>
      </c>
      <c r="I36" s="18">
        <v>201632</v>
      </c>
      <c r="J36" s="18">
        <v>165588</v>
      </c>
      <c r="K36" s="18">
        <v>30212</v>
      </c>
      <c r="L36" s="18">
        <v>5832</v>
      </c>
      <c r="M36" s="196"/>
      <c r="N36" s="58" t="s">
        <v>400</v>
      </c>
    </row>
    <row r="37" spans="2:14" ht="11.85" customHeight="1">
      <c r="B37" s="997" t="s">
        <v>78</v>
      </c>
      <c r="C37" s="997"/>
      <c r="E37" s="102">
        <v>12</v>
      </c>
      <c r="F37" s="18">
        <v>349728</v>
      </c>
      <c r="G37" s="18">
        <v>460576</v>
      </c>
      <c r="H37" s="23">
        <v>1</v>
      </c>
      <c r="I37" s="18">
        <v>460575</v>
      </c>
      <c r="J37" s="18">
        <v>339887</v>
      </c>
      <c r="K37" s="18">
        <v>110991</v>
      </c>
      <c r="L37" s="18">
        <v>9697</v>
      </c>
      <c r="M37" s="196"/>
      <c r="N37" s="58" t="s">
        <v>400</v>
      </c>
    </row>
    <row r="38" spans="2:13" ht="11.85" customHeight="1">
      <c r="B38" s="997" t="s">
        <v>273</v>
      </c>
      <c r="C38" s="997"/>
      <c r="E38" s="102">
        <v>11</v>
      </c>
      <c r="F38" s="18">
        <v>268406</v>
      </c>
      <c r="G38" s="18">
        <v>279784</v>
      </c>
      <c r="H38" s="18">
        <v>234872</v>
      </c>
      <c r="I38" s="18">
        <v>44912</v>
      </c>
      <c r="J38" s="18">
        <v>44912</v>
      </c>
      <c r="K38" s="201" t="s">
        <v>439</v>
      </c>
      <c r="L38" s="201" t="s">
        <v>439</v>
      </c>
      <c r="M38" s="196"/>
    </row>
    <row r="39" spans="2:13" ht="11.85" customHeight="1">
      <c r="B39" s="997" t="s">
        <v>79</v>
      </c>
      <c r="C39" s="997"/>
      <c r="E39" s="102">
        <v>21</v>
      </c>
      <c r="F39" s="18">
        <v>381872</v>
      </c>
      <c r="G39" s="18">
        <v>423457</v>
      </c>
      <c r="H39" s="18">
        <v>14777</v>
      </c>
      <c r="I39" s="18">
        <v>408679</v>
      </c>
      <c r="J39" s="18">
        <v>143682</v>
      </c>
      <c r="K39" s="19">
        <v>244694</v>
      </c>
      <c r="L39" s="28">
        <v>20304</v>
      </c>
      <c r="M39" s="196"/>
    </row>
    <row r="40" spans="2:13" ht="11.85" customHeight="1">
      <c r="B40" s="997" t="s">
        <v>80</v>
      </c>
      <c r="C40" s="997"/>
      <c r="E40" s="102">
        <v>10</v>
      </c>
      <c r="F40" s="18">
        <v>104358</v>
      </c>
      <c r="G40" s="18">
        <v>150886</v>
      </c>
      <c r="H40" s="23">
        <v>3039</v>
      </c>
      <c r="I40" s="18">
        <v>147847</v>
      </c>
      <c r="J40" s="18">
        <v>147675</v>
      </c>
      <c r="K40" s="181">
        <v>141</v>
      </c>
      <c r="L40" s="181">
        <v>31</v>
      </c>
      <c r="M40" s="196"/>
    </row>
    <row r="41" spans="2:13" ht="11.85" customHeight="1">
      <c r="B41" s="997" t="s">
        <v>81</v>
      </c>
      <c r="C41" s="997"/>
      <c r="E41" s="102">
        <v>15</v>
      </c>
      <c r="F41" s="18">
        <v>79710</v>
      </c>
      <c r="G41" s="18">
        <v>70061</v>
      </c>
      <c r="H41" s="18">
        <v>21938</v>
      </c>
      <c r="I41" s="18">
        <v>48123</v>
      </c>
      <c r="J41" s="18">
        <v>41703</v>
      </c>
      <c r="K41" s="18">
        <v>6420</v>
      </c>
      <c r="L41" s="201" t="s">
        <v>439</v>
      </c>
      <c r="M41" s="196"/>
    </row>
    <row r="42" spans="2:14" ht="11.85" customHeight="1">
      <c r="B42" s="997" t="s">
        <v>274</v>
      </c>
      <c r="C42" s="997"/>
      <c r="E42" s="102">
        <v>29</v>
      </c>
      <c r="F42" s="18">
        <v>661705</v>
      </c>
      <c r="G42" s="18">
        <v>627820</v>
      </c>
      <c r="H42" s="18">
        <v>2991</v>
      </c>
      <c r="I42" s="18">
        <v>624829</v>
      </c>
      <c r="J42" s="18">
        <v>404971</v>
      </c>
      <c r="K42" s="18">
        <v>218603</v>
      </c>
      <c r="L42" s="18">
        <v>1255</v>
      </c>
      <c r="M42" s="196"/>
      <c r="N42" s="58" t="s">
        <v>400</v>
      </c>
    </row>
    <row r="43" spans="2:13" ht="11.85" customHeight="1">
      <c r="B43" s="997" t="s">
        <v>76</v>
      </c>
      <c r="C43" s="997"/>
      <c r="E43" s="102">
        <v>29</v>
      </c>
      <c r="F43" s="18">
        <v>234916</v>
      </c>
      <c r="G43" s="18">
        <v>405906</v>
      </c>
      <c r="H43" s="18">
        <v>4000</v>
      </c>
      <c r="I43" s="18">
        <v>401906</v>
      </c>
      <c r="J43" s="18">
        <v>328182</v>
      </c>
      <c r="K43" s="18">
        <v>71035</v>
      </c>
      <c r="L43" s="28">
        <v>2689</v>
      </c>
      <c r="M43" s="196"/>
    </row>
    <row r="44" spans="2:13" ht="11.85" customHeight="1">
      <c r="B44" s="997" t="s">
        <v>77</v>
      </c>
      <c r="C44" s="997"/>
      <c r="E44" s="102">
        <v>19</v>
      </c>
      <c r="F44" s="18">
        <v>97388</v>
      </c>
      <c r="G44" s="18">
        <v>72087</v>
      </c>
      <c r="H44" s="18">
        <v>19788</v>
      </c>
      <c r="I44" s="18">
        <v>52298</v>
      </c>
      <c r="J44" s="18">
        <v>51498</v>
      </c>
      <c r="K44" s="181">
        <v>600</v>
      </c>
      <c r="L44" s="181">
        <v>200</v>
      </c>
      <c r="M44" s="196"/>
    </row>
    <row r="45" spans="2:14" ht="9.95" customHeight="1">
      <c r="B45" s="175"/>
      <c r="C45" s="61"/>
      <c r="E45" s="102"/>
      <c r="F45" s="18"/>
      <c r="G45" s="18"/>
      <c r="H45" s="17"/>
      <c r="I45" s="23"/>
      <c r="J45" s="22"/>
      <c r="K45" s="22"/>
      <c r="L45" s="22"/>
      <c r="M45" s="198"/>
      <c r="N45" s="58" t="s">
        <v>400</v>
      </c>
    </row>
    <row r="46" spans="1:17" ht="11.85" customHeight="1">
      <c r="A46" s="999" t="s">
        <v>15</v>
      </c>
      <c r="B46" s="999"/>
      <c r="C46" s="999"/>
      <c r="D46" s="119"/>
      <c r="E46" s="142">
        <v>258</v>
      </c>
      <c r="F46" s="16">
        <v>3892908</v>
      </c>
      <c r="G46" s="16">
        <v>3794147</v>
      </c>
      <c r="H46" s="22">
        <v>835339</v>
      </c>
      <c r="I46" s="22">
        <v>2958809</v>
      </c>
      <c r="J46" s="22">
        <v>2564743</v>
      </c>
      <c r="K46" s="22">
        <v>306979</v>
      </c>
      <c r="L46" s="22">
        <v>87087</v>
      </c>
      <c r="M46" s="198"/>
      <c r="N46" s="107"/>
      <c r="O46" s="107"/>
      <c r="P46" s="107"/>
      <c r="Q46" s="107"/>
    </row>
    <row r="47" spans="1:17" ht="6" customHeight="1">
      <c r="A47" s="179"/>
      <c r="B47" s="179"/>
      <c r="C47" s="179"/>
      <c r="D47" s="119"/>
      <c r="E47" s="142"/>
      <c r="F47" s="18"/>
      <c r="G47" s="18"/>
      <c r="H47" s="22"/>
      <c r="I47" s="22"/>
      <c r="J47" s="22"/>
      <c r="K47" s="22"/>
      <c r="L47" s="22"/>
      <c r="M47" s="198"/>
      <c r="N47" s="107"/>
      <c r="O47" s="107"/>
      <c r="P47" s="107"/>
      <c r="Q47" s="107"/>
    </row>
    <row r="48" spans="1:17" ht="9.95" customHeight="1">
      <c r="A48" s="179"/>
      <c r="B48" s="179"/>
      <c r="C48" s="177" t="s">
        <v>201</v>
      </c>
      <c r="D48" s="119"/>
      <c r="E48" s="102">
        <v>319</v>
      </c>
      <c r="F48" s="18">
        <v>4448429</v>
      </c>
      <c r="G48" s="18">
        <v>6368736</v>
      </c>
      <c r="H48" s="23">
        <v>425311</v>
      </c>
      <c r="I48" s="23">
        <v>5943425</v>
      </c>
      <c r="J48" s="23">
        <v>5260888</v>
      </c>
      <c r="K48" s="23">
        <v>680158</v>
      </c>
      <c r="L48" s="23">
        <v>2379</v>
      </c>
      <c r="M48" s="198"/>
      <c r="N48" s="107"/>
      <c r="O48" s="107"/>
      <c r="P48" s="107"/>
      <c r="Q48" s="107"/>
    </row>
    <row r="49" spans="2:13" ht="6" customHeight="1">
      <c r="B49" s="187"/>
      <c r="C49" s="61"/>
      <c r="D49" s="17"/>
      <c r="E49" s="199"/>
      <c r="F49" s="18"/>
      <c r="G49" s="18"/>
      <c r="H49" s="17"/>
      <c r="I49" s="17"/>
      <c r="J49" s="17"/>
      <c r="K49" s="17"/>
      <c r="L49" s="17"/>
      <c r="M49" s="198"/>
    </row>
    <row r="50" spans="1:13" ht="11.85" customHeight="1">
      <c r="A50" s="187" t="s">
        <v>51</v>
      </c>
      <c r="C50" s="61"/>
      <c r="D50" s="17"/>
      <c r="E50" s="199"/>
      <c r="F50" s="18"/>
      <c r="G50" s="18"/>
      <c r="H50" s="17"/>
      <c r="I50" s="17"/>
      <c r="J50" s="17"/>
      <c r="K50" s="17"/>
      <c r="L50" s="17"/>
      <c r="M50" s="198"/>
    </row>
    <row r="51" spans="2:13" ht="4.5" customHeight="1">
      <c r="B51" s="187"/>
      <c r="C51" s="61"/>
      <c r="D51" s="17"/>
      <c r="E51" s="199"/>
      <c r="F51" s="18"/>
      <c r="G51" s="18"/>
      <c r="H51" s="17"/>
      <c r="I51" s="17"/>
      <c r="J51" s="17"/>
      <c r="K51" s="17"/>
      <c r="L51" s="17"/>
      <c r="M51" s="198"/>
    </row>
    <row r="52" spans="2:13" ht="11.85" customHeight="1">
      <c r="B52" s="997" t="s">
        <v>82</v>
      </c>
      <c r="C52" s="997"/>
      <c r="E52" s="102">
        <v>23</v>
      </c>
      <c r="F52" s="18">
        <v>631861</v>
      </c>
      <c r="G52" s="18">
        <v>710665</v>
      </c>
      <c r="H52" s="18">
        <v>129809</v>
      </c>
      <c r="I52" s="18">
        <v>580856</v>
      </c>
      <c r="J52" s="18">
        <v>545492</v>
      </c>
      <c r="K52" s="18">
        <v>35364</v>
      </c>
      <c r="L52" s="201" t="s">
        <v>439</v>
      </c>
      <c r="M52" s="196"/>
    </row>
    <row r="53" spans="2:13" ht="11.85" customHeight="1">
      <c r="B53" s="997" t="s">
        <v>83</v>
      </c>
      <c r="C53" s="997"/>
      <c r="E53" s="102">
        <v>1</v>
      </c>
      <c r="F53" s="18">
        <v>25947</v>
      </c>
      <c r="G53" s="56" t="s">
        <v>8</v>
      </c>
      <c r="H53" s="56" t="s">
        <v>8</v>
      </c>
      <c r="I53" s="56" t="s">
        <v>8</v>
      </c>
      <c r="J53" s="56" t="s">
        <v>8</v>
      </c>
      <c r="K53" s="56" t="s">
        <v>8</v>
      </c>
      <c r="L53" s="56" t="s">
        <v>8</v>
      </c>
      <c r="M53" s="196"/>
    </row>
    <row r="54" spans="2:13" ht="11.85" customHeight="1">
      <c r="B54" s="997" t="s">
        <v>84</v>
      </c>
      <c r="C54" s="997"/>
      <c r="E54" s="102">
        <v>4</v>
      </c>
      <c r="F54" s="18">
        <v>225387</v>
      </c>
      <c r="G54" s="18">
        <v>190640</v>
      </c>
      <c r="H54" s="201" t="s">
        <v>439</v>
      </c>
      <c r="I54" s="18">
        <v>190640</v>
      </c>
      <c r="J54" s="18">
        <v>168369</v>
      </c>
      <c r="K54" s="18">
        <v>16154</v>
      </c>
      <c r="L54" s="18">
        <v>6117</v>
      </c>
      <c r="M54" s="196"/>
    </row>
    <row r="55" spans="2:13" ht="11.85" customHeight="1">
      <c r="B55" s="997" t="s">
        <v>85</v>
      </c>
      <c r="C55" s="997"/>
      <c r="E55" s="102">
        <v>4</v>
      </c>
      <c r="F55" s="18">
        <v>37600</v>
      </c>
      <c r="G55" s="56" t="s">
        <v>8</v>
      </c>
      <c r="H55" s="56" t="s">
        <v>8</v>
      </c>
      <c r="I55" s="56" t="s">
        <v>8</v>
      </c>
      <c r="J55" s="56" t="s">
        <v>8</v>
      </c>
      <c r="K55" s="56" t="s">
        <v>8</v>
      </c>
      <c r="L55" s="56" t="s">
        <v>8</v>
      </c>
      <c r="M55" s="196"/>
    </row>
    <row r="56" spans="2:13" ht="7.5" customHeight="1">
      <c r="B56" s="183"/>
      <c r="C56" s="61"/>
      <c r="E56" s="102"/>
      <c r="F56" s="18"/>
      <c r="G56" s="18"/>
      <c r="H56" s="17"/>
      <c r="I56" s="23"/>
      <c r="J56" s="23"/>
      <c r="K56" s="23"/>
      <c r="L56" s="23"/>
      <c r="M56" s="198"/>
    </row>
    <row r="57" spans="1:13" ht="11.85" customHeight="1">
      <c r="A57" s="183" t="s">
        <v>50</v>
      </c>
      <c r="C57" s="61"/>
      <c r="E57" s="102"/>
      <c r="F57" s="18"/>
      <c r="G57" s="18"/>
      <c r="H57" s="17"/>
      <c r="I57" s="23"/>
      <c r="J57" s="23"/>
      <c r="K57" s="23"/>
      <c r="L57" s="23"/>
      <c r="M57" s="198"/>
    </row>
    <row r="58" spans="2:13" ht="4.5" customHeight="1">
      <c r="B58" s="183"/>
      <c r="C58" s="61"/>
      <c r="E58" s="102"/>
      <c r="F58" s="18"/>
      <c r="G58" s="18"/>
      <c r="H58" s="17"/>
      <c r="I58" s="18"/>
      <c r="J58" s="18"/>
      <c r="K58" s="23"/>
      <c r="L58" s="23"/>
      <c r="M58" s="198"/>
    </row>
    <row r="59" spans="2:14" ht="11.85" customHeight="1">
      <c r="B59" s="997" t="s">
        <v>275</v>
      </c>
      <c r="C59" s="997"/>
      <c r="E59" s="102">
        <v>16</v>
      </c>
      <c r="F59" s="18">
        <v>212100</v>
      </c>
      <c r="G59" s="18">
        <v>186925</v>
      </c>
      <c r="H59" s="18">
        <v>85575</v>
      </c>
      <c r="I59" s="18">
        <v>101350</v>
      </c>
      <c r="J59" s="18">
        <v>100514</v>
      </c>
      <c r="K59" s="23">
        <v>836</v>
      </c>
      <c r="L59" s="201" t="s">
        <v>439</v>
      </c>
      <c r="M59" s="196"/>
      <c r="N59" s="107" t="s">
        <v>400</v>
      </c>
    </row>
    <row r="60" spans="2:14" ht="11.85" customHeight="1">
      <c r="B60" s="997" t="s">
        <v>82</v>
      </c>
      <c r="C60" s="997"/>
      <c r="E60" s="102">
        <v>32</v>
      </c>
      <c r="F60" s="18">
        <v>429782</v>
      </c>
      <c r="G60" s="18">
        <v>576496</v>
      </c>
      <c r="H60" s="18">
        <v>267976</v>
      </c>
      <c r="I60" s="18">
        <v>308520</v>
      </c>
      <c r="J60" s="18">
        <v>278121</v>
      </c>
      <c r="K60" s="23">
        <v>30399</v>
      </c>
      <c r="L60" s="201" t="s">
        <v>439</v>
      </c>
      <c r="M60" s="196"/>
      <c r="N60" s="58" t="s">
        <v>400</v>
      </c>
    </row>
    <row r="61" spans="2:13" ht="11.85" customHeight="1">
      <c r="B61" s="997" t="s">
        <v>86</v>
      </c>
      <c r="C61" s="997"/>
      <c r="E61" s="102">
        <v>14</v>
      </c>
      <c r="F61" s="18">
        <v>197591</v>
      </c>
      <c r="G61" s="18">
        <v>236462</v>
      </c>
      <c r="H61" s="18">
        <v>62747</v>
      </c>
      <c r="I61" s="18">
        <v>173716</v>
      </c>
      <c r="J61" s="18">
        <v>160101</v>
      </c>
      <c r="K61" s="18">
        <v>12476</v>
      </c>
      <c r="L61" s="23">
        <v>1140</v>
      </c>
      <c r="M61" s="196"/>
    </row>
    <row r="62" spans="2:13" ht="12">
      <c r="B62" s="997" t="s">
        <v>87</v>
      </c>
      <c r="C62" s="997"/>
      <c r="E62" s="102">
        <v>33</v>
      </c>
      <c r="F62" s="18">
        <v>273041</v>
      </c>
      <c r="G62" s="18">
        <v>241626</v>
      </c>
      <c r="H62" s="18">
        <v>39500</v>
      </c>
      <c r="I62" s="18">
        <v>202126</v>
      </c>
      <c r="J62" s="18">
        <v>162421</v>
      </c>
      <c r="K62" s="18">
        <v>35451</v>
      </c>
      <c r="L62" s="23">
        <v>4254</v>
      </c>
      <c r="M62" s="196"/>
    </row>
    <row r="63" spans="2:13" ht="12">
      <c r="B63" s="997" t="s">
        <v>276</v>
      </c>
      <c r="C63" s="997"/>
      <c r="E63" s="102">
        <v>33</v>
      </c>
      <c r="F63" s="18">
        <v>470135</v>
      </c>
      <c r="G63" s="18">
        <v>561453</v>
      </c>
      <c r="H63" s="18">
        <v>219917</v>
      </c>
      <c r="I63" s="18">
        <v>341536</v>
      </c>
      <c r="J63" s="18">
        <v>214965</v>
      </c>
      <c r="K63" s="18">
        <v>108237</v>
      </c>
      <c r="L63" s="23">
        <v>18334</v>
      </c>
      <c r="M63" s="196"/>
    </row>
    <row r="64" spans="2:13" ht="12">
      <c r="B64" s="997" t="s">
        <v>88</v>
      </c>
      <c r="C64" s="997"/>
      <c r="E64" s="102">
        <v>5</v>
      </c>
      <c r="F64" s="18">
        <v>112986</v>
      </c>
      <c r="G64" s="18">
        <v>47736</v>
      </c>
      <c r="H64" s="18">
        <v>9284</v>
      </c>
      <c r="I64" s="18">
        <v>38452</v>
      </c>
      <c r="J64" s="18">
        <v>36515</v>
      </c>
      <c r="K64" s="18">
        <v>1697</v>
      </c>
      <c r="L64" s="23">
        <v>241</v>
      </c>
      <c r="M64" s="196"/>
    </row>
    <row r="65" spans="2:13" ht="12">
      <c r="B65" s="997" t="s">
        <v>89</v>
      </c>
      <c r="C65" s="997"/>
      <c r="E65" s="102">
        <v>17</v>
      </c>
      <c r="F65" s="18">
        <v>351153</v>
      </c>
      <c r="G65" s="18">
        <v>77537</v>
      </c>
      <c r="H65" s="18">
        <v>5381</v>
      </c>
      <c r="I65" s="18">
        <v>172156</v>
      </c>
      <c r="J65" s="18">
        <v>164112</v>
      </c>
      <c r="K65" s="18">
        <v>4207</v>
      </c>
      <c r="L65" s="181">
        <v>3837</v>
      </c>
      <c r="M65" s="196"/>
    </row>
    <row r="66" spans="2:13" ht="12">
      <c r="B66" s="997" t="s">
        <v>90</v>
      </c>
      <c r="C66" s="997"/>
      <c r="E66" s="102">
        <v>32</v>
      </c>
      <c r="F66" s="18">
        <v>304164</v>
      </c>
      <c r="G66" s="18">
        <v>222767</v>
      </c>
      <c r="H66" s="18">
        <v>9503</v>
      </c>
      <c r="I66" s="18">
        <v>213264</v>
      </c>
      <c r="J66" s="18">
        <v>141467</v>
      </c>
      <c r="K66" s="18">
        <v>20464</v>
      </c>
      <c r="L66" s="23">
        <v>51333</v>
      </c>
      <c r="M66" s="196"/>
    </row>
    <row r="67" spans="2:13" ht="12">
      <c r="B67" s="997" t="s">
        <v>277</v>
      </c>
      <c r="C67" s="997"/>
      <c r="E67" s="102">
        <v>32</v>
      </c>
      <c r="F67" s="18">
        <v>381777</v>
      </c>
      <c r="G67" s="18">
        <v>457612</v>
      </c>
      <c r="H67" s="23">
        <v>4766</v>
      </c>
      <c r="I67" s="18">
        <v>452846</v>
      </c>
      <c r="J67" s="18">
        <v>418061</v>
      </c>
      <c r="K67" s="18">
        <v>33456</v>
      </c>
      <c r="L67" s="23">
        <v>1329</v>
      </c>
      <c r="M67" s="196"/>
    </row>
    <row r="68" spans="2:13" ht="12">
      <c r="B68" s="997" t="s">
        <v>91</v>
      </c>
      <c r="C68" s="997"/>
      <c r="E68" s="102">
        <v>12</v>
      </c>
      <c r="F68" s="18">
        <v>239383</v>
      </c>
      <c r="G68" s="18">
        <v>169256</v>
      </c>
      <c r="H68" s="18">
        <v>881</v>
      </c>
      <c r="I68" s="18">
        <v>168375</v>
      </c>
      <c r="J68" s="18">
        <v>163284</v>
      </c>
      <c r="K68" s="19">
        <v>4707</v>
      </c>
      <c r="L68" s="23">
        <v>385</v>
      </c>
      <c r="M68" s="196"/>
    </row>
    <row r="69" spans="1:13" ht="11.25" customHeight="1">
      <c r="A69" s="58" t="s">
        <v>7</v>
      </c>
      <c r="M69" s="200"/>
    </row>
    <row r="70" spans="1:12" ht="14.25" customHeight="1">
      <c r="A70" s="998" t="s">
        <v>485</v>
      </c>
      <c r="B70" s="998"/>
      <c r="C70" s="998"/>
      <c r="D70" s="998"/>
      <c r="E70" s="998"/>
      <c r="F70" s="998"/>
      <c r="G70" s="998"/>
      <c r="H70" s="998"/>
      <c r="I70" s="998"/>
      <c r="J70" s="998"/>
      <c r="K70" s="998"/>
      <c r="L70" s="998"/>
    </row>
    <row r="71" spans="1:12" ht="12" customHeight="1">
      <c r="A71" s="998"/>
      <c r="B71" s="998"/>
      <c r="C71" s="998"/>
      <c r="D71" s="998"/>
      <c r="E71" s="998"/>
      <c r="F71" s="998"/>
      <c r="G71" s="998"/>
      <c r="H71" s="998"/>
      <c r="I71" s="998"/>
      <c r="J71" s="998"/>
      <c r="K71" s="998"/>
      <c r="L71" s="998"/>
    </row>
    <row r="72" ht="12.75">
      <c r="G72" s="108"/>
    </row>
  </sheetData>
  <mergeCells count="52">
    <mergeCell ref="B19:C19"/>
    <mergeCell ref="B2:L2"/>
    <mergeCell ref="B3:L3"/>
    <mergeCell ref="A5:D11"/>
    <mergeCell ref="F11:L11"/>
    <mergeCell ref="E5:E10"/>
    <mergeCell ref="F5:F10"/>
    <mergeCell ref="H5:L5"/>
    <mergeCell ref="H6:H10"/>
    <mergeCell ref="I6:L6"/>
    <mergeCell ref="I7:I10"/>
    <mergeCell ref="B15:C15"/>
    <mergeCell ref="B16:C16"/>
    <mergeCell ref="B17:C17"/>
    <mergeCell ref="G5:G10"/>
    <mergeCell ref="B18:C18"/>
    <mergeCell ref="B40:C40"/>
    <mergeCell ref="B41:C41"/>
    <mergeCell ref="B42:C42"/>
    <mergeCell ref="B43:C43"/>
    <mergeCell ref="B20:C20"/>
    <mergeCell ref="B21:C21"/>
    <mergeCell ref="B22:C22"/>
    <mergeCell ref="B30:C30"/>
    <mergeCell ref="B31:C31"/>
    <mergeCell ref="B32:C32"/>
    <mergeCell ref="A24:C24"/>
    <mergeCell ref="B68:C68"/>
    <mergeCell ref="A70:L71"/>
    <mergeCell ref="B61:C61"/>
    <mergeCell ref="B62:C62"/>
    <mergeCell ref="B63:C63"/>
    <mergeCell ref="B64:C64"/>
    <mergeCell ref="B65:C65"/>
    <mergeCell ref="B66:C66"/>
    <mergeCell ref="B67:C67"/>
    <mergeCell ref="B54:C54"/>
    <mergeCell ref="B55:C55"/>
    <mergeCell ref="B59:C59"/>
    <mergeCell ref="B60:C60"/>
    <mergeCell ref="J7:L7"/>
    <mergeCell ref="J8:J10"/>
    <mergeCell ref="K8:K10"/>
    <mergeCell ref="L8:L10"/>
    <mergeCell ref="B44:C44"/>
    <mergeCell ref="B52:C52"/>
    <mergeCell ref="B36:C36"/>
    <mergeCell ref="B37:C37"/>
    <mergeCell ref="B38:C38"/>
    <mergeCell ref="B39:C39"/>
    <mergeCell ref="B53:C53"/>
    <mergeCell ref="A46:C46"/>
  </mergeCells>
  <printOptions/>
  <pageMargins left="0.6692913385826772" right="0.6692913385826772" top="0.6299212598425197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1357"/>
  <sheetViews>
    <sheetView workbookViewId="0" topLeftCell="A1">
      <selection activeCell="J1" sqref="J1"/>
    </sheetView>
  </sheetViews>
  <sheetFormatPr defaultColWidth="11.421875" defaultRowHeight="12.75"/>
  <cols>
    <col min="1" max="1" width="1.57421875" style="58" customWidth="1"/>
    <col min="2" max="2" width="5.00390625" style="58" customWidth="1"/>
    <col min="3" max="3" width="20.00390625" style="58" customWidth="1"/>
    <col min="4" max="4" width="0.85546875" style="58" customWidth="1"/>
    <col min="5" max="5" width="6.7109375" style="58" customWidth="1"/>
    <col min="6" max="6" width="12.140625" style="58" customWidth="1"/>
    <col min="7" max="7" width="10.8515625" style="58" customWidth="1"/>
    <col min="8" max="8" width="14.28125" style="58" customWidth="1"/>
    <col min="9" max="9" width="15.28125" style="58" customWidth="1"/>
    <col min="10" max="11" width="11.421875" style="58" customWidth="1"/>
    <col min="12" max="16384" width="11.421875" style="58" customWidth="1"/>
  </cols>
  <sheetData>
    <row r="2" spans="1:9" s="147" customFormat="1" ht="12.75">
      <c r="A2" s="953" t="s">
        <v>488</v>
      </c>
      <c r="B2" s="953"/>
      <c r="C2" s="953"/>
      <c r="D2" s="953"/>
      <c r="E2" s="953"/>
      <c r="F2" s="953"/>
      <c r="G2" s="953"/>
      <c r="H2" s="953"/>
      <c r="I2" s="953"/>
    </row>
    <row r="3" spans="1:9" s="147" customFormat="1" ht="12.75">
      <c r="A3" s="953" t="s">
        <v>280</v>
      </c>
      <c r="B3" s="953"/>
      <c r="C3" s="953"/>
      <c r="D3" s="953"/>
      <c r="E3" s="953"/>
      <c r="F3" s="953"/>
      <c r="G3" s="953"/>
      <c r="H3" s="953"/>
      <c r="I3" s="953"/>
    </row>
    <row r="5" spans="1:10" ht="11.25" customHeight="1">
      <c r="A5" s="971" t="s">
        <v>482</v>
      </c>
      <c r="B5" s="971"/>
      <c r="C5" s="971"/>
      <c r="D5" s="972"/>
      <c r="E5" s="958" t="s">
        <v>477</v>
      </c>
      <c r="F5" s="967" t="s">
        <v>281</v>
      </c>
      <c r="G5" s="956" t="s">
        <v>1</v>
      </c>
      <c r="H5" s="957"/>
      <c r="I5" s="957"/>
      <c r="J5" s="30"/>
    </row>
    <row r="6" spans="1:10" ht="11.25" customHeight="1">
      <c r="A6" s="974"/>
      <c r="B6" s="974"/>
      <c r="C6" s="974"/>
      <c r="D6" s="975"/>
      <c r="E6" s="959"/>
      <c r="F6" s="968"/>
      <c r="G6" s="958" t="s">
        <v>282</v>
      </c>
      <c r="H6" s="958" t="s">
        <v>283</v>
      </c>
      <c r="I6" s="967" t="s">
        <v>284</v>
      </c>
      <c r="J6" s="202"/>
    </row>
    <row r="7" spans="1:10" ht="11.25" customHeight="1">
      <c r="A7" s="974"/>
      <c r="B7" s="974"/>
      <c r="C7" s="974"/>
      <c r="D7" s="975"/>
      <c r="E7" s="959"/>
      <c r="F7" s="968"/>
      <c r="G7" s="959"/>
      <c r="H7" s="959"/>
      <c r="I7" s="968"/>
      <c r="J7" s="202"/>
    </row>
    <row r="8" spans="1:10" ht="11.25" customHeight="1">
      <c r="A8" s="974"/>
      <c r="B8" s="974"/>
      <c r="C8" s="974"/>
      <c r="D8" s="975"/>
      <c r="E8" s="959"/>
      <c r="F8" s="968"/>
      <c r="G8" s="959"/>
      <c r="H8" s="959"/>
      <c r="I8" s="968"/>
      <c r="J8" s="202"/>
    </row>
    <row r="9" spans="1:10" ht="11.25" customHeight="1">
      <c r="A9" s="974"/>
      <c r="B9" s="974"/>
      <c r="C9" s="974"/>
      <c r="D9" s="975"/>
      <c r="E9" s="959"/>
      <c r="F9" s="968"/>
      <c r="G9" s="959"/>
      <c r="H9" s="959"/>
      <c r="I9" s="968"/>
      <c r="J9" s="202"/>
    </row>
    <row r="10" spans="1:15" ht="12" customHeight="1">
      <c r="A10" s="974"/>
      <c r="B10" s="974"/>
      <c r="C10" s="974"/>
      <c r="D10" s="975"/>
      <c r="E10" s="959"/>
      <c r="F10" s="968"/>
      <c r="G10" s="959"/>
      <c r="H10" s="959"/>
      <c r="I10" s="968"/>
      <c r="J10" s="202"/>
      <c r="K10" s="203"/>
      <c r="L10" s="203"/>
      <c r="M10" s="203"/>
      <c r="N10" s="203"/>
      <c r="O10" s="203"/>
    </row>
    <row r="11" spans="1:15" ht="12" customHeight="1">
      <c r="A11" s="974"/>
      <c r="B11" s="974"/>
      <c r="C11" s="974"/>
      <c r="D11" s="975"/>
      <c r="E11" s="960"/>
      <c r="F11" s="969"/>
      <c r="G11" s="960"/>
      <c r="H11" s="960"/>
      <c r="I11" s="969"/>
      <c r="J11" s="202"/>
      <c r="K11" s="203"/>
      <c r="L11" s="203"/>
      <c r="M11" s="203"/>
      <c r="N11" s="203"/>
      <c r="O11" s="203"/>
    </row>
    <row r="12" spans="1:15" ht="12.75">
      <c r="A12" s="977"/>
      <c r="B12" s="977"/>
      <c r="C12" s="977"/>
      <c r="D12" s="978"/>
      <c r="E12" s="204" t="s">
        <v>2</v>
      </c>
      <c r="F12" s="956" t="s">
        <v>3</v>
      </c>
      <c r="G12" s="957"/>
      <c r="H12" s="957"/>
      <c r="I12" s="957"/>
      <c r="K12" s="203"/>
      <c r="L12" s="203"/>
      <c r="M12" s="203"/>
      <c r="N12" s="203"/>
      <c r="O12" s="203"/>
    </row>
    <row r="13" spans="2:21" ht="12.75">
      <c r="B13" s="203"/>
      <c r="C13" s="203"/>
      <c r="D13" s="203"/>
      <c r="E13" s="205"/>
      <c r="F13" s="206"/>
      <c r="G13" s="206"/>
      <c r="H13" s="206"/>
      <c r="I13" s="206"/>
      <c r="K13" s="207"/>
      <c r="L13" s="207"/>
      <c r="M13" s="207"/>
      <c r="N13" s="207"/>
      <c r="O13" s="207"/>
      <c r="P13" s="30"/>
      <c r="Q13" s="30"/>
      <c r="R13" s="30"/>
      <c r="S13" s="30"/>
      <c r="T13" s="30"/>
      <c r="U13" s="30"/>
    </row>
    <row r="14" spans="1:21" ht="12" customHeight="1">
      <c r="A14" s="1000" t="s">
        <v>16</v>
      </c>
      <c r="B14" s="1000"/>
      <c r="C14" s="1000"/>
      <c r="D14" s="108"/>
      <c r="E14" s="208">
        <v>1125</v>
      </c>
      <c r="F14" s="209">
        <v>13144660</v>
      </c>
      <c r="G14" s="209">
        <v>1181349</v>
      </c>
      <c r="H14" s="209">
        <v>7143765</v>
      </c>
      <c r="I14" s="209">
        <v>4819546</v>
      </c>
      <c r="J14" s="107"/>
      <c r="K14" s="176"/>
      <c r="L14" s="176"/>
      <c r="M14" s="176"/>
      <c r="N14" s="210"/>
      <c r="O14" s="211"/>
      <c r="P14" s="144"/>
      <c r="Q14" s="144"/>
      <c r="R14" s="144"/>
      <c r="S14" s="144"/>
      <c r="T14" s="144"/>
      <c r="U14" s="144"/>
    </row>
    <row r="15" spans="2:21" ht="15" customHeight="1">
      <c r="B15" s="175"/>
      <c r="E15" s="102"/>
      <c r="F15" s="17"/>
      <c r="G15" s="17"/>
      <c r="H15" s="23"/>
      <c r="I15" s="23"/>
      <c r="J15" s="107"/>
      <c r="K15" s="207"/>
      <c r="L15" s="183"/>
      <c r="M15" s="207"/>
      <c r="N15" s="207"/>
      <c r="O15" s="212"/>
      <c r="P15" s="103"/>
      <c r="Q15" s="103"/>
      <c r="R15" s="103"/>
      <c r="S15" s="103"/>
      <c r="T15" s="103"/>
      <c r="U15" s="103"/>
    </row>
    <row r="16" spans="1:21" ht="12" customHeight="1">
      <c r="A16" s="999" t="s">
        <v>9</v>
      </c>
      <c r="B16" s="999"/>
      <c r="C16" s="999"/>
      <c r="D16" s="178"/>
      <c r="E16" s="142">
        <v>287</v>
      </c>
      <c r="F16" s="22">
        <v>4039607</v>
      </c>
      <c r="G16" s="22">
        <v>375611</v>
      </c>
      <c r="H16" s="22">
        <v>2257711</v>
      </c>
      <c r="I16" s="22">
        <v>1406285</v>
      </c>
      <c r="J16" s="107"/>
      <c r="K16" s="107"/>
      <c r="L16" s="107"/>
      <c r="M16" s="107"/>
      <c r="N16" s="107"/>
      <c r="O16" s="107"/>
      <c r="P16" s="144"/>
      <c r="Q16" s="144"/>
      <c r="R16" s="144"/>
      <c r="S16" s="144"/>
      <c r="T16" s="144"/>
      <c r="U16" s="144"/>
    </row>
    <row r="17" spans="2:21" ht="9" customHeight="1">
      <c r="B17" s="175"/>
      <c r="C17" s="30"/>
      <c r="D17" s="30"/>
      <c r="E17" s="102"/>
      <c r="F17" s="17"/>
      <c r="G17" s="17"/>
      <c r="H17" s="23"/>
      <c r="I17" s="23"/>
      <c r="J17" s="107"/>
      <c r="K17" s="207"/>
      <c r="L17" s="207"/>
      <c r="M17" s="207"/>
      <c r="N17" s="207"/>
      <c r="O17" s="207"/>
      <c r="P17" s="30"/>
      <c r="Q17" s="30"/>
      <c r="R17" s="30"/>
      <c r="S17" s="30"/>
      <c r="T17" s="30"/>
      <c r="U17" s="30"/>
    </row>
    <row r="18" spans="1:21" ht="12" customHeight="1">
      <c r="A18" s="175" t="s">
        <v>51</v>
      </c>
      <c r="C18" s="30"/>
      <c r="D18" s="30"/>
      <c r="E18" s="102"/>
      <c r="F18" s="17"/>
      <c r="G18" s="17"/>
      <c r="H18" s="18"/>
      <c r="I18" s="18"/>
      <c r="J18" s="107"/>
      <c r="K18" s="179"/>
      <c r="L18" s="179"/>
      <c r="M18" s="179"/>
      <c r="N18" s="213"/>
      <c r="O18" s="211"/>
      <c r="P18" s="144"/>
      <c r="Q18" s="144"/>
      <c r="R18" s="9"/>
      <c r="S18" s="144"/>
      <c r="T18" s="144"/>
      <c r="U18" s="144"/>
    </row>
    <row r="19" spans="2:21" ht="9" customHeight="1">
      <c r="B19" s="175"/>
      <c r="C19" s="30"/>
      <c r="D19" s="30"/>
      <c r="E19" s="102"/>
      <c r="F19" s="17"/>
      <c r="G19" s="17"/>
      <c r="H19" s="23"/>
      <c r="I19" s="181"/>
      <c r="J19" s="107"/>
      <c r="K19" s="212"/>
      <c r="L19" s="212"/>
      <c r="M19" s="212"/>
      <c r="N19" s="212"/>
      <c r="O19" s="212"/>
      <c r="P19" s="30"/>
      <c r="Q19" s="30"/>
      <c r="R19" s="30"/>
      <c r="S19" s="30"/>
      <c r="T19" s="30"/>
      <c r="U19" s="30"/>
    </row>
    <row r="20" spans="2:21" ht="12" customHeight="1">
      <c r="B20" s="997" t="s">
        <v>134</v>
      </c>
      <c r="C20" s="997"/>
      <c r="D20" s="30"/>
      <c r="E20" s="102">
        <v>13</v>
      </c>
      <c r="F20" s="23">
        <v>193414</v>
      </c>
      <c r="G20" s="23">
        <v>14214</v>
      </c>
      <c r="H20" s="23">
        <v>172393</v>
      </c>
      <c r="I20" s="23">
        <v>6806</v>
      </c>
      <c r="J20" s="182"/>
      <c r="K20" s="179"/>
      <c r="L20" s="179"/>
      <c r="M20" s="179"/>
      <c r="N20" s="213"/>
      <c r="O20" s="211"/>
      <c r="P20" s="144"/>
      <c r="Q20" s="144"/>
      <c r="R20" s="9"/>
      <c r="S20" s="144"/>
      <c r="T20" s="144"/>
      <c r="U20" s="144"/>
    </row>
    <row r="21" spans="2:21" ht="12" customHeight="1">
      <c r="B21" s="997" t="s">
        <v>122</v>
      </c>
      <c r="C21" s="997"/>
      <c r="D21" s="30"/>
      <c r="E21" s="102">
        <v>39</v>
      </c>
      <c r="F21" s="23">
        <v>759257</v>
      </c>
      <c r="G21" s="23">
        <v>19097</v>
      </c>
      <c r="H21" s="23">
        <v>428214</v>
      </c>
      <c r="I21" s="23">
        <v>311946</v>
      </c>
      <c r="J21" s="182"/>
      <c r="K21" s="207" t="s">
        <v>307</v>
      </c>
      <c r="L21" s="207"/>
      <c r="M21" s="207"/>
      <c r="N21" s="207"/>
      <c r="O21" s="207"/>
      <c r="P21" s="30"/>
      <c r="Q21" s="30"/>
      <c r="R21" s="30"/>
      <c r="S21" s="30"/>
      <c r="T21" s="30"/>
      <c r="U21" s="30"/>
    </row>
    <row r="22" spans="2:21" ht="12" customHeight="1">
      <c r="B22" s="997" t="s">
        <v>120</v>
      </c>
      <c r="C22" s="997"/>
      <c r="E22" s="102">
        <v>5</v>
      </c>
      <c r="F22" s="23">
        <v>39536</v>
      </c>
      <c r="G22" s="23">
        <v>7801</v>
      </c>
      <c r="H22" s="23">
        <v>31645</v>
      </c>
      <c r="I22" s="23">
        <v>90</v>
      </c>
      <c r="J22" s="182"/>
      <c r="K22" s="179"/>
      <c r="L22" s="179"/>
      <c r="M22" s="179"/>
      <c r="N22" s="213"/>
      <c r="O22" s="211"/>
      <c r="P22" s="144"/>
      <c r="Q22" s="144"/>
      <c r="R22" s="9"/>
      <c r="S22" s="144"/>
      <c r="T22" s="144"/>
      <c r="U22" s="144"/>
    </row>
    <row r="23" spans="2:21" ht="9" customHeight="1">
      <c r="B23" s="183"/>
      <c r="C23" s="61"/>
      <c r="E23" s="102"/>
      <c r="F23" s="23"/>
      <c r="G23" s="23"/>
      <c r="H23" s="23"/>
      <c r="I23" s="23"/>
      <c r="J23" s="107"/>
      <c r="K23" s="207"/>
      <c r="L23" s="207"/>
      <c r="M23" s="207"/>
      <c r="N23" s="207"/>
      <c r="O23" s="207"/>
      <c r="P23" s="30"/>
      <c r="Q23" s="30"/>
      <c r="R23" s="30"/>
      <c r="S23" s="30"/>
      <c r="T23" s="30"/>
      <c r="U23" s="30"/>
    </row>
    <row r="24" spans="1:21" ht="12" customHeight="1">
      <c r="A24" s="183" t="s">
        <v>50</v>
      </c>
      <c r="C24" s="61"/>
      <c r="E24" s="102"/>
      <c r="F24" s="23"/>
      <c r="G24" s="23"/>
      <c r="H24" s="23"/>
      <c r="I24" s="23"/>
      <c r="J24" s="107"/>
      <c r="K24" s="179"/>
      <c r="L24" s="179"/>
      <c r="M24" s="179"/>
      <c r="N24" s="213"/>
      <c r="O24" s="211"/>
      <c r="P24" s="144"/>
      <c r="Q24" s="214"/>
      <c r="R24" s="214"/>
      <c r="S24" s="144"/>
      <c r="T24" s="144"/>
      <c r="U24" s="144"/>
    </row>
    <row r="25" spans="2:21" ht="9" customHeight="1">
      <c r="B25" s="183"/>
      <c r="C25" s="61"/>
      <c r="E25" s="102"/>
      <c r="F25" s="23"/>
      <c r="G25" s="23"/>
      <c r="H25" s="23"/>
      <c r="I25" s="23"/>
      <c r="J25" s="107"/>
      <c r="K25" s="207"/>
      <c r="L25" s="207"/>
      <c r="M25" s="207"/>
      <c r="N25" s="207"/>
      <c r="O25" s="207"/>
      <c r="P25" s="30"/>
      <c r="Q25" s="30"/>
      <c r="R25" s="30"/>
      <c r="S25" s="30"/>
      <c r="T25" s="30"/>
      <c r="U25" s="30"/>
    </row>
    <row r="26" spans="2:21" ht="12" customHeight="1">
      <c r="B26" s="997" t="s">
        <v>133</v>
      </c>
      <c r="C26" s="997"/>
      <c r="E26" s="102">
        <v>14</v>
      </c>
      <c r="F26" s="23">
        <v>113324</v>
      </c>
      <c r="G26" s="23">
        <v>4174</v>
      </c>
      <c r="H26" s="23">
        <v>80182</v>
      </c>
      <c r="I26" s="23">
        <v>28968</v>
      </c>
      <c r="J26" s="182"/>
      <c r="K26" s="179"/>
      <c r="L26" s="179"/>
      <c r="M26" s="179"/>
      <c r="N26" s="213"/>
      <c r="O26" s="211"/>
      <c r="P26" s="144"/>
      <c r="Q26" s="144"/>
      <c r="R26" s="9"/>
      <c r="S26" s="144"/>
      <c r="T26" s="144"/>
      <c r="U26" s="144"/>
    </row>
    <row r="27" spans="2:21" ht="12" customHeight="1">
      <c r="B27" s="997" t="s">
        <v>132</v>
      </c>
      <c r="C27" s="997"/>
      <c r="E27" s="102">
        <v>4</v>
      </c>
      <c r="F27" s="23">
        <v>10239</v>
      </c>
      <c r="G27" s="201" t="s">
        <v>439</v>
      </c>
      <c r="H27" s="23">
        <v>5830</v>
      </c>
      <c r="I27" s="23">
        <v>4409</v>
      </c>
      <c r="J27" s="182"/>
      <c r="K27" s="207" t="s">
        <v>400</v>
      </c>
      <c r="L27" s="207"/>
      <c r="M27" s="207"/>
      <c r="N27" s="207"/>
      <c r="O27" s="207"/>
      <c r="P27" s="30"/>
      <c r="Q27" s="30"/>
      <c r="R27" s="30"/>
      <c r="S27" s="30"/>
      <c r="T27" s="30"/>
      <c r="U27" s="30"/>
    </row>
    <row r="28" spans="2:21" ht="12" customHeight="1">
      <c r="B28" s="997" t="s">
        <v>261</v>
      </c>
      <c r="C28" s="997"/>
      <c r="E28" s="102">
        <v>8</v>
      </c>
      <c r="F28" s="23">
        <v>37672</v>
      </c>
      <c r="G28" s="23">
        <v>23</v>
      </c>
      <c r="H28" s="23">
        <v>5805</v>
      </c>
      <c r="I28" s="23">
        <v>31844</v>
      </c>
      <c r="J28" s="182"/>
      <c r="K28" s="179"/>
      <c r="L28" s="179"/>
      <c r="M28" s="179"/>
      <c r="N28" s="213"/>
      <c r="O28" s="215"/>
      <c r="P28" s="144"/>
      <c r="Q28" s="144"/>
      <c r="R28" s="9"/>
      <c r="S28" s="144"/>
      <c r="T28" s="144"/>
      <c r="U28" s="144"/>
    </row>
    <row r="29" spans="2:15" ht="12" customHeight="1">
      <c r="B29" s="997" t="s">
        <v>131</v>
      </c>
      <c r="C29" s="997"/>
      <c r="E29" s="102">
        <v>8</v>
      </c>
      <c r="F29" s="23">
        <v>176944</v>
      </c>
      <c r="G29" s="19">
        <v>408</v>
      </c>
      <c r="H29" s="23">
        <v>670</v>
      </c>
      <c r="I29" s="23">
        <v>175866</v>
      </c>
      <c r="J29" s="182"/>
      <c r="K29" s="203"/>
      <c r="L29" s="203"/>
      <c r="M29" s="203"/>
      <c r="N29" s="203"/>
      <c r="O29" s="203"/>
    </row>
    <row r="30" spans="2:10" ht="12" customHeight="1">
      <c r="B30" s="997" t="s">
        <v>130</v>
      </c>
      <c r="C30" s="997"/>
      <c r="E30" s="102">
        <v>19</v>
      </c>
      <c r="F30" s="23">
        <v>250027</v>
      </c>
      <c r="G30" s="23">
        <v>174</v>
      </c>
      <c r="H30" s="23">
        <v>236320</v>
      </c>
      <c r="I30" s="23">
        <v>13533</v>
      </c>
      <c r="J30" s="182"/>
    </row>
    <row r="31" spans="2:10" ht="12" customHeight="1">
      <c r="B31" s="997" t="s">
        <v>129</v>
      </c>
      <c r="C31" s="997"/>
      <c r="E31" s="102">
        <v>11</v>
      </c>
      <c r="F31" s="23">
        <v>147862</v>
      </c>
      <c r="G31" s="23">
        <v>89569</v>
      </c>
      <c r="H31" s="23">
        <v>20862</v>
      </c>
      <c r="I31" s="23">
        <v>37431</v>
      </c>
      <c r="J31" s="182"/>
    </row>
    <row r="32" spans="2:10" ht="12" customHeight="1">
      <c r="B32" s="997" t="s">
        <v>128</v>
      </c>
      <c r="C32" s="997"/>
      <c r="E32" s="102">
        <v>15</v>
      </c>
      <c r="F32" s="23">
        <v>506628</v>
      </c>
      <c r="G32" s="23">
        <v>55944</v>
      </c>
      <c r="H32" s="23">
        <v>259417</v>
      </c>
      <c r="I32" s="23">
        <v>191267</v>
      </c>
      <c r="J32" s="182"/>
    </row>
    <row r="33" spans="2:11" ht="12" customHeight="1">
      <c r="B33" s="997" t="s">
        <v>127</v>
      </c>
      <c r="C33" s="997"/>
      <c r="E33" s="102">
        <v>16</v>
      </c>
      <c r="F33" s="23">
        <v>108736</v>
      </c>
      <c r="G33" s="19">
        <v>2565</v>
      </c>
      <c r="H33" s="23">
        <v>79454</v>
      </c>
      <c r="I33" s="23">
        <v>26718</v>
      </c>
      <c r="J33" s="182"/>
      <c r="K33" s="216"/>
    </row>
    <row r="34" spans="2:11" ht="12" customHeight="1">
      <c r="B34" s="997" t="s">
        <v>126</v>
      </c>
      <c r="C34" s="997"/>
      <c r="E34" s="102">
        <v>7</v>
      </c>
      <c r="F34" s="23">
        <v>53175</v>
      </c>
      <c r="G34" s="23">
        <v>1050</v>
      </c>
      <c r="H34" s="23">
        <v>35146</v>
      </c>
      <c r="I34" s="23">
        <v>16978</v>
      </c>
      <c r="J34" s="182"/>
      <c r="K34" s="58" t="s">
        <v>400</v>
      </c>
    </row>
    <row r="35" spans="2:10" ht="12" customHeight="1">
      <c r="B35" s="997" t="s">
        <v>262</v>
      </c>
      <c r="C35" s="997"/>
      <c r="E35" s="102">
        <v>3</v>
      </c>
      <c r="F35" s="23">
        <v>26393</v>
      </c>
      <c r="G35" s="19">
        <v>25901</v>
      </c>
      <c r="H35" s="23">
        <v>492</v>
      </c>
      <c r="I35" s="201" t="s">
        <v>439</v>
      </c>
      <c r="J35" s="182"/>
    </row>
    <row r="36" spans="2:12" ht="12" customHeight="1">
      <c r="B36" s="997" t="s">
        <v>125</v>
      </c>
      <c r="C36" s="997"/>
      <c r="E36" s="102">
        <v>7</v>
      </c>
      <c r="F36" s="23">
        <v>159441</v>
      </c>
      <c r="G36" s="19">
        <v>4</v>
      </c>
      <c r="H36" s="23">
        <v>9993</v>
      </c>
      <c r="I36" s="23">
        <v>149444</v>
      </c>
      <c r="J36" s="182"/>
      <c r="L36" s="58" t="s">
        <v>400</v>
      </c>
    </row>
    <row r="37" spans="2:10" ht="12" customHeight="1">
      <c r="B37" s="997" t="s">
        <v>124</v>
      </c>
      <c r="C37" s="997"/>
      <c r="E37" s="102">
        <v>4</v>
      </c>
      <c r="F37" s="23">
        <v>30938</v>
      </c>
      <c r="G37" s="23">
        <v>328</v>
      </c>
      <c r="H37" s="23">
        <v>23729</v>
      </c>
      <c r="I37" s="23">
        <v>6880</v>
      </c>
      <c r="J37" s="182"/>
    </row>
    <row r="38" spans="2:10" ht="12" customHeight="1">
      <c r="B38" s="997" t="s">
        <v>123</v>
      </c>
      <c r="C38" s="997"/>
      <c r="E38" s="102">
        <v>15</v>
      </c>
      <c r="F38" s="23">
        <v>55474</v>
      </c>
      <c r="G38" s="23">
        <v>8558</v>
      </c>
      <c r="H38" s="23">
        <v>28478</v>
      </c>
      <c r="I38" s="23">
        <v>18439</v>
      </c>
      <c r="J38" s="182"/>
    </row>
    <row r="39" spans="2:10" ht="12" customHeight="1">
      <c r="B39" s="997" t="s">
        <v>122</v>
      </c>
      <c r="C39" s="997"/>
      <c r="E39" s="102">
        <v>25</v>
      </c>
      <c r="F39" s="23">
        <v>521315</v>
      </c>
      <c r="G39" s="23">
        <v>22931</v>
      </c>
      <c r="H39" s="23">
        <v>420436</v>
      </c>
      <c r="I39" s="23">
        <v>77947</v>
      </c>
      <c r="J39" s="182"/>
    </row>
    <row r="40" spans="2:10" ht="12" customHeight="1">
      <c r="B40" s="997" t="s">
        <v>263</v>
      </c>
      <c r="C40" s="997"/>
      <c r="E40" s="102">
        <v>12</v>
      </c>
      <c r="F40" s="23">
        <v>217210</v>
      </c>
      <c r="G40" s="23">
        <v>37858</v>
      </c>
      <c r="H40" s="23">
        <v>28023</v>
      </c>
      <c r="I40" s="23">
        <v>151329</v>
      </c>
      <c r="J40" s="182"/>
    </row>
    <row r="41" spans="2:10" ht="12" customHeight="1">
      <c r="B41" s="997" t="s">
        <v>121</v>
      </c>
      <c r="C41" s="997"/>
      <c r="E41" s="102">
        <v>12</v>
      </c>
      <c r="F41" s="23">
        <v>163913</v>
      </c>
      <c r="G41" s="23">
        <v>45036</v>
      </c>
      <c r="H41" s="23">
        <v>98257</v>
      </c>
      <c r="I41" s="23">
        <v>20621</v>
      </c>
      <c r="J41" s="182"/>
    </row>
    <row r="42" spans="2:10" ht="12" customHeight="1">
      <c r="B42" s="997" t="s">
        <v>120</v>
      </c>
      <c r="C42" s="997"/>
      <c r="E42" s="102">
        <v>18</v>
      </c>
      <c r="F42" s="23">
        <v>62627</v>
      </c>
      <c r="G42" s="23">
        <v>22918</v>
      </c>
      <c r="H42" s="23">
        <v>6577</v>
      </c>
      <c r="I42" s="23">
        <v>33133</v>
      </c>
      <c r="J42" s="182"/>
    </row>
    <row r="43" spans="2:10" ht="12" customHeight="1">
      <c r="B43" s="997" t="s">
        <v>119</v>
      </c>
      <c r="C43" s="997"/>
      <c r="E43" s="102">
        <v>3</v>
      </c>
      <c r="F43" s="23">
        <v>9367</v>
      </c>
      <c r="G43" s="19">
        <v>1906</v>
      </c>
      <c r="H43" s="23">
        <v>12</v>
      </c>
      <c r="I43" s="23">
        <v>7449</v>
      </c>
      <c r="J43" s="182"/>
    </row>
    <row r="44" spans="2:10" ht="12" customHeight="1">
      <c r="B44" s="997" t="s">
        <v>118</v>
      </c>
      <c r="C44" s="997"/>
      <c r="E44" s="102">
        <v>19</v>
      </c>
      <c r="F44" s="23">
        <v>166074</v>
      </c>
      <c r="G44" s="23">
        <v>1668</v>
      </c>
      <c r="H44" s="23">
        <v>135198</v>
      </c>
      <c r="I44" s="23">
        <v>29209</v>
      </c>
      <c r="J44" s="182"/>
    </row>
    <row r="45" spans="2:10" ht="12" customHeight="1">
      <c r="B45" s="997" t="s">
        <v>264</v>
      </c>
      <c r="C45" s="997"/>
      <c r="E45" s="102">
        <v>10</v>
      </c>
      <c r="F45" s="23">
        <v>230043</v>
      </c>
      <c r="G45" s="23">
        <v>13483</v>
      </c>
      <c r="H45" s="23">
        <v>150582</v>
      </c>
      <c r="I45" s="23">
        <v>65978</v>
      </c>
      <c r="J45" s="182"/>
    </row>
    <row r="46" spans="2:10" ht="12" customHeight="1">
      <c r="B46" s="175"/>
      <c r="E46" s="186"/>
      <c r="F46" s="18"/>
      <c r="G46" s="128"/>
      <c r="H46" s="18"/>
      <c r="I46" s="18"/>
      <c r="J46" s="23"/>
    </row>
    <row r="47" spans="1:14" ht="12" customHeight="1">
      <c r="A47" s="999" t="s">
        <v>10</v>
      </c>
      <c r="B47" s="999"/>
      <c r="C47" s="999"/>
      <c r="D47" s="119"/>
      <c r="E47" s="142">
        <v>129</v>
      </c>
      <c r="F47" s="22">
        <v>636174</v>
      </c>
      <c r="G47" s="22">
        <v>11793</v>
      </c>
      <c r="H47" s="22">
        <v>333428</v>
      </c>
      <c r="I47" s="22">
        <v>290953</v>
      </c>
      <c r="J47" s="23"/>
      <c r="K47" s="107" t="s">
        <v>400</v>
      </c>
      <c r="L47" s="107"/>
      <c r="M47" s="107"/>
      <c r="N47" s="107"/>
    </row>
    <row r="48" spans="2:10" ht="7.5" customHeight="1">
      <c r="B48" s="187"/>
      <c r="C48" s="17"/>
      <c r="D48" s="17"/>
      <c r="E48" s="102"/>
      <c r="F48" s="18"/>
      <c r="G48" s="128"/>
      <c r="H48" s="18"/>
      <c r="I48" s="18"/>
      <c r="J48" s="23"/>
    </row>
    <row r="49" spans="1:10" ht="12" customHeight="1">
      <c r="A49" s="187" t="s">
        <v>51</v>
      </c>
      <c r="C49" s="17"/>
      <c r="D49" s="17"/>
      <c r="E49" s="102"/>
      <c r="F49" s="18"/>
      <c r="G49" s="128"/>
      <c r="H49" s="18"/>
      <c r="I49" s="16"/>
      <c r="J49" s="23"/>
    </row>
    <row r="50" spans="2:10" ht="4.5" customHeight="1">
      <c r="B50" s="187"/>
      <c r="C50" s="17"/>
      <c r="D50" s="17"/>
      <c r="E50" s="102"/>
      <c r="F50" s="18"/>
      <c r="G50" s="128"/>
      <c r="H50" s="18"/>
      <c r="I50" s="18"/>
      <c r="J50" s="23"/>
    </row>
    <row r="51" spans="2:14" ht="12" customHeight="1">
      <c r="B51" s="997" t="s">
        <v>114</v>
      </c>
      <c r="C51" s="997"/>
      <c r="E51" s="102">
        <v>3</v>
      </c>
      <c r="F51" s="23">
        <v>73284</v>
      </c>
      <c r="G51" s="201" t="s">
        <v>439</v>
      </c>
      <c r="H51" s="23">
        <v>24806</v>
      </c>
      <c r="I51" s="23">
        <v>48478</v>
      </c>
      <c r="J51" s="182"/>
      <c r="N51" s="58" t="s">
        <v>400</v>
      </c>
    </row>
    <row r="52" spans="2:11" ht="12" customHeight="1">
      <c r="B52" s="997" t="s">
        <v>113</v>
      </c>
      <c r="C52" s="997"/>
      <c r="E52" s="102">
        <v>3</v>
      </c>
      <c r="F52" s="23">
        <v>37404</v>
      </c>
      <c r="G52" s="23">
        <v>1453</v>
      </c>
      <c r="H52" s="23">
        <v>694</v>
      </c>
      <c r="I52" s="23">
        <v>35257</v>
      </c>
      <c r="J52" s="182"/>
      <c r="K52" s="58" t="s">
        <v>400</v>
      </c>
    </row>
    <row r="53" spans="2:12" ht="12" customHeight="1">
      <c r="B53" s="997" t="s">
        <v>117</v>
      </c>
      <c r="C53" s="997"/>
      <c r="E53" s="102">
        <v>9</v>
      </c>
      <c r="F53" s="23">
        <v>61594</v>
      </c>
      <c r="G53" s="23">
        <v>33</v>
      </c>
      <c r="H53" s="23">
        <v>61562</v>
      </c>
      <c r="I53" s="201" t="s">
        <v>439</v>
      </c>
      <c r="J53" s="182"/>
      <c r="K53" s="107"/>
      <c r="L53" s="58" t="s">
        <v>441</v>
      </c>
    </row>
    <row r="54" spans="2:10" ht="7.5" customHeight="1">
      <c r="B54" s="183"/>
      <c r="C54" s="61"/>
      <c r="E54" s="102"/>
      <c r="F54" s="23"/>
      <c r="G54" s="23"/>
      <c r="H54" s="23"/>
      <c r="I54" s="23"/>
      <c r="J54" s="23"/>
    </row>
    <row r="55" spans="1:10" ht="12" customHeight="1">
      <c r="A55" s="183" t="s">
        <v>50</v>
      </c>
      <c r="C55" s="61"/>
      <c r="E55" s="102"/>
      <c r="F55" s="23"/>
      <c r="G55" s="23"/>
      <c r="H55" s="23"/>
      <c r="I55" s="23"/>
      <c r="J55" s="107"/>
    </row>
    <row r="56" spans="2:10" ht="4.5" customHeight="1">
      <c r="B56" s="183"/>
      <c r="C56" s="61"/>
      <c r="E56" s="102"/>
      <c r="F56" s="23"/>
      <c r="G56" s="23"/>
      <c r="H56" s="23"/>
      <c r="I56" s="23"/>
      <c r="J56" s="107"/>
    </row>
    <row r="57" spans="2:10" ht="12.75">
      <c r="B57" s="997" t="s">
        <v>116</v>
      </c>
      <c r="C57" s="997"/>
      <c r="E57" s="102">
        <v>3</v>
      </c>
      <c r="F57" s="23">
        <v>4876</v>
      </c>
      <c r="G57" s="201" t="s">
        <v>439</v>
      </c>
      <c r="H57" s="23">
        <v>1070</v>
      </c>
      <c r="I57" s="23">
        <v>3806</v>
      </c>
      <c r="J57" s="182"/>
    </row>
    <row r="58" spans="2:10" ht="12.75">
      <c r="B58" s="997" t="s">
        <v>265</v>
      </c>
      <c r="C58" s="997"/>
      <c r="E58" s="102">
        <v>8</v>
      </c>
      <c r="F58" s="23">
        <v>17550</v>
      </c>
      <c r="G58" s="201" t="s">
        <v>439</v>
      </c>
      <c r="H58" s="23">
        <v>16659</v>
      </c>
      <c r="I58" s="23">
        <v>891</v>
      </c>
      <c r="J58" s="182"/>
    </row>
    <row r="59" spans="2:11" ht="12.75">
      <c r="B59" s="997" t="s">
        <v>115</v>
      </c>
      <c r="C59" s="997"/>
      <c r="E59" s="102">
        <v>10</v>
      </c>
      <c r="F59" s="23">
        <v>93860</v>
      </c>
      <c r="G59" s="23">
        <v>2098</v>
      </c>
      <c r="H59" s="23">
        <v>23964</v>
      </c>
      <c r="I59" s="23">
        <v>67798</v>
      </c>
      <c r="J59" s="182"/>
      <c r="K59" s="58" t="s">
        <v>400</v>
      </c>
    </row>
    <row r="60" spans="2:10" ht="12.75">
      <c r="B60" s="997" t="s">
        <v>114</v>
      </c>
      <c r="C60" s="997"/>
      <c r="E60" s="102">
        <v>11</v>
      </c>
      <c r="F60" s="23">
        <v>51627</v>
      </c>
      <c r="G60" s="23">
        <v>60</v>
      </c>
      <c r="H60" s="23">
        <v>41912</v>
      </c>
      <c r="I60" s="23">
        <v>9656</v>
      </c>
      <c r="J60" s="182"/>
    </row>
    <row r="61" spans="2:14" ht="12.75">
      <c r="B61" s="997" t="s">
        <v>113</v>
      </c>
      <c r="C61" s="997"/>
      <c r="E61" s="102">
        <v>25</v>
      </c>
      <c r="F61" s="23">
        <v>107141</v>
      </c>
      <c r="G61" s="23">
        <v>7817</v>
      </c>
      <c r="H61" s="23">
        <v>39464</v>
      </c>
      <c r="I61" s="23">
        <v>59860</v>
      </c>
      <c r="J61" s="182"/>
      <c r="K61" s="107"/>
      <c r="N61" s="58" t="s">
        <v>252</v>
      </c>
    </row>
    <row r="62" spans="2:10" ht="12.75">
      <c r="B62" s="997" t="s">
        <v>112</v>
      </c>
      <c r="C62" s="997"/>
      <c r="E62" s="102">
        <v>7</v>
      </c>
      <c r="F62" s="23">
        <v>29006</v>
      </c>
      <c r="G62" s="23">
        <v>309</v>
      </c>
      <c r="H62" s="23">
        <v>8407</v>
      </c>
      <c r="I62" s="23">
        <v>20290</v>
      </c>
      <c r="J62" s="182"/>
    </row>
    <row r="63" spans="2:10" ht="12.75">
      <c r="B63" s="997" t="s">
        <v>266</v>
      </c>
      <c r="C63" s="997"/>
      <c r="E63" s="102">
        <v>25</v>
      </c>
      <c r="F63" s="23">
        <v>38256</v>
      </c>
      <c r="G63" s="23">
        <v>19</v>
      </c>
      <c r="H63" s="23">
        <v>32892</v>
      </c>
      <c r="I63" s="23">
        <v>5346</v>
      </c>
      <c r="J63" s="182"/>
    </row>
    <row r="64" spans="2:11" ht="12.75">
      <c r="B64" s="997" t="s">
        <v>267</v>
      </c>
      <c r="C64" s="997"/>
      <c r="E64" s="102">
        <v>6</v>
      </c>
      <c r="F64" s="23">
        <v>86151</v>
      </c>
      <c r="G64" s="201" t="s">
        <v>439</v>
      </c>
      <c r="H64" s="23">
        <v>70397</v>
      </c>
      <c r="I64" s="23">
        <v>15754</v>
      </c>
      <c r="J64" s="182"/>
      <c r="K64" s="195"/>
    </row>
    <row r="65" spans="2:10" ht="12.75">
      <c r="B65" s="997" t="s">
        <v>268</v>
      </c>
      <c r="C65" s="997"/>
      <c r="E65" s="102">
        <v>19</v>
      </c>
      <c r="F65" s="23">
        <v>35424</v>
      </c>
      <c r="G65" s="23">
        <v>5</v>
      </c>
      <c r="H65" s="23">
        <v>11602</v>
      </c>
      <c r="I65" s="23">
        <v>23818</v>
      </c>
      <c r="J65" s="182"/>
    </row>
    <row r="66" spans="1:10" ht="11.25" customHeight="1">
      <c r="A66" s="30" t="s">
        <v>7</v>
      </c>
      <c r="D66" s="30"/>
      <c r="G66" s="17"/>
      <c r="H66" s="17"/>
      <c r="I66" s="17"/>
      <c r="J66" s="146"/>
    </row>
    <row r="67" spans="1:9" ht="14.25" customHeight="1">
      <c r="A67" s="1003" t="s">
        <v>489</v>
      </c>
      <c r="B67" s="1003"/>
      <c r="C67" s="1003"/>
      <c r="D67" s="1003"/>
      <c r="E67" s="1003"/>
      <c r="F67" s="1003"/>
      <c r="G67" s="1003"/>
      <c r="H67" s="1003"/>
      <c r="I67" s="1003"/>
    </row>
    <row r="68" spans="1:9" ht="10.5" customHeight="1">
      <c r="A68" s="1003"/>
      <c r="B68" s="1003"/>
      <c r="C68" s="1003"/>
      <c r="D68" s="1003"/>
      <c r="E68" s="1003"/>
      <c r="F68" s="1003"/>
      <c r="G68" s="1003"/>
      <c r="H68" s="1003"/>
      <c r="I68" s="1003"/>
    </row>
    <row r="69" spans="2:9" ht="12.75">
      <c r="B69" s="203"/>
      <c r="C69" s="203"/>
      <c r="D69" s="203"/>
      <c r="E69" s="203"/>
      <c r="F69" s="203"/>
      <c r="G69" s="203"/>
      <c r="H69" s="203"/>
      <c r="I69" s="203"/>
    </row>
    <row r="70" spans="2:9" ht="12.75">
      <c r="B70" s="203"/>
      <c r="C70" s="203"/>
      <c r="D70" s="203"/>
      <c r="E70" s="203"/>
      <c r="F70" s="203"/>
      <c r="G70" s="203"/>
      <c r="H70" s="203"/>
      <c r="I70" s="203"/>
    </row>
    <row r="71" spans="2:9" ht="12.75">
      <c r="B71" s="203"/>
      <c r="C71" s="203"/>
      <c r="D71" s="203"/>
      <c r="E71" s="203"/>
      <c r="F71" s="203"/>
      <c r="G71" s="203"/>
      <c r="H71" s="203"/>
      <c r="I71" s="203"/>
    </row>
    <row r="72" spans="2:9" ht="12.75">
      <c r="B72" s="203"/>
      <c r="C72" s="203"/>
      <c r="D72" s="203"/>
      <c r="E72" s="203"/>
      <c r="F72" s="203"/>
      <c r="G72" s="203"/>
      <c r="H72" s="203"/>
      <c r="I72" s="203"/>
    </row>
    <row r="73" spans="2:9" ht="12.75">
      <c r="B73" s="203"/>
      <c r="C73" s="203"/>
      <c r="D73" s="203"/>
      <c r="E73" s="203"/>
      <c r="F73" s="203"/>
      <c r="G73" s="203"/>
      <c r="H73" s="203"/>
      <c r="I73" s="203"/>
    </row>
    <row r="74" spans="2:9" ht="12.75">
      <c r="B74" s="203"/>
      <c r="C74" s="203"/>
      <c r="D74" s="203"/>
      <c r="E74" s="203"/>
      <c r="F74" s="203"/>
      <c r="G74" s="203"/>
      <c r="H74" s="203"/>
      <c r="I74" s="203"/>
    </row>
    <row r="75" spans="2:9" ht="12.75">
      <c r="B75" s="203"/>
      <c r="C75" s="203"/>
      <c r="D75" s="203"/>
      <c r="E75" s="203"/>
      <c r="F75" s="203"/>
      <c r="G75" s="203"/>
      <c r="H75" s="203"/>
      <c r="I75" s="203"/>
    </row>
    <row r="76" spans="2:9" ht="12.75">
      <c r="B76" s="203"/>
      <c r="C76" s="203"/>
      <c r="D76" s="203"/>
      <c r="E76" s="203"/>
      <c r="F76" s="203"/>
      <c r="G76" s="203"/>
      <c r="H76" s="203"/>
      <c r="I76" s="203"/>
    </row>
    <row r="77" spans="2:9" ht="12.75">
      <c r="B77" s="203"/>
      <c r="C77" s="203"/>
      <c r="D77" s="203"/>
      <c r="E77" s="203"/>
      <c r="F77" s="203"/>
      <c r="G77" s="203"/>
      <c r="H77" s="203"/>
      <c r="I77" s="203"/>
    </row>
    <row r="78" spans="2:9" ht="12.75">
      <c r="B78" s="203"/>
      <c r="C78" s="203"/>
      <c r="D78" s="203"/>
      <c r="E78" s="203"/>
      <c r="F78" s="203"/>
      <c r="G78" s="203"/>
      <c r="H78" s="203"/>
      <c r="I78" s="203"/>
    </row>
    <row r="79" spans="2:9" ht="12.75">
      <c r="B79" s="203"/>
      <c r="C79" s="203"/>
      <c r="D79" s="203"/>
      <c r="E79" s="203"/>
      <c r="F79" s="203"/>
      <c r="G79" s="203"/>
      <c r="H79" s="203"/>
      <c r="I79" s="203"/>
    </row>
    <row r="80" spans="2:9" ht="12.75">
      <c r="B80" s="203"/>
      <c r="C80" s="203"/>
      <c r="D80" s="203"/>
      <c r="E80" s="203"/>
      <c r="F80" s="203"/>
      <c r="G80" s="203"/>
      <c r="H80" s="203"/>
      <c r="I80" s="203"/>
    </row>
    <row r="81" spans="2:9" ht="12.75">
      <c r="B81" s="203"/>
      <c r="C81" s="203"/>
      <c r="D81" s="203"/>
      <c r="E81" s="203"/>
      <c r="F81" s="203"/>
      <c r="G81" s="203"/>
      <c r="H81" s="203"/>
      <c r="I81" s="203"/>
    </row>
    <row r="82" spans="2:9" ht="12.75">
      <c r="B82" s="203"/>
      <c r="C82" s="203"/>
      <c r="D82" s="203"/>
      <c r="E82" s="203"/>
      <c r="F82" s="203"/>
      <c r="G82" s="203"/>
      <c r="H82" s="203"/>
      <c r="I82" s="203"/>
    </row>
    <row r="83" spans="2:9" ht="12.75">
      <c r="B83" s="203"/>
      <c r="C83" s="203"/>
      <c r="D83" s="203"/>
      <c r="E83" s="203"/>
      <c r="F83" s="203"/>
      <c r="G83" s="203"/>
      <c r="H83" s="203"/>
      <c r="I83" s="203"/>
    </row>
    <row r="84" spans="2:9" ht="12.75">
      <c r="B84" s="203"/>
      <c r="C84" s="203"/>
      <c r="D84" s="203"/>
      <c r="E84" s="203"/>
      <c r="F84" s="203"/>
      <c r="G84" s="203"/>
      <c r="H84" s="203"/>
      <c r="I84" s="203"/>
    </row>
    <row r="85" spans="2:9" ht="12.75">
      <c r="B85" s="203"/>
      <c r="C85" s="203"/>
      <c r="D85" s="203"/>
      <c r="E85" s="203"/>
      <c r="F85" s="203"/>
      <c r="G85" s="203"/>
      <c r="H85" s="203"/>
      <c r="I85" s="203"/>
    </row>
    <row r="86" spans="2:9" ht="12.75">
      <c r="B86" s="203"/>
      <c r="C86" s="203"/>
      <c r="D86" s="203"/>
      <c r="E86" s="203"/>
      <c r="F86" s="203"/>
      <c r="G86" s="203"/>
      <c r="H86" s="203"/>
      <c r="I86" s="203"/>
    </row>
    <row r="87" spans="2:9" ht="12.75">
      <c r="B87" s="203"/>
      <c r="C87" s="203"/>
      <c r="D87" s="203"/>
      <c r="E87" s="203"/>
      <c r="F87" s="203"/>
      <c r="G87" s="203"/>
      <c r="H87" s="203"/>
      <c r="I87" s="203"/>
    </row>
    <row r="88" spans="2:9" ht="12.75">
      <c r="B88" s="203"/>
      <c r="C88" s="203"/>
      <c r="D88" s="203"/>
      <c r="E88" s="203"/>
      <c r="F88" s="203"/>
      <c r="G88" s="203"/>
      <c r="H88" s="203"/>
      <c r="I88" s="203"/>
    </row>
    <row r="89" spans="2:9" ht="12.75">
      <c r="B89" s="203"/>
      <c r="C89" s="203"/>
      <c r="D89" s="203"/>
      <c r="E89" s="203"/>
      <c r="F89" s="203"/>
      <c r="G89" s="203"/>
      <c r="H89" s="203"/>
      <c r="I89" s="203"/>
    </row>
    <row r="90" spans="2:9" ht="12.75">
      <c r="B90" s="203"/>
      <c r="C90" s="203"/>
      <c r="D90" s="203"/>
      <c r="E90" s="203"/>
      <c r="F90" s="203"/>
      <c r="G90" s="203"/>
      <c r="H90" s="203"/>
      <c r="I90" s="203"/>
    </row>
    <row r="91" spans="2:9" ht="12.75">
      <c r="B91" s="203"/>
      <c r="C91" s="203"/>
      <c r="D91" s="203"/>
      <c r="E91" s="203"/>
      <c r="F91" s="203"/>
      <c r="G91" s="203"/>
      <c r="H91" s="203"/>
      <c r="I91" s="203"/>
    </row>
    <row r="92" spans="2:9" ht="12.75">
      <c r="B92" s="203"/>
      <c r="C92" s="203"/>
      <c r="D92" s="203"/>
      <c r="E92" s="203"/>
      <c r="F92" s="203"/>
      <c r="G92" s="203"/>
      <c r="H92" s="203"/>
      <c r="I92" s="203"/>
    </row>
    <row r="93" spans="2:9" ht="12.75">
      <c r="B93" s="203"/>
      <c r="C93" s="203"/>
      <c r="D93" s="203"/>
      <c r="E93" s="203"/>
      <c r="F93" s="203"/>
      <c r="G93" s="203"/>
      <c r="H93" s="203"/>
      <c r="I93" s="203"/>
    </row>
    <row r="94" spans="2:9" ht="12.75">
      <c r="B94" s="203"/>
      <c r="C94" s="203"/>
      <c r="D94" s="203"/>
      <c r="E94" s="203"/>
      <c r="F94" s="203"/>
      <c r="G94" s="203"/>
      <c r="H94" s="203"/>
      <c r="I94" s="203"/>
    </row>
    <row r="95" spans="2:9" ht="12.75">
      <c r="B95" s="203"/>
      <c r="C95" s="203"/>
      <c r="D95" s="203"/>
      <c r="E95" s="203"/>
      <c r="F95" s="203"/>
      <c r="G95" s="203"/>
      <c r="H95" s="203"/>
      <c r="I95" s="203"/>
    </row>
    <row r="96" spans="2:9" ht="12.75">
      <c r="B96" s="203"/>
      <c r="C96" s="203"/>
      <c r="D96" s="203"/>
      <c r="E96" s="203"/>
      <c r="F96" s="203"/>
      <c r="G96" s="203"/>
      <c r="H96" s="203"/>
      <c r="I96" s="203"/>
    </row>
    <row r="97" spans="2:9" ht="12.75">
      <c r="B97" s="203"/>
      <c r="C97" s="203"/>
      <c r="D97" s="203"/>
      <c r="E97" s="203"/>
      <c r="F97" s="203"/>
      <c r="G97" s="203"/>
      <c r="H97" s="203"/>
      <c r="I97" s="203"/>
    </row>
    <row r="98" spans="2:9" ht="12.75">
      <c r="B98" s="203"/>
      <c r="C98" s="203"/>
      <c r="D98" s="203"/>
      <c r="E98" s="203"/>
      <c r="F98" s="203"/>
      <c r="G98" s="203"/>
      <c r="H98" s="203"/>
      <c r="I98" s="203"/>
    </row>
    <row r="99" spans="2:9" ht="12.75">
      <c r="B99" s="203"/>
      <c r="C99" s="203"/>
      <c r="D99" s="203"/>
      <c r="E99" s="203"/>
      <c r="F99" s="203"/>
      <c r="G99" s="203"/>
      <c r="H99" s="203"/>
      <c r="I99" s="203"/>
    </row>
    <row r="100" spans="2:9" ht="12.75">
      <c r="B100" s="203"/>
      <c r="C100" s="203"/>
      <c r="D100" s="203"/>
      <c r="E100" s="203"/>
      <c r="F100" s="203"/>
      <c r="G100" s="203"/>
      <c r="H100" s="203"/>
      <c r="I100" s="203"/>
    </row>
    <row r="101" spans="2:9" ht="12.75">
      <c r="B101" s="203"/>
      <c r="C101" s="203"/>
      <c r="D101" s="203"/>
      <c r="E101" s="203"/>
      <c r="F101" s="203"/>
      <c r="G101" s="203"/>
      <c r="H101" s="203"/>
      <c r="I101" s="203"/>
    </row>
    <row r="102" spans="2:9" ht="12.75">
      <c r="B102" s="203"/>
      <c r="C102" s="203"/>
      <c r="D102" s="203"/>
      <c r="E102" s="203"/>
      <c r="F102" s="203"/>
      <c r="G102" s="203"/>
      <c r="H102" s="203"/>
      <c r="I102" s="203"/>
    </row>
    <row r="103" spans="2:9" ht="12.75">
      <c r="B103" s="203"/>
      <c r="C103" s="203"/>
      <c r="D103" s="203"/>
      <c r="E103" s="203"/>
      <c r="F103" s="203"/>
      <c r="G103" s="203"/>
      <c r="H103" s="203"/>
      <c r="I103" s="203"/>
    </row>
    <row r="104" spans="2:9" ht="12.75">
      <c r="B104" s="203"/>
      <c r="C104" s="203"/>
      <c r="D104" s="203"/>
      <c r="E104" s="203"/>
      <c r="F104" s="203"/>
      <c r="G104" s="203"/>
      <c r="H104" s="203"/>
      <c r="I104" s="203"/>
    </row>
    <row r="105" spans="2:9" ht="12.75">
      <c r="B105" s="203"/>
      <c r="C105" s="203"/>
      <c r="D105" s="203"/>
      <c r="E105" s="203"/>
      <c r="F105" s="203"/>
      <c r="G105" s="203"/>
      <c r="H105" s="203"/>
      <c r="I105" s="203"/>
    </row>
    <row r="106" spans="2:9" ht="12.75">
      <c r="B106" s="203"/>
      <c r="C106" s="203"/>
      <c r="D106" s="203"/>
      <c r="E106" s="203"/>
      <c r="F106" s="203"/>
      <c r="G106" s="203"/>
      <c r="H106" s="203"/>
      <c r="I106" s="203"/>
    </row>
    <row r="107" spans="2:9" ht="12.75">
      <c r="B107" s="203"/>
      <c r="C107" s="203"/>
      <c r="D107" s="203"/>
      <c r="E107" s="203"/>
      <c r="F107" s="203"/>
      <c r="G107" s="203"/>
      <c r="H107" s="203"/>
      <c r="I107" s="203"/>
    </row>
    <row r="108" spans="2:9" ht="12.75">
      <c r="B108" s="203"/>
      <c r="C108" s="203"/>
      <c r="D108" s="203"/>
      <c r="E108" s="203"/>
      <c r="F108" s="203"/>
      <c r="G108" s="203"/>
      <c r="H108" s="203"/>
      <c r="I108" s="203"/>
    </row>
    <row r="109" spans="2:9" ht="12.75">
      <c r="B109" s="203"/>
      <c r="C109" s="203"/>
      <c r="D109" s="203"/>
      <c r="E109" s="203"/>
      <c r="F109" s="203"/>
      <c r="G109" s="203"/>
      <c r="H109" s="203"/>
      <c r="I109" s="203"/>
    </row>
    <row r="110" spans="2:9" ht="12.75">
      <c r="B110" s="203"/>
      <c r="C110" s="203"/>
      <c r="D110" s="203"/>
      <c r="E110" s="203"/>
      <c r="F110" s="203"/>
      <c r="G110" s="203"/>
      <c r="H110" s="203"/>
      <c r="I110" s="203"/>
    </row>
    <row r="111" spans="2:9" ht="12.75">
      <c r="B111" s="203"/>
      <c r="C111" s="203"/>
      <c r="D111" s="203"/>
      <c r="E111" s="203"/>
      <c r="F111" s="203"/>
      <c r="G111" s="203"/>
      <c r="H111" s="203"/>
      <c r="I111" s="203"/>
    </row>
    <row r="112" spans="2:9" ht="12.75">
      <c r="B112" s="203"/>
      <c r="C112" s="203"/>
      <c r="D112" s="203"/>
      <c r="E112" s="203"/>
      <c r="F112" s="203"/>
      <c r="G112" s="203"/>
      <c r="H112" s="203"/>
      <c r="I112" s="203"/>
    </row>
    <row r="113" spans="2:9" ht="12.75">
      <c r="B113" s="203"/>
      <c r="C113" s="203"/>
      <c r="D113" s="203"/>
      <c r="E113" s="203"/>
      <c r="F113" s="203"/>
      <c r="G113" s="203"/>
      <c r="H113" s="203"/>
      <c r="I113" s="203"/>
    </row>
    <row r="114" spans="2:9" ht="12.75">
      <c r="B114" s="203"/>
      <c r="C114" s="203"/>
      <c r="D114" s="203"/>
      <c r="E114" s="203"/>
      <c r="F114" s="203"/>
      <c r="G114" s="203"/>
      <c r="H114" s="203"/>
      <c r="I114" s="203"/>
    </row>
    <row r="115" spans="2:9" ht="12.75">
      <c r="B115" s="203"/>
      <c r="C115" s="203"/>
      <c r="D115" s="203"/>
      <c r="E115" s="203"/>
      <c r="F115" s="203"/>
      <c r="G115" s="203"/>
      <c r="H115" s="203"/>
      <c r="I115" s="203"/>
    </row>
    <row r="116" spans="2:9" ht="12.75">
      <c r="B116" s="203"/>
      <c r="C116" s="203"/>
      <c r="D116" s="203"/>
      <c r="E116" s="203"/>
      <c r="F116" s="203"/>
      <c r="G116" s="203"/>
      <c r="H116" s="203"/>
      <c r="I116" s="203"/>
    </row>
    <row r="117" spans="2:9" ht="12.75">
      <c r="B117" s="203"/>
      <c r="C117" s="203"/>
      <c r="D117" s="203"/>
      <c r="E117" s="203"/>
      <c r="F117" s="203"/>
      <c r="G117" s="203"/>
      <c r="H117" s="203"/>
      <c r="I117" s="203"/>
    </row>
    <row r="118" spans="2:9" ht="12.75">
      <c r="B118" s="203"/>
      <c r="C118" s="203"/>
      <c r="D118" s="203"/>
      <c r="E118" s="203"/>
      <c r="F118" s="203"/>
      <c r="G118" s="203"/>
      <c r="H118" s="203"/>
      <c r="I118" s="203"/>
    </row>
    <row r="119" spans="2:9" ht="12.75">
      <c r="B119" s="203"/>
      <c r="C119" s="203"/>
      <c r="D119" s="203"/>
      <c r="E119" s="203"/>
      <c r="F119" s="203"/>
      <c r="G119" s="203"/>
      <c r="H119" s="203"/>
      <c r="I119" s="203"/>
    </row>
    <row r="120" spans="2:9" ht="12.75">
      <c r="B120" s="203"/>
      <c r="C120" s="203"/>
      <c r="D120" s="203"/>
      <c r="E120" s="203"/>
      <c r="F120" s="203"/>
      <c r="G120" s="203"/>
      <c r="H120" s="203"/>
      <c r="I120" s="203"/>
    </row>
    <row r="121" spans="2:9" ht="12.75">
      <c r="B121" s="203"/>
      <c r="C121" s="203"/>
      <c r="D121" s="203"/>
      <c r="E121" s="203"/>
      <c r="F121" s="203"/>
      <c r="G121" s="203"/>
      <c r="H121" s="203"/>
      <c r="I121" s="203"/>
    </row>
    <row r="122" spans="2:9" ht="12.75">
      <c r="B122" s="203"/>
      <c r="C122" s="203"/>
      <c r="D122" s="203"/>
      <c r="E122" s="203"/>
      <c r="F122" s="203"/>
      <c r="G122" s="203"/>
      <c r="H122" s="203"/>
      <c r="I122" s="203"/>
    </row>
    <row r="123" spans="2:9" ht="12.75">
      <c r="B123" s="203"/>
      <c r="C123" s="203"/>
      <c r="D123" s="203"/>
      <c r="E123" s="203"/>
      <c r="F123" s="203"/>
      <c r="G123" s="203"/>
      <c r="H123" s="203"/>
      <c r="I123" s="203"/>
    </row>
    <row r="124" spans="2:9" ht="12.75">
      <c r="B124" s="203"/>
      <c r="C124" s="203"/>
      <c r="D124" s="203"/>
      <c r="E124" s="203"/>
      <c r="F124" s="203"/>
      <c r="G124" s="203"/>
      <c r="H124" s="203"/>
      <c r="I124" s="203"/>
    </row>
    <row r="125" spans="2:9" ht="12.75">
      <c r="B125" s="203"/>
      <c r="C125" s="203"/>
      <c r="D125" s="203"/>
      <c r="E125" s="203"/>
      <c r="F125" s="203"/>
      <c r="G125" s="203"/>
      <c r="H125" s="203"/>
      <c r="I125" s="203"/>
    </row>
    <row r="126" spans="2:9" ht="12.75">
      <c r="B126" s="203"/>
      <c r="C126" s="203"/>
      <c r="D126" s="203"/>
      <c r="E126" s="203"/>
      <c r="F126" s="203"/>
      <c r="G126" s="203"/>
      <c r="H126" s="203"/>
      <c r="I126" s="203"/>
    </row>
    <row r="127" spans="2:9" ht="12.75">
      <c r="B127" s="203"/>
      <c r="C127" s="203"/>
      <c r="D127" s="203"/>
      <c r="E127" s="203"/>
      <c r="F127" s="203"/>
      <c r="G127" s="203"/>
      <c r="H127" s="203"/>
      <c r="I127" s="203"/>
    </row>
    <row r="128" spans="2:9" ht="12.75">
      <c r="B128" s="203"/>
      <c r="C128" s="203"/>
      <c r="D128" s="203"/>
      <c r="E128" s="203"/>
      <c r="F128" s="203"/>
      <c r="G128" s="203"/>
      <c r="H128" s="203"/>
      <c r="I128" s="203"/>
    </row>
    <row r="129" spans="2:9" ht="12.75">
      <c r="B129" s="203"/>
      <c r="C129" s="203"/>
      <c r="D129" s="203"/>
      <c r="E129" s="203"/>
      <c r="F129" s="203"/>
      <c r="G129" s="203"/>
      <c r="H129" s="203"/>
      <c r="I129" s="203"/>
    </row>
    <row r="130" spans="2:9" ht="12.75">
      <c r="B130" s="203"/>
      <c r="C130" s="203"/>
      <c r="D130" s="203"/>
      <c r="E130" s="203"/>
      <c r="F130" s="203"/>
      <c r="G130" s="203"/>
      <c r="H130" s="203"/>
      <c r="I130" s="203"/>
    </row>
    <row r="131" spans="2:9" ht="12.75">
      <c r="B131" s="203"/>
      <c r="C131" s="203"/>
      <c r="D131" s="203"/>
      <c r="E131" s="203"/>
      <c r="F131" s="203"/>
      <c r="G131" s="203"/>
      <c r="H131" s="203"/>
      <c r="I131" s="203"/>
    </row>
    <row r="132" spans="2:9" ht="12.75">
      <c r="B132" s="203"/>
      <c r="C132" s="203"/>
      <c r="D132" s="203"/>
      <c r="E132" s="203"/>
      <c r="F132" s="203"/>
      <c r="G132" s="203"/>
      <c r="H132" s="203"/>
      <c r="I132" s="203"/>
    </row>
    <row r="133" spans="2:9" ht="12.75">
      <c r="B133" s="203"/>
      <c r="C133" s="203"/>
      <c r="D133" s="203"/>
      <c r="E133" s="203"/>
      <c r="F133" s="203"/>
      <c r="G133" s="203"/>
      <c r="H133" s="203"/>
      <c r="I133" s="203"/>
    </row>
    <row r="134" spans="2:9" ht="12.75">
      <c r="B134" s="203"/>
      <c r="C134" s="203"/>
      <c r="D134" s="203"/>
      <c r="E134" s="203"/>
      <c r="F134" s="203"/>
      <c r="G134" s="203"/>
      <c r="H134" s="203"/>
      <c r="I134" s="203"/>
    </row>
    <row r="135" spans="2:9" ht="12.75">
      <c r="B135" s="203"/>
      <c r="C135" s="203"/>
      <c r="D135" s="203"/>
      <c r="E135" s="203"/>
      <c r="F135" s="203"/>
      <c r="G135" s="203"/>
      <c r="H135" s="203"/>
      <c r="I135" s="203"/>
    </row>
    <row r="136" spans="2:9" ht="12.75">
      <c r="B136" s="203"/>
      <c r="C136" s="203"/>
      <c r="D136" s="203"/>
      <c r="E136" s="203"/>
      <c r="F136" s="203"/>
      <c r="G136" s="203"/>
      <c r="H136" s="203"/>
      <c r="I136" s="203"/>
    </row>
    <row r="137" spans="2:9" ht="12.75">
      <c r="B137" s="203"/>
      <c r="C137" s="203"/>
      <c r="D137" s="203"/>
      <c r="E137" s="203"/>
      <c r="F137" s="203"/>
      <c r="G137" s="203"/>
      <c r="H137" s="203"/>
      <c r="I137" s="203"/>
    </row>
    <row r="138" spans="2:9" ht="12.75">
      <c r="B138" s="203"/>
      <c r="C138" s="203"/>
      <c r="D138" s="203"/>
      <c r="E138" s="203"/>
      <c r="F138" s="203"/>
      <c r="G138" s="203"/>
      <c r="H138" s="203"/>
      <c r="I138" s="203"/>
    </row>
    <row r="139" spans="2:9" ht="12.75">
      <c r="B139" s="203"/>
      <c r="C139" s="203"/>
      <c r="D139" s="203"/>
      <c r="E139" s="203"/>
      <c r="F139" s="203"/>
      <c r="G139" s="203"/>
      <c r="H139" s="203"/>
      <c r="I139" s="203"/>
    </row>
    <row r="140" spans="2:9" ht="12.75">
      <c r="B140" s="203"/>
      <c r="C140" s="203"/>
      <c r="D140" s="203"/>
      <c r="E140" s="203"/>
      <c r="F140" s="203"/>
      <c r="G140" s="203"/>
      <c r="H140" s="203"/>
      <c r="I140" s="203"/>
    </row>
    <row r="141" spans="2:9" ht="12.75">
      <c r="B141" s="203"/>
      <c r="C141" s="203"/>
      <c r="D141" s="203"/>
      <c r="E141" s="203"/>
      <c r="F141" s="203"/>
      <c r="G141" s="203"/>
      <c r="H141" s="203"/>
      <c r="I141" s="203"/>
    </row>
    <row r="142" spans="2:9" ht="12.75">
      <c r="B142" s="203"/>
      <c r="C142" s="203"/>
      <c r="D142" s="203"/>
      <c r="E142" s="203"/>
      <c r="F142" s="203"/>
      <c r="G142" s="203"/>
      <c r="H142" s="203"/>
      <c r="I142" s="203"/>
    </row>
    <row r="143" spans="2:9" ht="12.75">
      <c r="B143" s="203"/>
      <c r="C143" s="203"/>
      <c r="D143" s="203"/>
      <c r="E143" s="203"/>
      <c r="F143" s="203"/>
      <c r="G143" s="203"/>
      <c r="H143" s="203"/>
      <c r="I143" s="203"/>
    </row>
    <row r="144" spans="2:9" ht="12.75">
      <c r="B144" s="203"/>
      <c r="C144" s="203"/>
      <c r="D144" s="203"/>
      <c r="E144" s="203"/>
      <c r="F144" s="203"/>
      <c r="G144" s="203"/>
      <c r="H144" s="203"/>
      <c r="I144" s="203"/>
    </row>
    <row r="145" spans="2:9" ht="12.75">
      <c r="B145" s="203"/>
      <c r="C145" s="203"/>
      <c r="D145" s="203"/>
      <c r="E145" s="203"/>
      <c r="F145" s="203"/>
      <c r="G145" s="203"/>
      <c r="H145" s="203"/>
      <c r="I145" s="203"/>
    </row>
    <row r="146" spans="2:9" ht="12.75">
      <c r="B146" s="203"/>
      <c r="C146" s="203"/>
      <c r="D146" s="203"/>
      <c r="E146" s="203"/>
      <c r="F146" s="203"/>
      <c r="G146" s="203"/>
      <c r="H146" s="203"/>
      <c r="I146" s="203"/>
    </row>
    <row r="147" spans="2:9" ht="12.75">
      <c r="B147" s="203"/>
      <c r="C147" s="203"/>
      <c r="D147" s="203"/>
      <c r="E147" s="203"/>
      <c r="F147" s="203"/>
      <c r="G147" s="203"/>
      <c r="H147" s="203"/>
      <c r="I147" s="203"/>
    </row>
    <row r="148" spans="2:9" ht="12.75">
      <c r="B148" s="203"/>
      <c r="C148" s="203"/>
      <c r="D148" s="203"/>
      <c r="E148" s="203"/>
      <c r="F148" s="203"/>
      <c r="G148" s="203"/>
      <c r="H148" s="203"/>
      <c r="I148" s="203"/>
    </row>
    <row r="149" spans="2:9" ht="12.75">
      <c r="B149" s="203"/>
      <c r="C149" s="203"/>
      <c r="D149" s="203"/>
      <c r="E149" s="203"/>
      <c r="F149" s="203"/>
      <c r="G149" s="203"/>
      <c r="H149" s="203"/>
      <c r="I149" s="203"/>
    </row>
    <row r="150" spans="2:9" ht="12.75">
      <c r="B150" s="203"/>
      <c r="C150" s="203"/>
      <c r="D150" s="203"/>
      <c r="E150" s="203"/>
      <c r="F150" s="203"/>
      <c r="G150" s="203"/>
      <c r="H150" s="203"/>
      <c r="I150" s="203"/>
    </row>
    <row r="151" spans="2:9" ht="12.75">
      <c r="B151" s="203"/>
      <c r="C151" s="203"/>
      <c r="D151" s="203"/>
      <c r="E151" s="203"/>
      <c r="F151" s="203"/>
      <c r="G151" s="203"/>
      <c r="H151" s="203"/>
      <c r="I151" s="203"/>
    </row>
    <row r="152" spans="2:9" ht="12.75">
      <c r="B152" s="203"/>
      <c r="C152" s="203"/>
      <c r="D152" s="203"/>
      <c r="E152" s="203"/>
      <c r="F152" s="203"/>
      <c r="G152" s="203"/>
      <c r="H152" s="203"/>
      <c r="I152" s="203"/>
    </row>
    <row r="153" spans="2:9" ht="12.75">
      <c r="B153" s="203"/>
      <c r="C153" s="203"/>
      <c r="D153" s="203"/>
      <c r="E153" s="203"/>
      <c r="F153" s="203"/>
      <c r="G153" s="203"/>
      <c r="H153" s="203"/>
      <c r="I153" s="203"/>
    </row>
    <row r="154" spans="2:9" ht="12.75">
      <c r="B154" s="203"/>
      <c r="C154" s="203"/>
      <c r="D154" s="203"/>
      <c r="E154" s="203"/>
      <c r="F154" s="203"/>
      <c r="G154" s="203"/>
      <c r="H154" s="203"/>
      <c r="I154" s="203"/>
    </row>
    <row r="155" spans="2:9" ht="12.75">
      <c r="B155" s="203"/>
      <c r="C155" s="203"/>
      <c r="D155" s="203"/>
      <c r="E155" s="203"/>
      <c r="F155" s="203"/>
      <c r="G155" s="203"/>
      <c r="H155" s="203"/>
      <c r="I155" s="203"/>
    </row>
    <row r="156" spans="2:9" ht="12.75">
      <c r="B156" s="203"/>
      <c r="C156" s="203"/>
      <c r="D156" s="203"/>
      <c r="E156" s="203"/>
      <c r="F156" s="203"/>
      <c r="G156" s="203"/>
      <c r="H156" s="203"/>
      <c r="I156" s="203"/>
    </row>
    <row r="157" spans="2:9" ht="12.75">
      <c r="B157" s="203"/>
      <c r="C157" s="203"/>
      <c r="D157" s="203"/>
      <c r="E157" s="203"/>
      <c r="F157" s="203"/>
      <c r="G157" s="203"/>
      <c r="H157" s="203"/>
      <c r="I157" s="203"/>
    </row>
    <row r="158" spans="2:9" ht="12.75">
      <c r="B158" s="203"/>
      <c r="C158" s="203"/>
      <c r="D158" s="203"/>
      <c r="E158" s="203"/>
      <c r="F158" s="203"/>
      <c r="G158" s="203"/>
      <c r="H158" s="203"/>
      <c r="I158" s="203"/>
    </row>
    <row r="159" spans="2:9" ht="12.75">
      <c r="B159" s="203"/>
      <c r="C159" s="203"/>
      <c r="D159" s="203"/>
      <c r="E159" s="203"/>
      <c r="F159" s="203"/>
      <c r="G159" s="203"/>
      <c r="H159" s="203"/>
      <c r="I159" s="203"/>
    </row>
    <row r="160" spans="2:9" ht="12.75">
      <c r="B160" s="203"/>
      <c r="C160" s="203"/>
      <c r="D160" s="203"/>
      <c r="E160" s="203"/>
      <c r="F160" s="203"/>
      <c r="G160" s="203"/>
      <c r="H160" s="203"/>
      <c r="I160" s="203"/>
    </row>
    <row r="161" spans="2:9" ht="12.75">
      <c r="B161" s="203"/>
      <c r="C161" s="203"/>
      <c r="D161" s="203"/>
      <c r="E161" s="203"/>
      <c r="F161" s="203"/>
      <c r="G161" s="203"/>
      <c r="H161" s="203"/>
      <c r="I161" s="203"/>
    </row>
    <row r="162" spans="2:9" ht="12.75">
      <c r="B162" s="203"/>
      <c r="C162" s="203"/>
      <c r="D162" s="203"/>
      <c r="E162" s="203"/>
      <c r="F162" s="203"/>
      <c r="G162" s="203"/>
      <c r="H162" s="203"/>
      <c r="I162" s="203"/>
    </row>
    <row r="163" spans="2:9" ht="12.75">
      <c r="B163" s="203"/>
      <c r="C163" s="203"/>
      <c r="D163" s="203"/>
      <c r="E163" s="203"/>
      <c r="F163" s="203"/>
      <c r="G163" s="203"/>
      <c r="H163" s="203"/>
      <c r="I163" s="203"/>
    </row>
    <row r="164" spans="2:9" ht="12.75">
      <c r="B164" s="203"/>
      <c r="C164" s="203"/>
      <c r="D164" s="203"/>
      <c r="E164" s="203"/>
      <c r="F164" s="203"/>
      <c r="G164" s="203"/>
      <c r="H164" s="203"/>
      <c r="I164" s="203"/>
    </row>
    <row r="165" spans="2:9" ht="12.75">
      <c r="B165" s="203"/>
      <c r="C165" s="203"/>
      <c r="D165" s="203"/>
      <c r="E165" s="203"/>
      <c r="F165" s="203"/>
      <c r="G165" s="203"/>
      <c r="H165" s="203"/>
      <c r="I165" s="203"/>
    </row>
    <row r="166" spans="2:9" ht="12.75">
      <c r="B166" s="203"/>
      <c r="C166" s="203"/>
      <c r="D166" s="203"/>
      <c r="E166" s="203"/>
      <c r="F166" s="203"/>
      <c r="G166" s="203"/>
      <c r="H166" s="203"/>
      <c r="I166" s="203"/>
    </row>
    <row r="167" spans="2:9" ht="12.75">
      <c r="B167" s="203"/>
      <c r="C167" s="203"/>
      <c r="D167" s="203"/>
      <c r="E167" s="203"/>
      <c r="F167" s="203"/>
      <c r="G167" s="203"/>
      <c r="H167" s="203"/>
      <c r="I167" s="203"/>
    </row>
    <row r="168" spans="2:9" ht="12.75">
      <c r="B168" s="203"/>
      <c r="C168" s="203"/>
      <c r="D168" s="203"/>
      <c r="E168" s="203"/>
      <c r="F168" s="203"/>
      <c r="G168" s="203"/>
      <c r="H168" s="203"/>
      <c r="I168" s="203"/>
    </row>
    <row r="169" spans="2:9" ht="12.75">
      <c r="B169" s="203"/>
      <c r="C169" s="203"/>
      <c r="D169" s="203"/>
      <c r="E169" s="203"/>
      <c r="F169" s="203"/>
      <c r="G169" s="203"/>
      <c r="H169" s="203"/>
      <c r="I169" s="203"/>
    </row>
    <row r="170" spans="2:9" ht="12.75">
      <c r="B170" s="203"/>
      <c r="C170" s="203"/>
      <c r="D170" s="203"/>
      <c r="E170" s="203"/>
      <c r="F170" s="203"/>
      <c r="G170" s="203"/>
      <c r="H170" s="203"/>
      <c r="I170" s="203"/>
    </row>
    <row r="171" spans="2:9" ht="12.75">
      <c r="B171" s="203"/>
      <c r="C171" s="203"/>
      <c r="D171" s="203"/>
      <c r="E171" s="203"/>
      <c r="F171" s="203"/>
      <c r="G171" s="203"/>
      <c r="H171" s="203"/>
      <c r="I171" s="203"/>
    </row>
    <row r="172" spans="2:9" ht="12.75">
      <c r="B172" s="203"/>
      <c r="C172" s="203"/>
      <c r="D172" s="203"/>
      <c r="E172" s="203"/>
      <c r="F172" s="203"/>
      <c r="G172" s="203"/>
      <c r="H172" s="203"/>
      <c r="I172" s="203"/>
    </row>
    <row r="173" spans="2:9" ht="12.75">
      <c r="B173" s="203"/>
      <c r="C173" s="203"/>
      <c r="D173" s="203"/>
      <c r="E173" s="203"/>
      <c r="F173" s="203"/>
      <c r="G173" s="203"/>
      <c r="H173" s="203"/>
      <c r="I173" s="203"/>
    </row>
    <row r="174" spans="2:9" ht="12.75">
      <c r="B174" s="203"/>
      <c r="C174" s="203"/>
      <c r="D174" s="203"/>
      <c r="E174" s="203"/>
      <c r="F174" s="203"/>
      <c r="G174" s="203"/>
      <c r="H174" s="203"/>
      <c r="I174" s="203"/>
    </row>
    <row r="175" spans="2:9" ht="12.75">
      <c r="B175" s="203"/>
      <c r="C175" s="203"/>
      <c r="D175" s="203"/>
      <c r="E175" s="203"/>
      <c r="F175" s="203"/>
      <c r="G175" s="203"/>
      <c r="H175" s="203"/>
      <c r="I175" s="203"/>
    </row>
    <row r="176" spans="2:9" ht="12.75">
      <c r="B176" s="203"/>
      <c r="C176" s="203"/>
      <c r="D176" s="203"/>
      <c r="E176" s="203"/>
      <c r="F176" s="203"/>
      <c r="G176" s="203"/>
      <c r="H176" s="203"/>
      <c r="I176" s="203"/>
    </row>
    <row r="177" spans="2:9" ht="12.75">
      <c r="B177" s="203"/>
      <c r="C177" s="203"/>
      <c r="D177" s="203"/>
      <c r="E177" s="203"/>
      <c r="F177" s="203"/>
      <c r="G177" s="203"/>
      <c r="H177" s="203"/>
      <c r="I177" s="203"/>
    </row>
    <row r="178" spans="2:9" ht="12.75">
      <c r="B178" s="203"/>
      <c r="C178" s="203"/>
      <c r="D178" s="203"/>
      <c r="E178" s="203"/>
      <c r="F178" s="203"/>
      <c r="G178" s="203"/>
      <c r="H178" s="203"/>
      <c r="I178" s="203"/>
    </row>
    <row r="179" spans="2:9" ht="12.75">
      <c r="B179" s="203"/>
      <c r="C179" s="203"/>
      <c r="D179" s="203"/>
      <c r="E179" s="203"/>
      <c r="F179" s="203"/>
      <c r="G179" s="203"/>
      <c r="H179" s="203"/>
      <c r="I179" s="203"/>
    </row>
    <row r="180" spans="2:9" ht="12.75">
      <c r="B180" s="203"/>
      <c r="C180" s="203"/>
      <c r="D180" s="203"/>
      <c r="E180" s="203"/>
      <c r="F180" s="203"/>
      <c r="G180" s="203"/>
      <c r="H180" s="203"/>
      <c r="I180" s="203"/>
    </row>
    <row r="181" spans="2:9" ht="12.75">
      <c r="B181" s="203"/>
      <c r="C181" s="203"/>
      <c r="D181" s="203"/>
      <c r="E181" s="203"/>
      <c r="F181" s="203"/>
      <c r="G181" s="203"/>
      <c r="H181" s="203"/>
      <c r="I181" s="203"/>
    </row>
    <row r="182" spans="2:9" ht="12.75">
      <c r="B182" s="203"/>
      <c r="C182" s="203"/>
      <c r="D182" s="203"/>
      <c r="E182" s="203"/>
      <c r="F182" s="203"/>
      <c r="G182" s="203"/>
      <c r="H182" s="203"/>
      <c r="I182" s="203"/>
    </row>
    <row r="183" spans="2:9" ht="12.75">
      <c r="B183" s="203"/>
      <c r="C183" s="203"/>
      <c r="D183" s="203"/>
      <c r="E183" s="203"/>
      <c r="F183" s="203"/>
      <c r="G183" s="203"/>
      <c r="H183" s="203"/>
      <c r="I183" s="203"/>
    </row>
    <row r="184" spans="2:9" ht="12.75">
      <c r="B184" s="203"/>
      <c r="C184" s="203"/>
      <c r="D184" s="203"/>
      <c r="E184" s="203"/>
      <c r="F184" s="203"/>
      <c r="G184" s="203"/>
      <c r="H184" s="203"/>
      <c r="I184" s="203"/>
    </row>
    <row r="185" spans="2:9" ht="12.75">
      <c r="B185" s="203"/>
      <c r="C185" s="203"/>
      <c r="D185" s="203"/>
      <c r="E185" s="203"/>
      <c r="F185" s="203"/>
      <c r="G185" s="203"/>
      <c r="H185" s="203"/>
      <c r="I185" s="203"/>
    </row>
    <row r="186" spans="2:9" ht="12.75">
      <c r="B186" s="203"/>
      <c r="C186" s="203"/>
      <c r="D186" s="203"/>
      <c r="E186" s="203"/>
      <c r="F186" s="203"/>
      <c r="G186" s="203"/>
      <c r="H186" s="203"/>
      <c r="I186" s="203"/>
    </row>
    <row r="187" spans="2:9" ht="12.75">
      <c r="B187" s="203"/>
      <c r="C187" s="203"/>
      <c r="D187" s="203"/>
      <c r="E187" s="203"/>
      <c r="F187" s="203"/>
      <c r="G187" s="203"/>
      <c r="H187" s="203"/>
      <c r="I187" s="203"/>
    </row>
    <row r="188" spans="2:9" ht="12.75">
      <c r="B188" s="203"/>
      <c r="C188" s="203"/>
      <c r="D188" s="203"/>
      <c r="E188" s="203"/>
      <c r="F188" s="203"/>
      <c r="G188" s="203"/>
      <c r="H188" s="203"/>
      <c r="I188" s="203"/>
    </row>
    <row r="189" spans="2:9" ht="12.75">
      <c r="B189" s="203"/>
      <c r="C189" s="203"/>
      <c r="D189" s="203"/>
      <c r="E189" s="203"/>
      <c r="F189" s="203"/>
      <c r="G189" s="203"/>
      <c r="H189" s="203"/>
      <c r="I189" s="203"/>
    </row>
    <row r="190" spans="2:9" ht="12.75">
      <c r="B190" s="203"/>
      <c r="C190" s="203"/>
      <c r="D190" s="203"/>
      <c r="E190" s="203"/>
      <c r="F190" s="203"/>
      <c r="G190" s="203"/>
      <c r="H190" s="203"/>
      <c r="I190" s="203"/>
    </row>
    <row r="191" spans="2:9" ht="12.75">
      <c r="B191" s="203"/>
      <c r="C191" s="203"/>
      <c r="D191" s="203"/>
      <c r="E191" s="203"/>
      <c r="F191" s="203"/>
      <c r="G191" s="203"/>
      <c r="H191" s="203"/>
      <c r="I191" s="203"/>
    </row>
    <row r="192" spans="2:9" ht="12.75">
      <c r="B192" s="203"/>
      <c r="C192" s="203"/>
      <c r="D192" s="203"/>
      <c r="E192" s="203"/>
      <c r="F192" s="203"/>
      <c r="G192" s="203"/>
      <c r="H192" s="203"/>
      <c r="I192" s="203"/>
    </row>
    <row r="193" spans="2:9" ht="12.75">
      <c r="B193" s="203"/>
      <c r="C193" s="203"/>
      <c r="D193" s="203"/>
      <c r="E193" s="203"/>
      <c r="F193" s="203"/>
      <c r="G193" s="203"/>
      <c r="H193" s="203"/>
      <c r="I193" s="203"/>
    </row>
    <row r="194" spans="2:9" ht="12.75">
      <c r="B194" s="203"/>
      <c r="C194" s="203"/>
      <c r="D194" s="203"/>
      <c r="E194" s="203"/>
      <c r="F194" s="203"/>
      <c r="G194" s="203"/>
      <c r="H194" s="203"/>
      <c r="I194" s="203"/>
    </row>
    <row r="195" spans="2:9" ht="12.75">
      <c r="B195" s="203"/>
      <c r="C195" s="203"/>
      <c r="D195" s="203"/>
      <c r="E195" s="203"/>
      <c r="F195" s="203"/>
      <c r="G195" s="203"/>
      <c r="H195" s="203"/>
      <c r="I195" s="203"/>
    </row>
    <row r="196" spans="2:9" ht="12.75">
      <c r="B196" s="203"/>
      <c r="C196" s="203"/>
      <c r="D196" s="203"/>
      <c r="E196" s="203"/>
      <c r="F196" s="203"/>
      <c r="G196" s="203"/>
      <c r="H196" s="203"/>
      <c r="I196" s="203"/>
    </row>
    <row r="197" spans="2:9" ht="12.75">
      <c r="B197" s="203"/>
      <c r="C197" s="203"/>
      <c r="D197" s="203"/>
      <c r="E197" s="203"/>
      <c r="F197" s="203"/>
      <c r="G197" s="203"/>
      <c r="H197" s="203"/>
      <c r="I197" s="203"/>
    </row>
    <row r="198" spans="2:9" ht="12.75">
      <c r="B198" s="203"/>
      <c r="C198" s="203"/>
      <c r="D198" s="203"/>
      <c r="E198" s="203"/>
      <c r="F198" s="203"/>
      <c r="G198" s="203"/>
      <c r="H198" s="203"/>
      <c r="I198" s="203"/>
    </row>
    <row r="199" spans="2:9" ht="12.75">
      <c r="B199" s="203"/>
      <c r="C199" s="203"/>
      <c r="D199" s="203"/>
      <c r="E199" s="203"/>
      <c r="F199" s="203"/>
      <c r="G199" s="203"/>
      <c r="H199" s="203"/>
      <c r="I199" s="203"/>
    </row>
    <row r="200" spans="2:9" ht="12.75">
      <c r="B200" s="203"/>
      <c r="C200" s="203"/>
      <c r="D200" s="203"/>
      <c r="E200" s="203"/>
      <c r="F200" s="203"/>
      <c r="G200" s="203"/>
      <c r="H200" s="203"/>
      <c r="I200" s="203"/>
    </row>
    <row r="201" spans="2:9" ht="12.75">
      <c r="B201" s="203"/>
      <c r="C201" s="203"/>
      <c r="D201" s="203"/>
      <c r="E201" s="203"/>
      <c r="F201" s="203"/>
      <c r="G201" s="203"/>
      <c r="H201" s="203"/>
      <c r="I201" s="203"/>
    </row>
    <row r="202" spans="2:9" ht="12.75">
      <c r="B202" s="203"/>
      <c r="C202" s="203"/>
      <c r="D202" s="203"/>
      <c r="E202" s="203"/>
      <c r="F202" s="203"/>
      <c r="G202" s="203"/>
      <c r="H202" s="203"/>
      <c r="I202" s="203"/>
    </row>
    <row r="203" spans="2:9" ht="12.75">
      <c r="B203" s="203"/>
      <c r="C203" s="203"/>
      <c r="D203" s="203"/>
      <c r="E203" s="203"/>
      <c r="F203" s="203"/>
      <c r="G203" s="203"/>
      <c r="H203" s="203"/>
      <c r="I203" s="203"/>
    </row>
    <row r="204" spans="2:9" ht="12.75">
      <c r="B204" s="203"/>
      <c r="C204" s="203"/>
      <c r="D204" s="203"/>
      <c r="E204" s="203"/>
      <c r="F204" s="203"/>
      <c r="G204" s="203"/>
      <c r="H204" s="203"/>
      <c r="I204" s="203"/>
    </row>
    <row r="205" spans="2:9" ht="12.75">
      <c r="B205" s="203"/>
      <c r="C205" s="203"/>
      <c r="D205" s="203"/>
      <c r="E205" s="203"/>
      <c r="F205" s="203"/>
      <c r="G205" s="203"/>
      <c r="H205" s="203"/>
      <c r="I205" s="203"/>
    </row>
    <row r="206" spans="2:9" ht="12.75">
      <c r="B206" s="203"/>
      <c r="C206" s="203"/>
      <c r="D206" s="203"/>
      <c r="E206" s="203"/>
      <c r="F206" s="203"/>
      <c r="G206" s="203"/>
      <c r="H206" s="203"/>
      <c r="I206" s="203"/>
    </row>
    <row r="207" spans="2:9" ht="12.75">
      <c r="B207" s="203"/>
      <c r="C207" s="203"/>
      <c r="D207" s="203"/>
      <c r="E207" s="203"/>
      <c r="F207" s="203"/>
      <c r="G207" s="203"/>
      <c r="H207" s="203"/>
      <c r="I207" s="203"/>
    </row>
    <row r="208" spans="2:9" ht="12.75">
      <c r="B208" s="203"/>
      <c r="C208" s="203"/>
      <c r="D208" s="203"/>
      <c r="E208" s="203"/>
      <c r="F208" s="203"/>
      <c r="G208" s="203"/>
      <c r="H208" s="203"/>
      <c r="I208" s="203"/>
    </row>
    <row r="209" spans="2:9" ht="12.75">
      <c r="B209" s="203"/>
      <c r="C209" s="203"/>
      <c r="D209" s="203"/>
      <c r="E209" s="203"/>
      <c r="F209" s="203"/>
      <c r="G209" s="203"/>
      <c r="H209" s="203"/>
      <c r="I209" s="203"/>
    </row>
    <row r="210" spans="2:9" ht="12.75">
      <c r="B210" s="203"/>
      <c r="C210" s="203"/>
      <c r="D210" s="203"/>
      <c r="E210" s="203"/>
      <c r="F210" s="203"/>
      <c r="G210" s="203"/>
      <c r="H210" s="203"/>
      <c r="I210" s="203"/>
    </row>
    <row r="211" spans="2:9" ht="12.75">
      <c r="B211" s="203"/>
      <c r="C211" s="203"/>
      <c r="D211" s="203"/>
      <c r="E211" s="203"/>
      <c r="F211" s="203"/>
      <c r="G211" s="203"/>
      <c r="H211" s="203"/>
      <c r="I211" s="203"/>
    </row>
    <row r="212" spans="2:9" ht="12.75">
      <c r="B212" s="203"/>
      <c r="C212" s="203"/>
      <c r="D212" s="203"/>
      <c r="E212" s="203"/>
      <c r="F212" s="203"/>
      <c r="G212" s="203"/>
      <c r="H212" s="203"/>
      <c r="I212" s="203"/>
    </row>
    <row r="213" spans="2:9" ht="12.75">
      <c r="B213" s="203"/>
      <c r="C213" s="203"/>
      <c r="D213" s="203"/>
      <c r="E213" s="203"/>
      <c r="F213" s="203"/>
      <c r="G213" s="203"/>
      <c r="H213" s="203"/>
      <c r="I213" s="203"/>
    </row>
    <row r="214" spans="2:9" ht="12.75">
      <c r="B214" s="203"/>
      <c r="C214" s="203"/>
      <c r="D214" s="203"/>
      <c r="E214" s="203"/>
      <c r="F214" s="203"/>
      <c r="G214" s="203"/>
      <c r="H214" s="203"/>
      <c r="I214" s="203"/>
    </row>
    <row r="215" spans="2:9" ht="12.75">
      <c r="B215" s="203"/>
      <c r="C215" s="203"/>
      <c r="D215" s="203"/>
      <c r="E215" s="203"/>
      <c r="F215" s="203"/>
      <c r="G215" s="203"/>
      <c r="H215" s="203"/>
      <c r="I215" s="203"/>
    </row>
    <row r="216" spans="2:9" ht="12.75">
      <c r="B216" s="203"/>
      <c r="C216" s="203"/>
      <c r="D216" s="203"/>
      <c r="E216" s="203"/>
      <c r="F216" s="203"/>
      <c r="G216" s="203"/>
      <c r="H216" s="203"/>
      <c r="I216" s="203"/>
    </row>
    <row r="217" spans="2:9" ht="12.75">
      <c r="B217" s="203"/>
      <c r="C217" s="203"/>
      <c r="D217" s="203"/>
      <c r="E217" s="203"/>
      <c r="F217" s="203"/>
      <c r="G217" s="203"/>
      <c r="H217" s="203"/>
      <c r="I217" s="203"/>
    </row>
    <row r="218" spans="2:9" ht="12.75">
      <c r="B218" s="203"/>
      <c r="C218" s="203"/>
      <c r="D218" s="203"/>
      <c r="E218" s="203"/>
      <c r="F218" s="203"/>
      <c r="G218" s="203"/>
      <c r="H218" s="203"/>
      <c r="I218" s="203"/>
    </row>
    <row r="219" spans="2:9" ht="12.75">
      <c r="B219" s="203"/>
      <c r="C219" s="203"/>
      <c r="D219" s="203"/>
      <c r="E219" s="203"/>
      <c r="F219" s="203"/>
      <c r="G219" s="203"/>
      <c r="H219" s="203"/>
      <c r="I219" s="203"/>
    </row>
    <row r="220" spans="2:9" ht="12.75">
      <c r="B220" s="203"/>
      <c r="C220" s="203"/>
      <c r="D220" s="203"/>
      <c r="E220" s="203"/>
      <c r="F220" s="203"/>
      <c r="G220" s="203"/>
      <c r="H220" s="203"/>
      <c r="I220" s="203"/>
    </row>
    <row r="221" spans="2:9" ht="12.75">
      <c r="B221" s="203"/>
      <c r="C221" s="203"/>
      <c r="D221" s="203"/>
      <c r="E221" s="203"/>
      <c r="F221" s="203"/>
      <c r="G221" s="203"/>
      <c r="H221" s="203"/>
      <c r="I221" s="203"/>
    </row>
    <row r="222" spans="2:9" ht="12.75">
      <c r="B222" s="203"/>
      <c r="C222" s="203"/>
      <c r="D222" s="203"/>
      <c r="E222" s="203"/>
      <c r="F222" s="203"/>
      <c r="G222" s="203"/>
      <c r="H222" s="203"/>
      <c r="I222" s="203"/>
    </row>
    <row r="223" spans="2:9" ht="12.75">
      <c r="B223" s="203"/>
      <c r="C223" s="203"/>
      <c r="D223" s="203"/>
      <c r="E223" s="203"/>
      <c r="F223" s="203"/>
      <c r="G223" s="203"/>
      <c r="H223" s="203"/>
      <c r="I223" s="203"/>
    </row>
    <row r="224" spans="2:9" ht="12.75">
      <c r="B224" s="203"/>
      <c r="C224" s="203"/>
      <c r="D224" s="203"/>
      <c r="E224" s="203"/>
      <c r="F224" s="203"/>
      <c r="G224" s="203"/>
      <c r="H224" s="203"/>
      <c r="I224" s="203"/>
    </row>
    <row r="225" spans="2:9" ht="12.75">
      <c r="B225" s="203"/>
      <c r="C225" s="203"/>
      <c r="D225" s="203"/>
      <c r="E225" s="203"/>
      <c r="F225" s="203"/>
      <c r="G225" s="203"/>
      <c r="H225" s="203"/>
      <c r="I225" s="203"/>
    </row>
    <row r="226" spans="2:9" ht="12.75">
      <c r="B226" s="203"/>
      <c r="C226" s="203"/>
      <c r="D226" s="203"/>
      <c r="E226" s="203"/>
      <c r="F226" s="203"/>
      <c r="G226" s="203"/>
      <c r="H226" s="203"/>
      <c r="I226" s="203"/>
    </row>
    <row r="227" spans="2:9" ht="12.75">
      <c r="B227" s="203"/>
      <c r="C227" s="203"/>
      <c r="D227" s="203"/>
      <c r="E227" s="203"/>
      <c r="F227" s="203"/>
      <c r="G227" s="203"/>
      <c r="H227" s="203"/>
      <c r="I227" s="203"/>
    </row>
    <row r="228" spans="2:9" ht="12.75">
      <c r="B228" s="203"/>
      <c r="C228" s="203"/>
      <c r="D228" s="203"/>
      <c r="E228" s="203"/>
      <c r="F228" s="203"/>
      <c r="G228" s="203"/>
      <c r="H228" s="203"/>
      <c r="I228" s="203"/>
    </row>
    <row r="229" spans="2:9" ht="12.75">
      <c r="B229" s="203"/>
      <c r="C229" s="203"/>
      <c r="D229" s="203"/>
      <c r="E229" s="203"/>
      <c r="F229" s="203"/>
      <c r="G229" s="203"/>
      <c r="H229" s="203"/>
      <c r="I229" s="203"/>
    </row>
    <row r="230" spans="2:9" ht="12.75">
      <c r="B230" s="203"/>
      <c r="C230" s="203"/>
      <c r="D230" s="203"/>
      <c r="E230" s="203"/>
      <c r="F230" s="203"/>
      <c r="G230" s="203"/>
      <c r="H230" s="203"/>
      <c r="I230" s="203"/>
    </row>
    <row r="231" spans="2:9" ht="12.75">
      <c r="B231" s="203"/>
      <c r="C231" s="203"/>
      <c r="D231" s="203"/>
      <c r="E231" s="203"/>
      <c r="F231" s="203"/>
      <c r="G231" s="203"/>
      <c r="H231" s="203"/>
      <c r="I231" s="203"/>
    </row>
    <row r="232" spans="2:9" ht="12.75">
      <c r="B232" s="203"/>
      <c r="C232" s="203"/>
      <c r="D232" s="203"/>
      <c r="E232" s="203"/>
      <c r="F232" s="203"/>
      <c r="G232" s="203"/>
      <c r="H232" s="203"/>
      <c r="I232" s="203"/>
    </row>
    <row r="233" spans="2:9" ht="12.75">
      <c r="B233" s="203"/>
      <c r="C233" s="203"/>
      <c r="D233" s="203"/>
      <c r="E233" s="203"/>
      <c r="F233" s="203"/>
      <c r="G233" s="203"/>
      <c r="H233" s="203"/>
      <c r="I233" s="203"/>
    </row>
    <row r="234" spans="2:9" ht="12.75">
      <c r="B234" s="203"/>
      <c r="C234" s="203"/>
      <c r="D234" s="203"/>
      <c r="E234" s="203"/>
      <c r="F234" s="203"/>
      <c r="G234" s="203"/>
      <c r="H234" s="203"/>
      <c r="I234" s="203"/>
    </row>
    <row r="235" spans="2:9" ht="12.75">
      <c r="B235" s="203"/>
      <c r="C235" s="203"/>
      <c r="D235" s="203"/>
      <c r="E235" s="203"/>
      <c r="F235" s="203"/>
      <c r="G235" s="203"/>
      <c r="H235" s="203"/>
      <c r="I235" s="203"/>
    </row>
    <row r="236" spans="2:9" ht="12.75">
      <c r="B236" s="203"/>
      <c r="C236" s="203"/>
      <c r="D236" s="203"/>
      <c r="E236" s="203"/>
      <c r="F236" s="203"/>
      <c r="G236" s="203"/>
      <c r="H236" s="203"/>
      <c r="I236" s="203"/>
    </row>
    <row r="237" spans="2:9" ht="12.75">
      <c r="B237" s="203"/>
      <c r="C237" s="203"/>
      <c r="D237" s="203"/>
      <c r="E237" s="203"/>
      <c r="F237" s="203"/>
      <c r="G237" s="203"/>
      <c r="H237" s="203"/>
      <c r="I237" s="203"/>
    </row>
    <row r="238" spans="2:9" ht="12.75">
      <c r="B238" s="203"/>
      <c r="C238" s="203"/>
      <c r="D238" s="203"/>
      <c r="E238" s="203"/>
      <c r="F238" s="203"/>
      <c r="G238" s="203"/>
      <c r="H238" s="203"/>
      <c r="I238" s="203"/>
    </row>
    <row r="239" spans="2:9" ht="12.75">
      <c r="B239" s="203"/>
      <c r="C239" s="203"/>
      <c r="D239" s="203"/>
      <c r="E239" s="203"/>
      <c r="F239" s="203"/>
      <c r="G239" s="203"/>
      <c r="H239" s="203"/>
      <c r="I239" s="203"/>
    </row>
    <row r="240" spans="2:9" ht="12.75">
      <c r="B240" s="203"/>
      <c r="C240" s="203"/>
      <c r="D240" s="203"/>
      <c r="E240" s="203"/>
      <c r="F240" s="203"/>
      <c r="G240" s="203"/>
      <c r="H240" s="203"/>
      <c r="I240" s="203"/>
    </row>
    <row r="241" spans="2:9" ht="12.75">
      <c r="B241" s="203"/>
      <c r="C241" s="203"/>
      <c r="D241" s="203"/>
      <c r="E241" s="203"/>
      <c r="F241" s="203"/>
      <c r="G241" s="203"/>
      <c r="H241" s="203"/>
      <c r="I241" s="203"/>
    </row>
    <row r="242" spans="2:9" ht="12.75">
      <c r="B242" s="203"/>
      <c r="C242" s="203"/>
      <c r="D242" s="203"/>
      <c r="E242" s="203"/>
      <c r="F242" s="203"/>
      <c r="G242" s="203"/>
      <c r="H242" s="203"/>
      <c r="I242" s="203"/>
    </row>
    <row r="243" spans="2:9" ht="12.75">
      <c r="B243" s="203"/>
      <c r="C243" s="203"/>
      <c r="D243" s="203"/>
      <c r="E243" s="203"/>
      <c r="F243" s="203"/>
      <c r="G243" s="203"/>
      <c r="H243" s="203"/>
      <c r="I243" s="203"/>
    </row>
    <row r="244" spans="2:9" ht="12.75">
      <c r="B244" s="203"/>
      <c r="C244" s="203"/>
      <c r="D244" s="203"/>
      <c r="E244" s="203"/>
      <c r="F244" s="203"/>
      <c r="G244" s="203"/>
      <c r="H244" s="203"/>
      <c r="I244" s="203"/>
    </row>
    <row r="245" spans="2:9" ht="12.75">
      <c r="B245" s="203"/>
      <c r="C245" s="203"/>
      <c r="D245" s="203"/>
      <c r="E245" s="203"/>
      <c r="F245" s="203"/>
      <c r="G245" s="203"/>
      <c r="H245" s="203"/>
      <c r="I245" s="203"/>
    </row>
    <row r="246" spans="2:9" ht="12.75">
      <c r="B246" s="203"/>
      <c r="C246" s="203"/>
      <c r="D246" s="203"/>
      <c r="E246" s="203"/>
      <c r="F246" s="203"/>
      <c r="G246" s="203"/>
      <c r="H246" s="203"/>
      <c r="I246" s="203"/>
    </row>
    <row r="247" spans="2:9" ht="12.75">
      <c r="B247" s="203"/>
      <c r="C247" s="203"/>
      <c r="D247" s="203"/>
      <c r="E247" s="203"/>
      <c r="F247" s="203"/>
      <c r="G247" s="203"/>
      <c r="H247" s="203"/>
      <c r="I247" s="203"/>
    </row>
    <row r="248" spans="2:9" ht="12.75">
      <c r="B248" s="203"/>
      <c r="C248" s="203"/>
      <c r="D248" s="203"/>
      <c r="E248" s="203"/>
      <c r="F248" s="203"/>
      <c r="G248" s="203"/>
      <c r="H248" s="203"/>
      <c r="I248" s="203"/>
    </row>
    <row r="249" spans="2:9" ht="12.75">
      <c r="B249" s="203"/>
      <c r="C249" s="203"/>
      <c r="D249" s="203"/>
      <c r="E249" s="203"/>
      <c r="F249" s="203"/>
      <c r="G249" s="203"/>
      <c r="H249" s="203"/>
      <c r="I249" s="203"/>
    </row>
    <row r="250" spans="2:9" ht="12.75">
      <c r="B250" s="203"/>
      <c r="C250" s="203"/>
      <c r="D250" s="203"/>
      <c r="E250" s="203"/>
      <c r="F250" s="203"/>
      <c r="G250" s="203"/>
      <c r="H250" s="203"/>
      <c r="I250" s="203"/>
    </row>
    <row r="251" spans="2:9" ht="12.75">
      <c r="B251" s="203"/>
      <c r="C251" s="203"/>
      <c r="D251" s="203"/>
      <c r="E251" s="203"/>
      <c r="F251" s="203"/>
      <c r="G251" s="203"/>
      <c r="H251" s="203"/>
      <c r="I251" s="203"/>
    </row>
    <row r="252" spans="2:9" ht="12.75">
      <c r="B252" s="203"/>
      <c r="C252" s="203"/>
      <c r="D252" s="203"/>
      <c r="E252" s="203"/>
      <c r="F252" s="203"/>
      <c r="G252" s="203"/>
      <c r="H252" s="203"/>
      <c r="I252" s="203"/>
    </row>
    <row r="253" spans="2:9" ht="12.75">
      <c r="B253" s="203"/>
      <c r="C253" s="203"/>
      <c r="D253" s="203"/>
      <c r="E253" s="203"/>
      <c r="F253" s="203"/>
      <c r="G253" s="203"/>
      <c r="H253" s="203"/>
      <c r="I253" s="203"/>
    </row>
    <row r="254" spans="2:9" ht="12.75">
      <c r="B254" s="203"/>
      <c r="C254" s="203"/>
      <c r="D254" s="203"/>
      <c r="E254" s="203"/>
      <c r="F254" s="203"/>
      <c r="G254" s="203"/>
      <c r="H254" s="203"/>
      <c r="I254" s="203"/>
    </row>
    <row r="255" spans="2:9" ht="12.75">
      <c r="B255" s="203"/>
      <c r="C255" s="203"/>
      <c r="D255" s="203"/>
      <c r="E255" s="203"/>
      <c r="F255" s="203"/>
      <c r="G255" s="203"/>
      <c r="H255" s="203"/>
      <c r="I255" s="203"/>
    </row>
    <row r="256" spans="2:9" ht="12.75">
      <c r="B256" s="203"/>
      <c r="C256" s="203"/>
      <c r="D256" s="203"/>
      <c r="E256" s="203"/>
      <c r="F256" s="203"/>
      <c r="G256" s="203"/>
      <c r="H256" s="203"/>
      <c r="I256" s="203"/>
    </row>
    <row r="257" spans="2:9" ht="12.75">
      <c r="B257" s="203"/>
      <c r="C257" s="203"/>
      <c r="D257" s="203"/>
      <c r="E257" s="203"/>
      <c r="F257" s="203"/>
      <c r="G257" s="203"/>
      <c r="H257" s="203"/>
      <c r="I257" s="203"/>
    </row>
    <row r="258" spans="2:9" ht="12.75">
      <c r="B258" s="203"/>
      <c r="C258" s="203"/>
      <c r="D258" s="203"/>
      <c r="E258" s="203"/>
      <c r="F258" s="203"/>
      <c r="G258" s="203"/>
      <c r="H258" s="203"/>
      <c r="I258" s="203"/>
    </row>
    <row r="259" spans="2:9" ht="12.75">
      <c r="B259" s="203"/>
      <c r="C259" s="203"/>
      <c r="D259" s="203"/>
      <c r="E259" s="203"/>
      <c r="F259" s="203"/>
      <c r="G259" s="203"/>
      <c r="H259" s="203"/>
      <c r="I259" s="203"/>
    </row>
    <row r="260" spans="2:9" ht="12.75">
      <c r="B260" s="203"/>
      <c r="C260" s="203"/>
      <c r="D260" s="203"/>
      <c r="E260" s="203"/>
      <c r="F260" s="203"/>
      <c r="G260" s="203"/>
      <c r="H260" s="203"/>
      <c r="I260" s="203"/>
    </row>
    <row r="261" spans="2:9" ht="12.75">
      <c r="B261" s="203"/>
      <c r="C261" s="203"/>
      <c r="D261" s="203"/>
      <c r="E261" s="203"/>
      <c r="F261" s="203"/>
      <c r="G261" s="203"/>
      <c r="H261" s="203"/>
      <c r="I261" s="203"/>
    </row>
    <row r="262" spans="2:9" ht="12.75">
      <c r="B262" s="203"/>
      <c r="C262" s="203"/>
      <c r="D262" s="203"/>
      <c r="E262" s="203"/>
      <c r="F262" s="203"/>
      <c r="G262" s="203"/>
      <c r="H262" s="203"/>
      <c r="I262" s="203"/>
    </row>
    <row r="263" spans="2:9" ht="12.75">
      <c r="B263" s="203"/>
      <c r="C263" s="203"/>
      <c r="D263" s="203"/>
      <c r="E263" s="203"/>
      <c r="F263" s="203"/>
      <c r="G263" s="203"/>
      <c r="H263" s="203"/>
      <c r="I263" s="203"/>
    </row>
    <row r="264" spans="2:9" ht="12.75">
      <c r="B264" s="203"/>
      <c r="C264" s="203"/>
      <c r="D264" s="203"/>
      <c r="E264" s="203"/>
      <c r="F264" s="203"/>
      <c r="G264" s="203"/>
      <c r="H264" s="203"/>
      <c r="I264" s="203"/>
    </row>
    <row r="265" spans="2:9" ht="12.75">
      <c r="B265" s="203"/>
      <c r="C265" s="203"/>
      <c r="D265" s="203"/>
      <c r="E265" s="203"/>
      <c r="F265" s="203"/>
      <c r="G265" s="203"/>
      <c r="H265" s="203"/>
      <c r="I265" s="203"/>
    </row>
    <row r="266" spans="2:9" ht="12.75">
      <c r="B266" s="203"/>
      <c r="C266" s="203"/>
      <c r="D266" s="203"/>
      <c r="E266" s="203"/>
      <c r="F266" s="203"/>
      <c r="G266" s="203"/>
      <c r="H266" s="203"/>
      <c r="I266" s="203"/>
    </row>
    <row r="267" spans="2:9" ht="12.75">
      <c r="B267" s="203"/>
      <c r="C267" s="203"/>
      <c r="D267" s="203"/>
      <c r="E267" s="203"/>
      <c r="F267" s="203"/>
      <c r="G267" s="203"/>
      <c r="H267" s="203"/>
      <c r="I267" s="203"/>
    </row>
    <row r="268" spans="2:9" ht="12.75">
      <c r="B268" s="203"/>
      <c r="C268" s="203"/>
      <c r="D268" s="203"/>
      <c r="E268" s="203"/>
      <c r="F268" s="203"/>
      <c r="G268" s="203"/>
      <c r="H268" s="203"/>
      <c r="I268" s="203"/>
    </row>
    <row r="269" spans="2:9" ht="12.75">
      <c r="B269" s="203"/>
      <c r="C269" s="203"/>
      <c r="D269" s="203"/>
      <c r="E269" s="203"/>
      <c r="F269" s="203"/>
      <c r="G269" s="203"/>
      <c r="H269" s="203"/>
      <c r="I269" s="203"/>
    </row>
    <row r="270" spans="2:9" ht="12.75">
      <c r="B270" s="203"/>
      <c r="C270" s="203"/>
      <c r="D270" s="203"/>
      <c r="E270" s="203"/>
      <c r="F270" s="203"/>
      <c r="G270" s="203"/>
      <c r="H270" s="203"/>
      <c r="I270" s="203"/>
    </row>
    <row r="271" spans="2:9" ht="12.75">
      <c r="B271" s="203"/>
      <c r="C271" s="203"/>
      <c r="D271" s="203"/>
      <c r="E271" s="203"/>
      <c r="F271" s="203"/>
      <c r="G271" s="203"/>
      <c r="H271" s="203"/>
      <c r="I271" s="203"/>
    </row>
    <row r="272" spans="2:9" ht="12.75">
      <c r="B272" s="203"/>
      <c r="C272" s="203"/>
      <c r="D272" s="203"/>
      <c r="E272" s="203"/>
      <c r="F272" s="203"/>
      <c r="G272" s="203"/>
      <c r="H272" s="203"/>
      <c r="I272" s="203"/>
    </row>
    <row r="273" spans="2:9" ht="12.75">
      <c r="B273" s="203"/>
      <c r="C273" s="203"/>
      <c r="D273" s="203"/>
      <c r="E273" s="203"/>
      <c r="F273" s="203"/>
      <c r="G273" s="203"/>
      <c r="H273" s="203"/>
      <c r="I273" s="203"/>
    </row>
    <row r="274" spans="2:9" ht="12.75">
      <c r="B274" s="203"/>
      <c r="C274" s="203"/>
      <c r="D274" s="203"/>
      <c r="E274" s="203"/>
      <c r="F274" s="203"/>
      <c r="G274" s="203"/>
      <c r="H274" s="203"/>
      <c r="I274" s="203"/>
    </row>
    <row r="275" spans="2:9" ht="12.75">
      <c r="B275" s="203"/>
      <c r="C275" s="203"/>
      <c r="D275" s="203"/>
      <c r="E275" s="203"/>
      <c r="F275" s="203"/>
      <c r="G275" s="203"/>
      <c r="H275" s="203"/>
      <c r="I275" s="203"/>
    </row>
    <row r="276" spans="2:9" ht="12.75">
      <c r="B276" s="203"/>
      <c r="C276" s="203"/>
      <c r="D276" s="203"/>
      <c r="E276" s="203"/>
      <c r="F276" s="203"/>
      <c r="G276" s="203"/>
      <c r="H276" s="203"/>
      <c r="I276" s="203"/>
    </row>
    <row r="277" spans="2:9" ht="12.75">
      <c r="B277" s="203"/>
      <c r="C277" s="203"/>
      <c r="D277" s="203"/>
      <c r="E277" s="203"/>
      <c r="F277" s="203"/>
      <c r="G277" s="203"/>
      <c r="H277" s="203"/>
      <c r="I277" s="203"/>
    </row>
    <row r="278" spans="2:9" ht="12.75">
      <c r="B278" s="203"/>
      <c r="C278" s="203"/>
      <c r="D278" s="203"/>
      <c r="E278" s="203"/>
      <c r="F278" s="203"/>
      <c r="G278" s="203"/>
      <c r="H278" s="203"/>
      <c r="I278" s="203"/>
    </row>
    <row r="279" spans="2:9" ht="12.75">
      <c r="B279" s="203"/>
      <c r="C279" s="203"/>
      <c r="D279" s="203"/>
      <c r="E279" s="203"/>
      <c r="F279" s="203"/>
      <c r="G279" s="203"/>
      <c r="H279" s="203"/>
      <c r="I279" s="203"/>
    </row>
    <row r="280" spans="2:9" ht="12.75">
      <c r="B280" s="203"/>
      <c r="C280" s="203"/>
      <c r="D280" s="203"/>
      <c r="E280" s="203"/>
      <c r="F280" s="203"/>
      <c r="G280" s="203"/>
      <c r="H280" s="203"/>
      <c r="I280" s="203"/>
    </row>
    <row r="281" spans="2:9" ht="12.75">
      <c r="B281" s="203"/>
      <c r="C281" s="203"/>
      <c r="D281" s="203"/>
      <c r="E281" s="203"/>
      <c r="F281" s="203"/>
      <c r="G281" s="203"/>
      <c r="H281" s="203"/>
      <c r="I281" s="203"/>
    </row>
    <row r="282" spans="2:9" ht="12.75">
      <c r="B282" s="203"/>
      <c r="C282" s="203"/>
      <c r="D282" s="203"/>
      <c r="E282" s="203"/>
      <c r="F282" s="203"/>
      <c r="G282" s="203"/>
      <c r="H282" s="203"/>
      <c r="I282" s="203"/>
    </row>
    <row r="283" spans="2:9" ht="12.75">
      <c r="B283" s="203"/>
      <c r="C283" s="203"/>
      <c r="D283" s="203"/>
      <c r="E283" s="203"/>
      <c r="F283" s="203"/>
      <c r="G283" s="203"/>
      <c r="H283" s="203"/>
      <c r="I283" s="203"/>
    </row>
    <row r="284" spans="2:9" ht="12.75">
      <c r="B284" s="203"/>
      <c r="C284" s="203"/>
      <c r="D284" s="203"/>
      <c r="E284" s="203"/>
      <c r="F284" s="203"/>
      <c r="G284" s="203"/>
      <c r="H284" s="203"/>
      <c r="I284" s="203"/>
    </row>
    <row r="285" spans="2:9" ht="12.75">
      <c r="B285" s="203"/>
      <c r="C285" s="203"/>
      <c r="D285" s="203"/>
      <c r="E285" s="203"/>
      <c r="F285" s="203"/>
      <c r="G285" s="203"/>
      <c r="H285" s="203"/>
      <c r="I285" s="203"/>
    </row>
    <row r="286" spans="2:9" ht="12.75">
      <c r="B286" s="203"/>
      <c r="C286" s="203"/>
      <c r="D286" s="203"/>
      <c r="E286" s="203"/>
      <c r="F286" s="203"/>
      <c r="G286" s="203"/>
      <c r="H286" s="203"/>
      <c r="I286" s="203"/>
    </row>
    <row r="287" spans="2:9" ht="12.75">
      <c r="B287" s="203"/>
      <c r="C287" s="203"/>
      <c r="D287" s="203"/>
      <c r="E287" s="203"/>
      <c r="F287" s="203"/>
      <c r="G287" s="203"/>
      <c r="H287" s="203"/>
      <c r="I287" s="203"/>
    </row>
    <row r="288" spans="2:9" ht="12.75">
      <c r="B288" s="203"/>
      <c r="C288" s="203"/>
      <c r="D288" s="203"/>
      <c r="E288" s="203"/>
      <c r="F288" s="203"/>
      <c r="G288" s="203"/>
      <c r="H288" s="203"/>
      <c r="I288" s="203"/>
    </row>
    <row r="289" spans="2:9" ht="12.75">
      <c r="B289" s="203"/>
      <c r="C289" s="203"/>
      <c r="D289" s="203"/>
      <c r="E289" s="203"/>
      <c r="F289" s="203"/>
      <c r="G289" s="203"/>
      <c r="H289" s="203"/>
      <c r="I289" s="203"/>
    </row>
    <row r="290" spans="2:9" ht="12.75">
      <c r="B290" s="203"/>
      <c r="C290" s="203"/>
      <c r="D290" s="203"/>
      <c r="E290" s="203"/>
      <c r="F290" s="203"/>
      <c r="G290" s="203"/>
      <c r="H290" s="203"/>
      <c r="I290" s="203"/>
    </row>
    <row r="291" spans="2:9" ht="12.75">
      <c r="B291" s="203"/>
      <c r="C291" s="203"/>
      <c r="D291" s="203"/>
      <c r="E291" s="203"/>
      <c r="F291" s="203"/>
      <c r="G291" s="203"/>
      <c r="H291" s="203"/>
      <c r="I291" s="203"/>
    </row>
    <row r="292" spans="2:9" ht="12.75">
      <c r="B292" s="203"/>
      <c r="C292" s="203"/>
      <c r="D292" s="203"/>
      <c r="E292" s="203"/>
      <c r="F292" s="203"/>
      <c r="G292" s="203"/>
      <c r="H292" s="203"/>
      <c r="I292" s="203"/>
    </row>
    <row r="293" spans="2:9" ht="12.75">
      <c r="B293" s="203"/>
      <c r="C293" s="203"/>
      <c r="D293" s="203"/>
      <c r="E293" s="203"/>
      <c r="F293" s="203"/>
      <c r="G293" s="203"/>
      <c r="H293" s="203"/>
      <c r="I293" s="203"/>
    </row>
    <row r="294" spans="2:9" ht="12.75">
      <c r="B294" s="203"/>
      <c r="C294" s="203"/>
      <c r="D294" s="203"/>
      <c r="E294" s="203"/>
      <c r="F294" s="203"/>
      <c r="G294" s="203"/>
      <c r="H294" s="203"/>
      <c r="I294" s="203"/>
    </row>
    <row r="295" spans="2:9" ht="12.75">
      <c r="B295" s="203"/>
      <c r="C295" s="203"/>
      <c r="D295" s="203"/>
      <c r="E295" s="203"/>
      <c r="F295" s="203"/>
      <c r="G295" s="203"/>
      <c r="H295" s="203"/>
      <c r="I295" s="203"/>
    </row>
    <row r="296" spans="2:9" ht="12.75">
      <c r="B296" s="203"/>
      <c r="C296" s="203"/>
      <c r="D296" s="203"/>
      <c r="E296" s="203"/>
      <c r="F296" s="203"/>
      <c r="G296" s="203"/>
      <c r="H296" s="203"/>
      <c r="I296" s="203"/>
    </row>
    <row r="297" spans="2:9" ht="12.75">
      <c r="B297" s="203"/>
      <c r="C297" s="203"/>
      <c r="D297" s="203"/>
      <c r="E297" s="203"/>
      <c r="F297" s="203"/>
      <c r="G297" s="203"/>
      <c r="H297" s="203"/>
      <c r="I297" s="203"/>
    </row>
    <row r="298" spans="2:9" ht="12.75">
      <c r="B298" s="203"/>
      <c r="C298" s="203"/>
      <c r="D298" s="203"/>
      <c r="E298" s="203"/>
      <c r="F298" s="203"/>
      <c r="G298" s="203"/>
      <c r="H298" s="203"/>
      <c r="I298" s="203"/>
    </row>
    <row r="299" spans="2:9" ht="12.75">
      <c r="B299" s="203"/>
      <c r="C299" s="203"/>
      <c r="D299" s="203"/>
      <c r="E299" s="203"/>
      <c r="F299" s="203"/>
      <c r="G299" s="203"/>
      <c r="H299" s="203"/>
      <c r="I299" s="203"/>
    </row>
    <row r="300" spans="2:9" ht="12.75">
      <c r="B300" s="203"/>
      <c r="C300" s="203"/>
      <c r="D300" s="203"/>
      <c r="E300" s="203"/>
      <c r="F300" s="203"/>
      <c r="G300" s="203"/>
      <c r="H300" s="203"/>
      <c r="I300" s="203"/>
    </row>
    <row r="301" spans="2:9" ht="12.75">
      <c r="B301" s="203"/>
      <c r="C301" s="203"/>
      <c r="D301" s="203"/>
      <c r="E301" s="203"/>
      <c r="F301" s="203"/>
      <c r="G301" s="203"/>
      <c r="H301" s="203"/>
      <c r="I301" s="203"/>
    </row>
    <row r="302" spans="2:9" ht="12.75">
      <c r="B302" s="203"/>
      <c r="C302" s="203"/>
      <c r="D302" s="203"/>
      <c r="E302" s="203"/>
      <c r="F302" s="203"/>
      <c r="G302" s="203"/>
      <c r="H302" s="203"/>
      <c r="I302" s="203"/>
    </row>
    <row r="303" spans="2:9" ht="12.75">
      <c r="B303" s="203"/>
      <c r="C303" s="203"/>
      <c r="D303" s="203"/>
      <c r="E303" s="203"/>
      <c r="F303" s="203"/>
      <c r="G303" s="203"/>
      <c r="H303" s="203"/>
      <c r="I303" s="203"/>
    </row>
    <row r="304" spans="2:9" ht="12.75">
      <c r="B304" s="203"/>
      <c r="C304" s="203"/>
      <c r="D304" s="203"/>
      <c r="E304" s="203"/>
      <c r="F304" s="203"/>
      <c r="G304" s="203"/>
      <c r="H304" s="203"/>
      <c r="I304" s="203"/>
    </row>
    <row r="305" spans="2:9" ht="12.75">
      <c r="B305" s="203"/>
      <c r="C305" s="203"/>
      <c r="D305" s="203"/>
      <c r="E305" s="203"/>
      <c r="F305" s="203"/>
      <c r="G305" s="203"/>
      <c r="H305" s="203"/>
      <c r="I305" s="203"/>
    </row>
    <row r="306" spans="2:9" ht="12.75">
      <c r="B306" s="203"/>
      <c r="C306" s="203"/>
      <c r="D306" s="203"/>
      <c r="E306" s="203"/>
      <c r="F306" s="203"/>
      <c r="G306" s="203"/>
      <c r="H306" s="203"/>
      <c r="I306" s="203"/>
    </row>
    <row r="307" spans="2:9" ht="12.75">
      <c r="B307" s="203"/>
      <c r="C307" s="203"/>
      <c r="D307" s="203"/>
      <c r="E307" s="203"/>
      <c r="F307" s="203"/>
      <c r="G307" s="203"/>
      <c r="H307" s="203"/>
      <c r="I307" s="203"/>
    </row>
    <row r="308" spans="2:9" ht="12.75">
      <c r="B308" s="203"/>
      <c r="C308" s="203"/>
      <c r="D308" s="203"/>
      <c r="E308" s="203"/>
      <c r="F308" s="203"/>
      <c r="G308" s="203"/>
      <c r="H308" s="203"/>
      <c r="I308" s="203"/>
    </row>
    <row r="309" spans="2:9" ht="12.75">
      <c r="B309" s="203"/>
      <c r="C309" s="203"/>
      <c r="D309" s="203"/>
      <c r="E309" s="203"/>
      <c r="F309" s="203"/>
      <c r="G309" s="203"/>
      <c r="H309" s="203"/>
      <c r="I309" s="203"/>
    </row>
    <row r="310" spans="2:9" ht="12.75">
      <c r="B310" s="203"/>
      <c r="C310" s="203"/>
      <c r="D310" s="203"/>
      <c r="E310" s="203"/>
      <c r="F310" s="203"/>
      <c r="G310" s="203"/>
      <c r="H310" s="203"/>
      <c r="I310" s="203"/>
    </row>
    <row r="311" spans="2:9" ht="12.75">
      <c r="B311" s="203"/>
      <c r="C311" s="203"/>
      <c r="D311" s="203"/>
      <c r="E311" s="203"/>
      <c r="F311" s="203"/>
      <c r="G311" s="203"/>
      <c r="H311" s="203"/>
      <c r="I311" s="203"/>
    </row>
    <row r="312" spans="2:9" ht="12.75">
      <c r="B312" s="203"/>
      <c r="C312" s="203"/>
      <c r="D312" s="203"/>
      <c r="E312" s="203"/>
      <c r="F312" s="203"/>
      <c r="G312" s="203"/>
      <c r="H312" s="203"/>
      <c r="I312" s="203"/>
    </row>
    <row r="313" spans="2:9" ht="12.75">
      <c r="B313" s="203"/>
      <c r="C313" s="203"/>
      <c r="D313" s="203"/>
      <c r="E313" s="203"/>
      <c r="F313" s="203"/>
      <c r="G313" s="203"/>
      <c r="H313" s="203"/>
      <c r="I313" s="203"/>
    </row>
    <row r="314" spans="2:9" ht="12.75">
      <c r="B314" s="203"/>
      <c r="C314" s="203"/>
      <c r="D314" s="203"/>
      <c r="E314" s="203"/>
      <c r="F314" s="203"/>
      <c r="G314" s="203"/>
      <c r="H314" s="203"/>
      <c r="I314" s="203"/>
    </row>
    <row r="315" spans="2:9" ht="12.75">
      <c r="B315" s="203"/>
      <c r="C315" s="203"/>
      <c r="D315" s="203"/>
      <c r="E315" s="203"/>
      <c r="F315" s="203"/>
      <c r="G315" s="203"/>
      <c r="H315" s="203"/>
      <c r="I315" s="203"/>
    </row>
    <row r="316" spans="2:9" ht="12.75">
      <c r="B316" s="203"/>
      <c r="C316" s="203"/>
      <c r="D316" s="203"/>
      <c r="E316" s="203"/>
      <c r="F316" s="203"/>
      <c r="G316" s="203"/>
      <c r="H316" s="203"/>
      <c r="I316" s="203"/>
    </row>
    <row r="317" spans="2:9" ht="12.75">
      <c r="B317" s="203"/>
      <c r="C317" s="203"/>
      <c r="D317" s="203"/>
      <c r="E317" s="203"/>
      <c r="F317" s="203"/>
      <c r="G317" s="203"/>
      <c r="H317" s="203"/>
      <c r="I317" s="203"/>
    </row>
    <row r="318" spans="2:9" ht="12.75">
      <c r="B318" s="203"/>
      <c r="C318" s="203"/>
      <c r="D318" s="203"/>
      <c r="E318" s="203"/>
      <c r="F318" s="203"/>
      <c r="G318" s="203"/>
      <c r="H318" s="203"/>
      <c r="I318" s="203"/>
    </row>
    <row r="319" spans="2:9" ht="12.75">
      <c r="B319" s="203"/>
      <c r="C319" s="203"/>
      <c r="D319" s="203"/>
      <c r="E319" s="203"/>
      <c r="F319" s="203"/>
      <c r="G319" s="203"/>
      <c r="H319" s="203"/>
      <c r="I319" s="203"/>
    </row>
    <row r="320" spans="2:9" ht="12.75">
      <c r="B320" s="203"/>
      <c r="C320" s="203"/>
      <c r="D320" s="203"/>
      <c r="E320" s="203"/>
      <c r="F320" s="203"/>
      <c r="G320" s="203"/>
      <c r="H320" s="203"/>
      <c r="I320" s="203"/>
    </row>
    <row r="321" spans="2:9" ht="12.75">
      <c r="B321" s="203"/>
      <c r="C321" s="203"/>
      <c r="D321" s="203"/>
      <c r="E321" s="203"/>
      <c r="F321" s="203"/>
      <c r="G321" s="203"/>
      <c r="H321" s="203"/>
      <c r="I321" s="203"/>
    </row>
    <row r="322" spans="2:9" ht="12.75">
      <c r="B322" s="203"/>
      <c r="C322" s="203"/>
      <c r="D322" s="203"/>
      <c r="E322" s="203"/>
      <c r="F322" s="203"/>
      <c r="G322" s="203"/>
      <c r="H322" s="203"/>
      <c r="I322" s="203"/>
    </row>
    <row r="323" spans="2:9" ht="12.75">
      <c r="B323" s="203"/>
      <c r="C323" s="203"/>
      <c r="D323" s="203"/>
      <c r="E323" s="203"/>
      <c r="F323" s="203"/>
      <c r="G323" s="203"/>
      <c r="H323" s="203"/>
      <c r="I323" s="203"/>
    </row>
    <row r="324" spans="2:9" ht="12.75">
      <c r="B324" s="203"/>
      <c r="C324" s="203"/>
      <c r="D324" s="203"/>
      <c r="E324" s="203"/>
      <c r="F324" s="203"/>
      <c r="G324" s="203"/>
      <c r="H324" s="203"/>
      <c r="I324" s="203"/>
    </row>
    <row r="325" spans="2:9" ht="12.75">
      <c r="B325" s="203"/>
      <c r="C325" s="203"/>
      <c r="D325" s="203"/>
      <c r="E325" s="203"/>
      <c r="F325" s="203"/>
      <c r="G325" s="203"/>
      <c r="H325" s="203"/>
      <c r="I325" s="203"/>
    </row>
    <row r="326" spans="2:9" ht="12.75">
      <c r="B326" s="203"/>
      <c r="C326" s="203"/>
      <c r="D326" s="203"/>
      <c r="E326" s="203"/>
      <c r="F326" s="203"/>
      <c r="G326" s="203"/>
      <c r="H326" s="203"/>
      <c r="I326" s="203"/>
    </row>
    <row r="327" spans="2:9" ht="12.75">
      <c r="B327" s="203"/>
      <c r="C327" s="203"/>
      <c r="D327" s="203"/>
      <c r="E327" s="203"/>
      <c r="F327" s="203"/>
      <c r="G327" s="203"/>
      <c r="H327" s="203"/>
      <c r="I327" s="203"/>
    </row>
    <row r="328" spans="2:9" ht="12.75">
      <c r="B328" s="203"/>
      <c r="C328" s="203"/>
      <c r="D328" s="203"/>
      <c r="E328" s="203"/>
      <c r="F328" s="203"/>
      <c r="G328" s="203"/>
      <c r="H328" s="203"/>
      <c r="I328" s="203"/>
    </row>
    <row r="329" spans="2:9" ht="12.75">
      <c r="B329" s="203"/>
      <c r="C329" s="203"/>
      <c r="D329" s="203"/>
      <c r="E329" s="203"/>
      <c r="F329" s="203"/>
      <c r="G329" s="203"/>
      <c r="H329" s="203"/>
      <c r="I329" s="203"/>
    </row>
    <row r="330" spans="2:9" ht="12.75">
      <c r="B330" s="203"/>
      <c r="C330" s="203"/>
      <c r="D330" s="203"/>
      <c r="E330" s="203"/>
      <c r="F330" s="203"/>
      <c r="G330" s="203"/>
      <c r="H330" s="203"/>
      <c r="I330" s="203"/>
    </row>
    <row r="331" spans="2:9" ht="12.75">
      <c r="B331" s="203"/>
      <c r="C331" s="203"/>
      <c r="D331" s="203"/>
      <c r="E331" s="203"/>
      <c r="F331" s="203"/>
      <c r="G331" s="203"/>
      <c r="H331" s="203"/>
      <c r="I331" s="203"/>
    </row>
    <row r="332" spans="2:9" ht="12.75">
      <c r="B332" s="203"/>
      <c r="C332" s="203"/>
      <c r="D332" s="203"/>
      <c r="E332" s="203"/>
      <c r="F332" s="203"/>
      <c r="G332" s="203"/>
      <c r="H332" s="203"/>
      <c r="I332" s="203"/>
    </row>
    <row r="333" spans="2:9" ht="12.75">
      <c r="B333" s="203"/>
      <c r="C333" s="203"/>
      <c r="D333" s="203"/>
      <c r="E333" s="203"/>
      <c r="F333" s="203"/>
      <c r="G333" s="203"/>
      <c r="H333" s="203"/>
      <c r="I333" s="203"/>
    </row>
    <row r="334" spans="2:9" ht="12.75">
      <c r="B334" s="203"/>
      <c r="C334" s="203"/>
      <c r="D334" s="203"/>
      <c r="E334" s="203"/>
      <c r="F334" s="203"/>
      <c r="G334" s="203"/>
      <c r="H334" s="203"/>
      <c r="I334" s="203"/>
    </row>
    <row r="335" spans="2:9" ht="12.75">
      <c r="B335" s="203"/>
      <c r="C335" s="203"/>
      <c r="D335" s="203"/>
      <c r="E335" s="203"/>
      <c r="F335" s="203"/>
      <c r="G335" s="203"/>
      <c r="H335" s="203"/>
      <c r="I335" s="203"/>
    </row>
    <row r="336" spans="2:9" ht="12.75">
      <c r="B336" s="203"/>
      <c r="C336" s="203"/>
      <c r="D336" s="203"/>
      <c r="E336" s="203"/>
      <c r="F336" s="203"/>
      <c r="G336" s="203"/>
      <c r="H336" s="203"/>
      <c r="I336" s="203"/>
    </row>
    <row r="337" spans="2:9" ht="12.75">
      <c r="B337" s="203"/>
      <c r="C337" s="203"/>
      <c r="D337" s="203"/>
      <c r="E337" s="203"/>
      <c r="F337" s="203"/>
      <c r="G337" s="203"/>
      <c r="H337" s="203"/>
      <c r="I337" s="203"/>
    </row>
    <row r="338" spans="2:9" ht="12.75">
      <c r="B338" s="203"/>
      <c r="C338" s="203"/>
      <c r="D338" s="203"/>
      <c r="E338" s="203"/>
      <c r="F338" s="203"/>
      <c r="G338" s="203"/>
      <c r="H338" s="203"/>
      <c r="I338" s="203"/>
    </row>
    <row r="339" spans="2:9" ht="12.75">
      <c r="B339" s="203"/>
      <c r="C339" s="203"/>
      <c r="D339" s="203"/>
      <c r="E339" s="203"/>
      <c r="F339" s="203"/>
      <c r="G339" s="203"/>
      <c r="H339" s="203"/>
      <c r="I339" s="203"/>
    </row>
    <row r="340" spans="2:9" ht="12.75">
      <c r="B340" s="203"/>
      <c r="C340" s="203"/>
      <c r="D340" s="203"/>
      <c r="E340" s="203"/>
      <c r="F340" s="203"/>
      <c r="G340" s="203"/>
      <c r="H340" s="203"/>
      <c r="I340" s="203"/>
    </row>
    <row r="341" spans="2:9" ht="12.75">
      <c r="B341" s="203"/>
      <c r="C341" s="203"/>
      <c r="D341" s="203"/>
      <c r="E341" s="203"/>
      <c r="F341" s="203"/>
      <c r="G341" s="203"/>
      <c r="H341" s="203"/>
      <c r="I341" s="203"/>
    </row>
    <row r="342" spans="2:9" ht="12.75">
      <c r="B342" s="203"/>
      <c r="C342" s="203"/>
      <c r="D342" s="203"/>
      <c r="E342" s="203"/>
      <c r="F342" s="203"/>
      <c r="G342" s="203"/>
      <c r="H342" s="203"/>
      <c r="I342" s="203"/>
    </row>
    <row r="343" spans="2:9" ht="12.75">
      <c r="B343" s="203"/>
      <c r="C343" s="203"/>
      <c r="D343" s="203"/>
      <c r="E343" s="203"/>
      <c r="F343" s="203"/>
      <c r="G343" s="203"/>
      <c r="H343" s="203"/>
      <c r="I343" s="203"/>
    </row>
    <row r="344" spans="2:9" ht="12.75">
      <c r="B344" s="203"/>
      <c r="C344" s="203"/>
      <c r="D344" s="203"/>
      <c r="E344" s="203"/>
      <c r="F344" s="203"/>
      <c r="G344" s="203"/>
      <c r="H344" s="203"/>
      <c r="I344" s="203"/>
    </row>
    <row r="345" spans="2:9" ht="12.75">
      <c r="B345" s="203"/>
      <c r="C345" s="203"/>
      <c r="D345" s="203"/>
      <c r="E345" s="203"/>
      <c r="F345" s="203"/>
      <c r="G345" s="203"/>
      <c r="H345" s="203"/>
      <c r="I345" s="203"/>
    </row>
    <row r="346" spans="2:9" ht="12.75">
      <c r="B346" s="203"/>
      <c r="C346" s="203"/>
      <c r="D346" s="203"/>
      <c r="E346" s="203"/>
      <c r="F346" s="203"/>
      <c r="G346" s="203"/>
      <c r="H346" s="203"/>
      <c r="I346" s="203"/>
    </row>
    <row r="347" spans="2:9" ht="12.75">
      <c r="B347" s="203"/>
      <c r="C347" s="203"/>
      <c r="D347" s="203"/>
      <c r="E347" s="203"/>
      <c r="F347" s="203"/>
      <c r="G347" s="203"/>
      <c r="H347" s="203"/>
      <c r="I347" s="203"/>
    </row>
    <row r="348" spans="2:9" ht="12.75">
      <c r="B348" s="203"/>
      <c r="C348" s="203"/>
      <c r="D348" s="203"/>
      <c r="E348" s="203"/>
      <c r="F348" s="203"/>
      <c r="G348" s="203"/>
      <c r="H348" s="203"/>
      <c r="I348" s="203"/>
    </row>
    <row r="349" spans="2:9" ht="12.75">
      <c r="B349" s="203"/>
      <c r="C349" s="203"/>
      <c r="D349" s="203"/>
      <c r="E349" s="203"/>
      <c r="F349" s="203"/>
      <c r="G349" s="203"/>
      <c r="H349" s="203"/>
      <c r="I349" s="203"/>
    </row>
    <row r="350" spans="2:9" ht="12.75">
      <c r="B350" s="203"/>
      <c r="C350" s="203"/>
      <c r="D350" s="203"/>
      <c r="E350" s="203"/>
      <c r="F350" s="203"/>
      <c r="G350" s="203"/>
      <c r="H350" s="203"/>
      <c r="I350" s="203"/>
    </row>
    <row r="351" spans="2:9" ht="12.75">
      <c r="B351" s="203"/>
      <c r="C351" s="203"/>
      <c r="D351" s="203"/>
      <c r="E351" s="203"/>
      <c r="F351" s="203"/>
      <c r="G351" s="203"/>
      <c r="H351" s="203"/>
      <c r="I351" s="203"/>
    </row>
    <row r="352" spans="2:9" ht="12.75">
      <c r="B352" s="203"/>
      <c r="C352" s="203"/>
      <c r="D352" s="203"/>
      <c r="E352" s="203"/>
      <c r="F352" s="203"/>
      <c r="G352" s="203"/>
      <c r="H352" s="203"/>
      <c r="I352" s="203"/>
    </row>
    <row r="353" spans="2:9" ht="12.75">
      <c r="B353" s="203"/>
      <c r="C353" s="203"/>
      <c r="D353" s="203"/>
      <c r="E353" s="203"/>
      <c r="F353" s="203"/>
      <c r="G353" s="203"/>
      <c r="H353" s="203"/>
      <c r="I353" s="203"/>
    </row>
    <row r="354" spans="2:9" ht="12.75">
      <c r="B354" s="203"/>
      <c r="C354" s="203"/>
      <c r="D354" s="203"/>
      <c r="E354" s="203"/>
      <c r="F354" s="203"/>
      <c r="G354" s="203"/>
      <c r="H354" s="203"/>
      <c r="I354" s="203"/>
    </row>
    <row r="355" spans="2:9" ht="12.75">
      <c r="B355" s="203"/>
      <c r="C355" s="203"/>
      <c r="D355" s="203"/>
      <c r="E355" s="203"/>
      <c r="F355" s="203"/>
      <c r="G355" s="203"/>
      <c r="H355" s="203"/>
      <c r="I355" s="203"/>
    </row>
    <row r="356" spans="2:9" ht="12.75">
      <c r="B356" s="203"/>
      <c r="C356" s="203"/>
      <c r="D356" s="203"/>
      <c r="E356" s="203"/>
      <c r="F356" s="203"/>
      <c r="G356" s="203"/>
      <c r="H356" s="203"/>
      <c r="I356" s="203"/>
    </row>
    <row r="357" spans="2:9" ht="12.75">
      <c r="B357" s="203"/>
      <c r="C357" s="203"/>
      <c r="D357" s="203"/>
      <c r="E357" s="203"/>
      <c r="F357" s="203"/>
      <c r="G357" s="203"/>
      <c r="H357" s="203"/>
      <c r="I357" s="203"/>
    </row>
    <row r="358" spans="2:9" ht="12.75">
      <c r="B358" s="203"/>
      <c r="C358" s="203"/>
      <c r="D358" s="203"/>
      <c r="E358" s="203"/>
      <c r="F358" s="203"/>
      <c r="G358" s="203"/>
      <c r="H358" s="203"/>
      <c r="I358" s="203"/>
    </row>
    <row r="359" spans="2:9" ht="12.75">
      <c r="B359" s="203"/>
      <c r="C359" s="203"/>
      <c r="D359" s="203"/>
      <c r="E359" s="203"/>
      <c r="F359" s="203"/>
      <c r="G359" s="203"/>
      <c r="H359" s="203"/>
      <c r="I359" s="203"/>
    </row>
    <row r="360" spans="2:9" ht="12.75">
      <c r="B360" s="203"/>
      <c r="C360" s="203"/>
      <c r="D360" s="203"/>
      <c r="E360" s="203"/>
      <c r="F360" s="203"/>
      <c r="G360" s="203"/>
      <c r="H360" s="203"/>
      <c r="I360" s="203"/>
    </row>
    <row r="361" spans="2:9" ht="12.75">
      <c r="B361" s="203"/>
      <c r="C361" s="203"/>
      <c r="D361" s="203"/>
      <c r="E361" s="203"/>
      <c r="F361" s="203"/>
      <c r="G361" s="203"/>
      <c r="H361" s="203"/>
      <c r="I361" s="203"/>
    </row>
    <row r="362" spans="2:9" ht="12.75">
      <c r="B362" s="203"/>
      <c r="C362" s="203"/>
      <c r="D362" s="203"/>
      <c r="E362" s="203"/>
      <c r="F362" s="203"/>
      <c r="G362" s="203"/>
      <c r="H362" s="203"/>
      <c r="I362" s="203"/>
    </row>
    <row r="363" spans="2:9" ht="12.75">
      <c r="B363" s="203"/>
      <c r="C363" s="203"/>
      <c r="D363" s="203"/>
      <c r="E363" s="203"/>
      <c r="F363" s="203"/>
      <c r="G363" s="203"/>
      <c r="H363" s="203"/>
      <c r="I363" s="203"/>
    </row>
    <row r="364" spans="2:9" ht="12.75">
      <c r="B364" s="203"/>
      <c r="C364" s="203"/>
      <c r="D364" s="203"/>
      <c r="E364" s="203"/>
      <c r="F364" s="203"/>
      <c r="G364" s="203"/>
      <c r="H364" s="203"/>
      <c r="I364" s="203"/>
    </row>
    <row r="365" spans="2:9" ht="12.75">
      <c r="B365" s="203"/>
      <c r="C365" s="203"/>
      <c r="D365" s="203"/>
      <c r="E365" s="203"/>
      <c r="F365" s="203"/>
      <c r="G365" s="203"/>
      <c r="H365" s="203"/>
      <c r="I365" s="203"/>
    </row>
    <row r="366" spans="2:9" ht="12.75">
      <c r="B366" s="203"/>
      <c r="C366" s="203"/>
      <c r="D366" s="203"/>
      <c r="E366" s="203"/>
      <c r="F366" s="203"/>
      <c r="G366" s="203"/>
      <c r="H366" s="203"/>
      <c r="I366" s="203"/>
    </row>
    <row r="367" spans="2:9" ht="12.75">
      <c r="B367" s="203"/>
      <c r="C367" s="203"/>
      <c r="D367" s="203"/>
      <c r="E367" s="203"/>
      <c r="F367" s="203"/>
      <c r="G367" s="203"/>
      <c r="H367" s="203"/>
      <c r="I367" s="203"/>
    </row>
    <row r="368" spans="2:9" ht="12.75">
      <c r="B368" s="203"/>
      <c r="C368" s="203"/>
      <c r="D368" s="203"/>
      <c r="E368" s="203"/>
      <c r="F368" s="203"/>
      <c r="G368" s="203"/>
      <c r="H368" s="203"/>
      <c r="I368" s="203"/>
    </row>
    <row r="369" spans="2:9" ht="12.75">
      <c r="B369" s="203"/>
      <c r="C369" s="203"/>
      <c r="D369" s="203"/>
      <c r="E369" s="203"/>
      <c r="F369" s="203"/>
      <c r="G369" s="203"/>
      <c r="H369" s="203"/>
      <c r="I369" s="203"/>
    </row>
    <row r="370" spans="2:9" ht="12.75">
      <c r="B370" s="203"/>
      <c r="C370" s="203"/>
      <c r="D370" s="203"/>
      <c r="E370" s="203"/>
      <c r="F370" s="203"/>
      <c r="G370" s="203"/>
      <c r="H370" s="203"/>
      <c r="I370" s="203"/>
    </row>
    <row r="371" spans="2:9" ht="12.75">
      <c r="B371" s="203"/>
      <c r="C371" s="203"/>
      <c r="D371" s="203"/>
      <c r="E371" s="203"/>
      <c r="F371" s="203"/>
      <c r="G371" s="203"/>
      <c r="H371" s="203"/>
      <c r="I371" s="203"/>
    </row>
    <row r="372" spans="2:9" ht="12.75">
      <c r="B372" s="203"/>
      <c r="C372" s="203"/>
      <c r="D372" s="203"/>
      <c r="E372" s="203"/>
      <c r="F372" s="203"/>
      <c r="G372" s="203"/>
      <c r="H372" s="203"/>
      <c r="I372" s="203"/>
    </row>
    <row r="373" spans="2:9" ht="12.75">
      <c r="B373" s="203"/>
      <c r="C373" s="203"/>
      <c r="D373" s="203"/>
      <c r="E373" s="203"/>
      <c r="F373" s="203"/>
      <c r="G373" s="203"/>
      <c r="H373" s="203"/>
      <c r="I373" s="203"/>
    </row>
    <row r="374" spans="2:9" ht="12.75">
      <c r="B374" s="203"/>
      <c r="C374" s="203"/>
      <c r="D374" s="203"/>
      <c r="E374" s="203"/>
      <c r="F374" s="203"/>
      <c r="G374" s="203"/>
      <c r="H374" s="203"/>
      <c r="I374" s="203"/>
    </row>
    <row r="375" spans="2:9" ht="12.75">
      <c r="B375" s="203"/>
      <c r="C375" s="203"/>
      <c r="D375" s="203"/>
      <c r="E375" s="203"/>
      <c r="F375" s="203"/>
      <c r="G375" s="203"/>
      <c r="H375" s="203"/>
      <c r="I375" s="203"/>
    </row>
    <row r="376" spans="2:9" ht="12.75">
      <c r="B376" s="203"/>
      <c r="C376" s="203"/>
      <c r="D376" s="203"/>
      <c r="E376" s="203"/>
      <c r="F376" s="203"/>
      <c r="G376" s="203"/>
      <c r="H376" s="203"/>
      <c r="I376" s="203"/>
    </row>
    <row r="377" spans="2:9" ht="12.75">
      <c r="B377" s="203"/>
      <c r="C377" s="203"/>
      <c r="D377" s="203"/>
      <c r="E377" s="203"/>
      <c r="F377" s="203"/>
      <c r="G377" s="203"/>
      <c r="H377" s="203"/>
      <c r="I377" s="203"/>
    </row>
    <row r="378" spans="2:9" ht="12.75">
      <c r="B378" s="203"/>
      <c r="C378" s="203"/>
      <c r="D378" s="203"/>
      <c r="E378" s="203"/>
      <c r="F378" s="203"/>
      <c r="G378" s="203"/>
      <c r="H378" s="203"/>
      <c r="I378" s="203"/>
    </row>
    <row r="379" spans="2:9" ht="12.75">
      <c r="B379" s="203"/>
      <c r="C379" s="203"/>
      <c r="D379" s="203"/>
      <c r="E379" s="203"/>
      <c r="F379" s="203"/>
      <c r="G379" s="203"/>
      <c r="H379" s="203"/>
      <c r="I379" s="203"/>
    </row>
    <row r="380" spans="2:9" ht="12.75">
      <c r="B380" s="203"/>
      <c r="C380" s="203"/>
      <c r="D380" s="203"/>
      <c r="E380" s="203"/>
      <c r="F380" s="203"/>
      <c r="G380" s="203"/>
      <c r="H380" s="203"/>
      <c r="I380" s="203"/>
    </row>
    <row r="381" spans="2:9" ht="12.75">
      <c r="B381" s="203"/>
      <c r="C381" s="203"/>
      <c r="D381" s="203"/>
      <c r="E381" s="203"/>
      <c r="F381" s="203"/>
      <c r="G381" s="203"/>
      <c r="H381" s="203"/>
      <c r="I381" s="203"/>
    </row>
    <row r="382" spans="2:9" ht="12.75">
      <c r="B382" s="203"/>
      <c r="C382" s="203"/>
      <c r="D382" s="203"/>
      <c r="E382" s="203"/>
      <c r="F382" s="203"/>
      <c r="G382" s="203"/>
      <c r="H382" s="203"/>
      <c r="I382" s="203"/>
    </row>
    <row r="383" spans="2:9" ht="12.75">
      <c r="B383" s="203"/>
      <c r="C383" s="203"/>
      <c r="D383" s="203"/>
      <c r="E383" s="203"/>
      <c r="F383" s="203"/>
      <c r="G383" s="203"/>
      <c r="H383" s="203"/>
      <c r="I383" s="203"/>
    </row>
    <row r="384" spans="2:9" ht="12.75">
      <c r="B384" s="203"/>
      <c r="C384" s="203"/>
      <c r="D384" s="203"/>
      <c r="E384" s="203"/>
      <c r="F384" s="203"/>
      <c r="G384" s="203"/>
      <c r="H384" s="203"/>
      <c r="I384" s="203"/>
    </row>
    <row r="385" spans="2:9" ht="12.75">
      <c r="B385" s="203"/>
      <c r="C385" s="203"/>
      <c r="D385" s="203"/>
      <c r="E385" s="203"/>
      <c r="F385" s="203"/>
      <c r="G385" s="203"/>
      <c r="H385" s="203"/>
      <c r="I385" s="203"/>
    </row>
    <row r="386" spans="2:9" ht="12.75">
      <c r="B386" s="203"/>
      <c r="C386" s="203"/>
      <c r="D386" s="203"/>
      <c r="E386" s="203"/>
      <c r="F386" s="203"/>
      <c r="G386" s="203"/>
      <c r="H386" s="203"/>
      <c r="I386" s="203"/>
    </row>
    <row r="387" spans="2:9" ht="12.75">
      <c r="B387" s="203"/>
      <c r="C387" s="203"/>
      <c r="D387" s="203"/>
      <c r="E387" s="203"/>
      <c r="F387" s="203"/>
      <c r="G387" s="203"/>
      <c r="H387" s="203"/>
      <c r="I387" s="203"/>
    </row>
    <row r="388" spans="2:9" ht="12.75">
      <c r="B388" s="203"/>
      <c r="C388" s="203"/>
      <c r="D388" s="203"/>
      <c r="E388" s="203"/>
      <c r="F388" s="203"/>
      <c r="G388" s="203"/>
      <c r="H388" s="203"/>
      <c r="I388" s="203"/>
    </row>
    <row r="389" spans="2:9" ht="12.75">
      <c r="B389" s="203"/>
      <c r="C389" s="203"/>
      <c r="D389" s="203"/>
      <c r="E389" s="203"/>
      <c r="F389" s="203"/>
      <c r="G389" s="203"/>
      <c r="H389" s="203"/>
      <c r="I389" s="203"/>
    </row>
    <row r="390" spans="2:9" ht="12.75">
      <c r="B390" s="203"/>
      <c r="C390" s="203"/>
      <c r="D390" s="203"/>
      <c r="E390" s="203"/>
      <c r="F390" s="203"/>
      <c r="G390" s="203"/>
      <c r="H390" s="203"/>
      <c r="I390" s="203"/>
    </row>
    <row r="391" spans="2:9" ht="12.75">
      <c r="B391" s="203"/>
      <c r="C391" s="203"/>
      <c r="D391" s="203"/>
      <c r="E391" s="203"/>
      <c r="F391" s="203"/>
      <c r="G391" s="203"/>
      <c r="H391" s="203"/>
      <c r="I391" s="203"/>
    </row>
    <row r="392" spans="2:9" ht="12.75">
      <c r="B392" s="203"/>
      <c r="C392" s="203"/>
      <c r="D392" s="203"/>
      <c r="E392" s="203"/>
      <c r="F392" s="203"/>
      <c r="G392" s="203"/>
      <c r="H392" s="203"/>
      <c r="I392" s="203"/>
    </row>
    <row r="393" spans="2:9" ht="12.75">
      <c r="B393" s="203"/>
      <c r="C393" s="203"/>
      <c r="D393" s="203"/>
      <c r="E393" s="203"/>
      <c r="F393" s="203"/>
      <c r="G393" s="203"/>
      <c r="H393" s="203"/>
      <c r="I393" s="203"/>
    </row>
    <row r="394" spans="2:9" ht="12.75">
      <c r="B394" s="203"/>
      <c r="C394" s="203"/>
      <c r="D394" s="203"/>
      <c r="E394" s="203"/>
      <c r="F394" s="203"/>
      <c r="G394" s="203"/>
      <c r="H394" s="203"/>
      <c r="I394" s="203"/>
    </row>
    <row r="395" spans="2:9" ht="12.75">
      <c r="B395" s="203"/>
      <c r="C395" s="203"/>
      <c r="D395" s="203"/>
      <c r="E395" s="203"/>
      <c r="F395" s="203"/>
      <c r="G395" s="203"/>
      <c r="H395" s="203"/>
      <c r="I395" s="203"/>
    </row>
    <row r="396" spans="2:9" ht="12.75">
      <c r="B396" s="203"/>
      <c r="C396" s="203"/>
      <c r="D396" s="203"/>
      <c r="E396" s="203"/>
      <c r="F396" s="203"/>
      <c r="G396" s="203"/>
      <c r="H396" s="203"/>
      <c r="I396" s="203"/>
    </row>
    <row r="397" spans="2:9" ht="12.75">
      <c r="B397" s="203"/>
      <c r="C397" s="203"/>
      <c r="D397" s="203"/>
      <c r="E397" s="203"/>
      <c r="F397" s="203"/>
      <c r="G397" s="203"/>
      <c r="H397" s="203"/>
      <c r="I397" s="203"/>
    </row>
    <row r="398" spans="2:9" ht="12.75">
      <c r="B398" s="203"/>
      <c r="C398" s="203"/>
      <c r="D398" s="203"/>
      <c r="E398" s="203"/>
      <c r="F398" s="203"/>
      <c r="G398" s="203"/>
      <c r="H398" s="203"/>
      <c r="I398" s="203"/>
    </row>
    <row r="399" spans="2:9" ht="12.75">
      <c r="B399" s="203"/>
      <c r="C399" s="203"/>
      <c r="D399" s="203"/>
      <c r="E399" s="203"/>
      <c r="F399" s="203"/>
      <c r="G399" s="203"/>
      <c r="H399" s="203"/>
      <c r="I399" s="203"/>
    </row>
    <row r="400" spans="2:9" ht="12.75">
      <c r="B400" s="203"/>
      <c r="C400" s="203"/>
      <c r="D400" s="203"/>
      <c r="E400" s="203"/>
      <c r="F400" s="203"/>
      <c r="G400" s="203"/>
      <c r="H400" s="203"/>
      <c r="I400" s="203"/>
    </row>
    <row r="401" spans="2:9" ht="12.75">
      <c r="B401" s="203"/>
      <c r="C401" s="203"/>
      <c r="D401" s="203"/>
      <c r="E401" s="203"/>
      <c r="F401" s="203"/>
      <c r="G401" s="203"/>
      <c r="H401" s="203"/>
      <c r="I401" s="203"/>
    </row>
    <row r="402" spans="2:9" ht="12.75">
      <c r="B402" s="203"/>
      <c r="C402" s="203"/>
      <c r="D402" s="203"/>
      <c r="E402" s="203"/>
      <c r="F402" s="203"/>
      <c r="G402" s="203"/>
      <c r="H402" s="203"/>
      <c r="I402" s="203"/>
    </row>
    <row r="403" spans="2:9" ht="12.75">
      <c r="B403" s="203"/>
      <c r="C403" s="203"/>
      <c r="D403" s="203"/>
      <c r="E403" s="203"/>
      <c r="F403" s="203"/>
      <c r="G403" s="203"/>
      <c r="H403" s="203"/>
      <c r="I403" s="203"/>
    </row>
    <row r="404" spans="2:9" ht="12.75">
      <c r="B404" s="203"/>
      <c r="C404" s="203"/>
      <c r="D404" s="203"/>
      <c r="E404" s="203"/>
      <c r="F404" s="203"/>
      <c r="G404" s="203"/>
      <c r="H404" s="203"/>
      <c r="I404" s="203"/>
    </row>
    <row r="405" spans="2:9" ht="12.75">
      <c r="B405" s="203"/>
      <c r="C405" s="203"/>
      <c r="D405" s="203"/>
      <c r="E405" s="203"/>
      <c r="F405" s="203"/>
      <c r="G405" s="203"/>
      <c r="H405" s="203"/>
      <c r="I405" s="203"/>
    </row>
    <row r="406" spans="2:9" ht="12.75">
      <c r="B406" s="203"/>
      <c r="C406" s="203"/>
      <c r="D406" s="203"/>
      <c r="E406" s="203"/>
      <c r="F406" s="203"/>
      <c r="G406" s="203"/>
      <c r="H406" s="203"/>
      <c r="I406" s="203"/>
    </row>
    <row r="407" spans="2:9" ht="12.75">
      <c r="B407" s="203"/>
      <c r="C407" s="203"/>
      <c r="D407" s="203"/>
      <c r="E407" s="203"/>
      <c r="F407" s="203"/>
      <c r="G407" s="203"/>
      <c r="H407" s="203"/>
      <c r="I407" s="203"/>
    </row>
    <row r="408" spans="2:9" ht="12.75">
      <c r="B408" s="203"/>
      <c r="C408" s="203"/>
      <c r="D408" s="203"/>
      <c r="E408" s="203"/>
      <c r="F408" s="203"/>
      <c r="G408" s="203"/>
      <c r="H408" s="203"/>
      <c r="I408" s="203"/>
    </row>
    <row r="409" spans="2:9" ht="12.75">
      <c r="B409" s="203"/>
      <c r="C409" s="203"/>
      <c r="D409" s="203"/>
      <c r="E409" s="203"/>
      <c r="F409" s="203"/>
      <c r="G409" s="203"/>
      <c r="H409" s="203"/>
      <c r="I409" s="203"/>
    </row>
    <row r="410" spans="2:9" ht="12.75">
      <c r="B410" s="203"/>
      <c r="C410" s="203"/>
      <c r="D410" s="203"/>
      <c r="E410" s="203"/>
      <c r="F410" s="203"/>
      <c r="G410" s="203"/>
      <c r="H410" s="203"/>
      <c r="I410" s="203"/>
    </row>
    <row r="411" spans="2:9" ht="12.75">
      <c r="B411" s="203"/>
      <c r="C411" s="203"/>
      <c r="D411" s="203"/>
      <c r="E411" s="203"/>
      <c r="F411" s="203"/>
      <c r="G411" s="203"/>
      <c r="H411" s="203"/>
      <c r="I411" s="203"/>
    </row>
    <row r="412" spans="2:9" ht="12.75">
      <c r="B412" s="203"/>
      <c r="C412" s="203"/>
      <c r="D412" s="203"/>
      <c r="E412" s="203"/>
      <c r="F412" s="203"/>
      <c r="G412" s="203"/>
      <c r="H412" s="203"/>
      <c r="I412" s="203"/>
    </row>
    <row r="413" spans="2:9" ht="12.75">
      <c r="B413" s="203"/>
      <c r="C413" s="203"/>
      <c r="D413" s="203"/>
      <c r="E413" s="203"/>
      <c r="F413" s="203"/>
      <c r="G413" s="203"/>
      <c r="H413" s="203"/>
      <c r="I413" s="203"/>
    </row>
    <row r="414" spans="2:9" ht="12.75">
      <c r="B414" s="203"/>
      <c r="C414" s="203"/>
      <c r="D414" s="203"/>
      <c r="E414" s="203"/>
      <c r="F414" s="203"/>
      <c r="G414" s="203"/>
      <c r="H414" s="203"/>
      <c r="I414" s="203"/>
    </row>
    <row r="415" spans="2:9" ht="12.75">
      <c r="B415" s="203"/>
      <c r="C415" s="203"/>
      <c r="D415" s="203"/>
      <c r="E415" s="203"/>
      <c r="F415" s="203"/>
      <c r="G415" s="203"/>
      <c r="H415" s="203"/>
      <c r="I415" s="203"/>
    </row>
    <row r="416" spans="2:9" ht="12.75">
      <c r="B416" s="203"/>
      <c r="C416" s="203"/>
      <c r="D416" s="203"/>
      <c r="E416" s="203"/>
      <c r="F416" s="203"/>
      <c r="G416" s="203"/>
      <c r="H416" s="203"/>
      <c r="I416" s="203"/>
    </row>
    <row r="417" spans="2:9" ht="12.75">
      <c r="B417" s="203"/>
      <c r="C417" s="203"/>
      <c r="D417" s="203"/>
      <c r="E417" s="203"/>
      <c r="F417" s="203"/>
      <c r="G417" s="203"/>
      <c r="H417" s="203"/>
      <c r="I417" s="203"/>
    </row>
    <row r="418" spans="2:9" ht="12.75">
      <c r="B418" s="203"/>
      <c r="C418" s="203"/>
      <c r="D418" s="203"/>
      <c r="E418" s="203"/>
      <c r="F418" s="203"/>
      <c r="G418" s="203"/>
      <c r="H418" s="203"/>
      <c r="I418" s="203"/>
    </row>
    <row r="419" spans="2:9" ht="12.75">
      <c r="B419" s="203"/>
      <c r="C419" s="203"/>
      <c r="D419" s="203"/>
      <c r="E419" s="203"/>
      <c r="F419" s="203"/>
      <c r="G419" s="203"/>
      <c r="H419" s="203"/>
      <c r="I419" s="203"/>
    </row>
    <row r="420" spans="2:9" ht="12.75">
      <c r="B420" s="203"/>
      <c r="C420" s="203"/>
      <c r="D420" s="203"/>
      <c r="E420" s="203"/>
      <c r="F420" s="203"/>
      <c r="G420" s="203"/>
      <c r="H420" s="203"/>
      <c r="I420" s="203"/>
    </row>
    <row r="421" spans="2:9" ht="12.75">
      <c r="B421" s="203"/>
      <c r="C421" s="203"/>
      <c r="D421" s="203"/>
      <c r="E421" s="203"/>
      <c r="F421" s="203"/>
      <c r="G421" s="203"/>
      <c r="H421" s="203"/>
      <c r="I421" s="203"/>
    </row>
    <row r="422" spans="2:9" ht="12.75">
      <c r="B422" s="203"/>
      <c r="C422" s="203"/>
      <c r="D422" s="203"/>
      <c r="E422" s="203"/>
      <c r="F422" s="203"/>
      <c r="G422" s="203"/>
      <c r="H422" s="203"/>
      <c r="I422" s="203"/>
    </row>
    <row r="423" spans="2:9" ht="12.75">
      <c r="B423" s="203"/>
      <c r="C423" s="203"/>
      <c r="D423" s="203"/>
      <c r="E423" s="203"/>
      <c r="F423" s="203"/>
      <c r="G423" s="203"/>
      <c r="H423" s="203"/>
      <c r="I423" s="203"/>
    </row>
    <row r="424" spans="2:9" ht="12.75">
      <c r="B424" s="203"/>
      <c r="C424" s="203"/>
      <c r="D424" s="203"/>
      <c r="E424" s="203"/>
      <c r="F424" s="203"/>
      <c r="G424" s="203"/>
      <c r="H424" s="203"/>
      <c r="I424" s="203"/>
    </row>
    <row r="425" spans="2:9" ht="12.75">
      <c r="B425" s="203"/>
      <c r="C425" s="203"/>
      <c r="D425" s="203"/>
      <c r="E425" s="203"/>
      <c r="F425" s="203"/>
      <c r="G425" s="203"/>
      <c r="H425" s="203"/>
      <c r="I425" s="203"/>
    </row>
    <row r="426" spans="2:9" ht="12.75">
      <c r="B426" s="203"/>
      <c r="C426" s="203"/>
      <c r="D426" s="203"/>
      <c r="E426" s="203"/>
      <c r="F426" s="203"/>
      <c r="G426" s="203"/>
      <c r="H426" s="203"/>
      <c r="I426" s="203"/>
    </row>
    <row r="427" spans="2:9" ht="12.75">
      <c r="B427" s="203"/>
      <c r="C427" s="203"/>
      <c r="D427" s="203"/>
      <c r="E427" s="203"/>
      <c r="F427" s="203"/>
      <c r="G427" s="203"/>
      <c r="H427" s="203"/>
      <c r="I427" s="203"/>
    </row>
    <row r="428" spans="2:9" ht="12.75">
      <c r="B428" s="203"/>
      <c r="C428" s="203"/>
      <c r="D428" s="203"/>
      <c r="E428" s="203"/>
      <c r="F428" s="203"/>
      <c r="G428" s="203"/>
      <c r="H428" s="203"/>
      <c r="I428" s="203"/>
    </row>
    <row r="429" spans="2:9" ht="12.75">
      <c r="B429" s="203"/>
      <c r="C429" s="203"/>
      <c r="D429" s="203"/>
      <c r="E429" s="203"/>
      <c r="F429" s="203"/>
      <c r="G429" s="203"/>
      <c r="H429" s="203"/>
      <c r="I429" s="203"/>
    </row>
    <row r="430" spans="2:9" ht="12.75">
      <c r="B430" s="203"/>
      <c r="C430" s="203"/>
      <c r="D430" s="203"/>
      <c r="E430" s="203"/>
      <c r="F430" s="203"/>
      <c r="G430" s="203"/>
      <c r="H430" s="203"/>
      <c r="I430" s="203"/>
    </row>
    <row r="431" spans="2:9" ht="12.75">
      <c r="B431" s="203"/>
      <c r="C431" s="203"/>
      <c r="D431" s="203"/>
      <c r="E431" s="203"/>
      <c r="F431" s="203"/>
      <c r="G431" s="203"/>
      <c r="H431" s="203"/>
      <c r="I431" s="203"/>
    </row>
    <row r="432" spans="2:9" ht="12.75">
      <c r="B432" s="203"/>
      <c r="C432" s="203"/>
      <c r="D432" s="203"/>
      <c r="E432" s="203"/>
      <c r="F432" s="203"/>
      <c r="G432" s="203"/>
      <c r="H432" s="203"/>
      <c r="I432" s="203"/>
    </row>
    <row r="433" spans="2:9" ht="12.75">
      <c r="B433" s="203"/>
      <c r="C433" s="203"/>
      <c r="D433" s="203"/>
      <c r="E433" s="203"/>
      <c r="F433" s="203"/>
      <c r="G433" s="203"/>
      <c r="H433" s="203"/>
      <c r="I433" s="203"/>
    </row>
    <row r="434" spans="2:9" ht="12.75">
      <c r="B434" s="203"/>
      <c r="C434" s="203"/>
      <c r="D434" s="203"/>
      <c r="E434" s="203"/>
      <c r="F434" s="203"/>
      <c r="G434" s="203"/>
      <c r="H434" s="203"/>
      <c r="I434" s="203"/>
    </row>
    <row r="435" spans="2:9" ht="12.75">
      <c r="B435" s="203"/>
      <c r="C435" s="203"/>
      <c r="D435" s="203"/>
      <c r="E435" s="203"/>
      <c r="F435" s="203"/>
      <c r="G435" s="203"/>
      <c r="H435" s="203"/>
      <c r="I435" s="203"/>
    </row>
    <row r="436" spans="2:9" ht="12.75">
      <c r="B436" s="203"/>
      <c r="C436" s="203"/>
      <c r="D436" s="203"/>
      <c r="E436" s="203"/>
      <c r="F436" s="203"/>
      <c r="G436" s="203"/>
      <c r="H436" s="203"/>
      <c r="I436" s="203"/>
    </row>
    <row r="437" spans="2:9" ht="12.75">
      <c r="B437" s="203"/>
      <c r="C437" s="203"/>
      <c r="D437" s="203"/>
      <c r="E437" s="203"/>
      <c r="F437" s="203"/>
      <c r="G437" s="203"/>
      <c r="H437" s="203"/>
      <c r="I437" s="203"/>
    </row>
    <row r="438" spans="2:9" ht="12.75">
      <c r="B438" s="203"/>
      <c r="C438" s="203"/>
      <c r="D438" s="203"/>
      <c r="E438" s="203"/>
      <c r="F438" s="203"/>
      <c r="G438" s="203"/>
      <c r="H438" s="203"/>
      <c r="I438" s="203"/>
    </row>
    <row r="439" spans="2:9" ht="12.75">
      <c r="B439" s="203"/>
      <c r="C439" s="203"/>
      <c r="D439" s="203"/>
      <c r="E439" s="203"/>
      <c r="F439" s="203"/>
      <c r="G439" s="203"/>
      <c r="H439" s="203"/>
      <c r="I439" s="203"/>
    </row>
    <row r="440" spans="2:9" ht="12.75">
      <c r="B440" s="203"/>
      <c r="C440" s="203"/>
      <c r="D440" s="203"/>
      <c r="E440" s="203"/>
      <c r="F440" s="203"/>
      <c r="G440" s="203"/>
      <c r="H440" s="203"/>
      <c r="I440" s="203"/>
    </row>
    <row r="441" spans="2:9" ht="12.75">
      <c r="B441" s="203"/>
      <c r="C441" s="203"/>
      <c r="D441" s="203"/>
      <c r="E441" s="203"/>
      <c r="F441" s="203"/>
      <c r="G441" s="203"/>
      <c r="H441" s="203"/>
      <c r="I441" s="203"/>
    </row>
    <row r="442" spans="2:9" ht="12.75">
      <c r="B442" s="203"/>
      <c r="C442" s="203"/>
      <c r="D442" s="203"/>
      <c r="E442" s="203"/>
      <c r="F442" s="203"/>
      <c r="G442" s="203"/>
      <c r="H442" s="203"/>
      <c r="I442" s="203"/>
    </row>
    <row r="443" spans="2:9" ht="12.75">
      <c r="B443" s="203"/>
      <c r="C443" s="203"/>
      <c r="D443" s="203"/>
      <c r="E443" s="203"/>
      <c r="F443" s="203"/>
      <c r="G443" s="203"/>
      <c r="H443" s="203"/>
      <c r="I443" s="203"/>
    </row>
    <row r="444" spans="2:9" ht="12.75">
      <c r="B444" s="203"/>
      <c r="C444" s="203"/>
      <c r="D444" s="203"/>
      <c r="E444" s="203"/>
      <c r="F444" s="203"/>
      <c r="G444" s="203"/>
      <c r="H444" s="203"/>
      <c r="I444" s="203"/>
    </row>
    <row r="445" spans="2:9" ht="12.75">
      <c r="B445" s="203"/>
      <c r="C445" s="203"/>
      <c r="D445" s="203"/>
      <c r="E445" s="203"/>
      <c r="F445" s="203"/>
      <c r="G445" s="203"/>
      <c r="H445" s="203"/>
      <c r="I445" s="203"/>
    </row>
    <row r="446" spans="2:9" ht="12.75">
      <c r="B446" s="203"/>
      <c r="C446" s="203"/>
      <c r="D446" s="203"/>
      <c r="E446" s="203"/>
      <c r="F446" s="203"/>
      <c r="G446" s="203"/>
      <c r="H446" s="203"/>
      <c r="I446" s="203"/>
    </row>
    <row r="447" spans="2:9" ht="12.75">
      <c r="B447" s="203"/>
      <c r="C447" s="203"/>
      <c r="D447" s="203"/>
      <c r="E447" s="203"/>
      <c r="F447" s="203"/>
      <c r="G447" s="203"/>
      <c r="H447" s="203"/>
      <c r="I447" s="203"/>
    </row>
    <row r="448" spans="2:9" ht="12.75">
      <c r="B448" s="203"/>
      <c r="C448" s="203"/>
      <c r="D448" s="203"/>
      <c r="E448" s="203"/>
      <c r="F448" s="203"/>
      <c r="G448" s="203"/>
      <c r="H448" s="203"/>
      <c r="I448" s="203"/>
    </row>
    <row r="449" spans="2:9" ht="12.75">
      <c r="B449" s="203"/>
      <c r="C449" s="203"/>
      <c r="D449" s="203"/>
      <c r="E449" s="203"/>
      <c r="F449" s="203"/>
      <c r="G449" s="203"/>
      <c r="H449" s="203"/>
      <c r="I449" s="203"/>
    </row>
    <row r="450" spans="2:9" ht="12.75">
      <c r="B450" s="203"/>
      <c r="C450" s="203"/>
      <c r="D450" s="203"/>
      <c r="E450" s="203"/>
      <c r="F450" s="203"/>
      <c r="G450" s="203"/>
      <c r="H450" s="203"/>
      <c r="I450" s="203"/>
    </row>
    <row r="451" spans="2:9" ht="12.75">
      <c r="B451" s="203"/>
      <c r="C451" s="203"/>
      <c r="D451" s="203"/>
      <c r="E451" s="203"/>
      <c r="F451" s="203"/>
      <c r="G451" s="203"/>
      <c r="H451" s="203"/>
      <c r="I451" s="203"/>
    </row>
    <row r="452" spans="2:9" ht="12.75">
      <c r="B452" s="203"/>
      <c r="C452" s="203"/>
      <c r="D452" s="203"/>
      <c r="E452" s="203"/>
      <c r="F452" s="203"/>
      <c r="G452" s="203"/>
      <c r="H452" s="203"/>
      <c r="I452" s="203"/>
    </row>
    <row r="453" spans="2:9" ht="12.75">
      <c r="B453" s="203"/>
      <c r="C453" s="203"/>
      <c r="D453" s="203"/>
      <c r="E453" s="203"/>
      <c r="F453" s="203"/>
      <c r="G453" s="203"/>
      <c r="H453" s="203"/>
      <c r="I453" s="203"/>
    </row>
    <row r="454" spans="2:9" ht="12.75">
      <c r="B454" s="203"/>
      <c r="C454" s="203"/>
      <c r="D454" s="203"/>
      <c r="E454" s="203"/>
      <c r="F454" s="203"/>
      <c r="G454" s="203"/>
      <c r="H454" s="203"/>
      <c r="I454" s="203"/>
    </row>
    <row r="455" spans="2:9" ht="12.75">
      <c r="B455" s="203"/>
      <c r="C455" s="203"/>
      <c r="D455" s="203"/>
      <c r="E455" s="203"/>
      <c r="F455" s="203"/>
      <c r="G455" s="203"/>
      <c r="H455" s="203"/>
      <c r="I455" s="203"/>
    </row>
    <row r="456" spans="2:9" ht="12.75">
      <c r="B456" s="203"/>
      <c r="C456" s="203"/>
      <c r="D456" s="203"/>
      <c r="E456" s="203"/>
      <c r="F456" s="203"/>
      <c r="G456" s="203"/>
      <c r="H456" s="203"/>
      <c r="I456" s="203"/>
    </row>
    <row r="457" spans="2:9" ht="12.75">
      <c r="B457" s="203"/>
      <c r="C457" s="203"/>
      <c r="D457" s="203"/>
      <c r="E457" s="203"/>
      <c r="F457" s="203"/>
      <c r="G457" s="203"/>
      <c r="H457" s="203"/>
      <c r="I457" s="203"/>
    </row>
    <row r="458" spans="2:9" ht="12.75">
      <c r="B458" s="203"/>
      <c r="C458" s="203"/>
      <c r="D458" s="203"/>
      <c r="E458" s="203"/>
      <c r="F458" s="203"/>
      <c r="G458" s="203"/>
      <c r="H458" s="203"/>
      <c r="I458" s="203"/>
    </row>
    <row r="459" spans="2:9" ht="12.75">
      <c r="B459" s="203"/>
      <c r="C459" s="203"/>
      <c r="D459" s="203"/>
      <c r="E459" s="203"/>
      <c r="F459" s="203"/>
      <c r="G459" s="203"/>
      <c r="H459" s="203"/>
      <c r="I459" s="203"/>
    </row>
    <row r="460" spans="2:9" ht="12.75">
      <c r="B460" s="203"/>
      <c r="C460" s="203"/>
      <c r="D460" s="203"/>
      <c r="E460" s="203"/>
      <c r="F460" s="203"/>
      <c r="G460" s="203"/>
      <c r="H460" s="203"/>
      <c r="I460" s="203"/>
    </row>
    <row r="461" spans="2:9" ht="12.75">
      <c r="B461" s="203"/>
      <c r="C461" s="203"/>
      <c r="D461" s="203"/>
      <c r="E461" s="203"/>
      <c r="F461" s="203"/>
      <c r="G461" s="203"/>
      <c r="H461" s="203"/>
      <c r="I461" s="203"/>
    </row>
    <row r="462" spans="2:9" ht="12.75">
      <c r="B462" s="203"/>
      <c r="C462" s="203"/>
      <c r="D462" s="203"/>
      <c r="E462" s="203"/>
      <c r="F462" s="203"/>
      <c r="G462" s="203"/>
      <c r="H462" s="203"/>
      <c r="I462" s="203"/>
    </row>
    <row r="463" spans="2:9" ht="12.75">
      <c r="B463" s="203"/>
      <c r="C463" s="203"/>
      <c r="D463" s="203"/>
      <c r="E463" s="203"/>
      <c r="F463" s="203"/>
      <c r="G463" s="203"/>
      <c r="H463" s="203"/>
      <c r="I463" s="203"/>
    </row>
    <row r="464" spans="2:9" ht="12.75">
      <c r="B464" s="203"/>
      <c r="C464" s="203"/>
      <c r="D464" s="203"/>
      <c r="E464" s="203"/>
      <c r="F464" s="203"/>
      <c r="G464" s="203"/>
      <c r="H464" s="203"/>
      <c r="I464" s="203"/>
    </row>
    <row r="465" spans="2:9" ht="12.75">
      <c r="B465" s="203"/>
      <c r="C465" s="203"/>
      <c r="D465" s="203"/>
      <c r="E465" s="203"/>
      <c r="F465" s="203"/>
      <c r="G465" s="203"/>
      <c r="H465" s="203"/>
      <c r="I465" s="203"/>
    </row>
    <row r="466" spans="2:9" ht="12.75">
      <c r="B466" s="203"/>
      <c r="C466" s="203"/>
      <c r="D466" s="203"/>
      <c r="E466" s="203"/>
      <c r="F466" s="203"/>
      <c r="G466" s="203"/>
      <c r="H466" s="203"/>
      <c r="I466" s="203"/>
    </row>
    <row r="467" spans="2:9" ht="12.75">
      <c r="B467" s="203"/>
      <c r="C467" s="203"/>
      <c r="D467" s="203"/>
      <c r="E467" s="203"/>
      <c r="F467" s="203"/>
      <c r="G467" s="203"/>
      <c r="H467" s="203"/>
      <c r="I467" s="203"/>
    </row>
    <row r="468" spans="2:9" ht="12.75">
      <c r="B468" s="203"/>
      <c r="C468" s="203"/>
      <c r="D468" s="203"/>
      <c r="E468" s="203"/>
      <c r="F468" s="203"/>
      <c r="G468" s="203"/>
      <c r="H468" s="203"/>
      <c r="I468" s="203"/>
    </row>
    <row r="469" spans="2:9" ht="12.75">
      <c r="B469" s="203"/>
      <c r="C469" s="203"/>
      <c r="D469" s="203"/>
      <c r="E469" s="203"/>
      <c r="F469" s="203"/>
      <c r="G469" s="203"/>
      <c r="H469" s="203"/>
      <c r="I469" s="203"/>
    </row>
    <row r="470" spans="2:9" ht="12.75">
      <c r="B470" s="203"/>
      <c r="C470" s="203"/>
      <c r="D470" s="203"/>
      <c r="E470" s="203"/>
      <c r="F470" s="203"/>
      <c r="G470" s="203"/>
      <c r="H470" s="203"/>
      <c r="I470" s="203"/>
    </row>
    <row r="471" spans="2:9" ht="12.75">
      <c r="B471" s="203"/>
      <c r="C471" s="203"/>
      <c r="D471" s="203"/>
      <c r="E471" s="203"/>
      <c r="F471" s="203"/>
      <c r="G471" s="203"/>
      <c r="H471" s="203"/>
      <c r="I471" s="203"/>
    </row>
    <row r="472" spans="2:9" ht="12.75">
      <c r="B472" s="203"/>
      <c r="C472" s="203"/>
      <c r="D472" s="203"/>
      <c r="E472" s="203"/>
      <c r="F472" s="203"/>
      <c r="G472" s="203"/>
      <c r="H472" s="203"/>
      <c r="I472" s="203"/>
    </row>
    <row r="473" spans="2:9" ht="12.75">
      <c r="B473" s="203"/>
      <c r="C473" s="203"/>
      <c r="D473" s="203"/>
      <c r="E473" s="203"/>
      <c r="F473" s="203"/>
      <c r="G473" s="203"/>
      <c r="H473" s="203"/>
      <c r="I473" s="203"/>
    </row>
    <row r="474" spans="2:9" ht="12.75">
      <c r="B474" s="203"/>
      <c r="C474" s="203"/>
      <c r="D474" s="203"/>
      <c r="E474" s="203"/>
      <c r="F474" s="203"/>
      <c r="G474" s="203"/>
      <c r="H474" s="203"/>
      <c r="I474" s="203"/>
    </row>
    <row r="475" spans="2:9" ht="12.75">
      <c r="B475" s="203"/>
      <c r="C475" s="203"/>
      <c r="D475" s="203"/>
      <c r="E475" s="203"/>
      <c r="F475" s="203"/>
      <c r="G475" s="203"/>
      <c r="H475" s="203"/>
      <c r="I475" s="203"/>
    </row>
    <row r="476" spans="2:9" ht="12.75">
      <c r="B476" s="203"/>
      <c r="C476" s="203"/>
      <c r="D476" s="203"/>
      <c r="E476" s="203"/>
      <c r="F476" s="203"/>
      <c r="G476" s="203"/>
      <c r="H476" s="203"/>
      <c r="I476" s="203"/>
    </row>
    <row r="477" spans="2:9" ht="12.75">
      <c r="B477" s="203"/>
      <c r="C477" s="203"/>
      <c r="D477" s="203"/>
      <c r="E477" s="203"/>
      <c r="F477" s="203"/>
      <c r="G477" s="203"/>
      <c r="H477" s="203"/>
      <c r="I477" s="203"/>
    </row>
    <row r="478" spans="2:9" ht="12.75">
      <c r="B478" s="203"/>
      <c r="C478" s="203"/>
      <c r="D478" s="203"/>
      <c r="E478" s="203"/>
      <c r="F478" s="203"/>
      <c r="G478" s="203"/>
      <c r="H478" s="203"/>
      <c r="I478" s="203"/>
    </row>
    <row r="479" spans="2:9" ht="12.75">
      <c r="B479" s="203"/>
      <c r="C479" s="203"/>
      <c r="D479" s="203"/>
      <c r="E479" s="203"/>
      <c r="F479" s="203"/>
      <c r="G479" s="203"/>
      <c r="H479" s="203"/>
      <c r="I479" s="203"/>
    </row>
    <row r="480" spans="2:9" ht="12.75">
      <c r="B480" s="203"/>
      <c r="C480" s="203"/>
      <c r="D480" s="203"/>
      <c r="E480" s="203"/>
      <c r="F480" s="203"/>
      <c r="G480" s="203"/>
      <c r="H480" s="203"/>
      <c r="I480" s="203"/>
    </row>
    <row r="481" spans="2:9" ht="12.75">
      <c r="B481" s="203"/>
      <c r="C481" s="203"/>
      <c r="D481" s="203"/>
      <c r="E481" s="203"/>
      <c r="F481" s="203"/>
      <c r="G481" s="203"/>
      <c r="H481" s="203"/>
      <c r="I481" s="203"/>
    </row>
    <row r="482" spans="2:9" ht="12.75">
      <c r="B482" s="203"/>
      <c r="C482" s="203"/>
      <c r="D482" s="203"/>
      <c r="E482" s="203"/>
      <c r="F482" s="203"/>
      <c r="G482" s="203"/>
      <c r="H482" s="203"/>
      <c r="I482" s="203"/>
    </row>
    <row r="483" spans="2:9" ht="12.75">
      <c r="B483" s="203"/>
      <c r="C483" s="203"/>
      <c r="D483" s="203"/>
      <c r="E483" s="203"/>
      <c r="F483" s="203"/>
      <c r="G483" s="203"/>
      <c r="H483" s="203"/>
      <c r="I483" s="203"/>
    </row>
    <row r="484" spans="2:9" ht="12.75">
      <c r="B484" s="203"/>
      <c r="C484" s="203"/>
      <c r="D484" s="203"/>
      <c r="E484" s="203"/>
      <c r="F484" s="203"/>
      <c r="G484" s="203"/>
      <c r="H484" s="203"/>
      <c r="I484" s="203"/>
    </row>
    <row r="485" spans="2:9" ht="12.75">
      <c r="B485" s="203"/>
      <c r="C485" s="203"/>
      <c r="D485" s="203"/>
      <c r="E485" s="203"/>
      <c r="F485" s="203"/>
      <c r="G485" s="203"/>
      <c r="H485" s="203"/>
      <c r="I485" s="203"/>
    </row>
    <row r="486" spans="2:9" ht="12.75">
      <c r="B486" s="203"/>
      <c r="C486" s="203"/>
      <c r="D486" s="203"/>
      <c r="E486" s="203"/>
      <c r="F486" s="203"/>
      <c r="G486" s="203"/>
      <c r="H486" s="203"/>
      <c r="I486" s="203"/>
    </row>
    <row r="487" spans="2:9" ht="12.75">
      <c r="B487" s="203"/>
      <c r="C487" s="203"/>
      <c r="D487" s="203"/>
      <c r="E487" s="203"/>
      <c r="F487" s="203"/>
      <c r="G487" s="203"/>
      <c r="H487" s="203"/>
      <c r="I487" s="203"/>
    </row>
    <row r="488" spans="2:9" ht="12.75">
      <c r="B488" s="203"/>
      <c r="C488" s="203"/>
      <c r="D488" s="203"/>
      <c r="E488" s="203"/>
      <c r="F488" s="203"/>
      <c r="G488" s="203"/>
      <c r="H488" s="203"/>
      <c r="I488" s="203"/>
    </row>
    <row r="489" spans="2:9" ht="12.75">
      <c r="B489" s="203"/>
      <c r="C489" s="203"/>
      <c r="D489" s="203"/>
      <c r="E489" s="203"/>
      <c r="F489" s="203"/>
      <c r="G489" s="203"/>
      <c r="H489" s="203"/>
      <c r="I489" s="203"/>
    </row>
    <row r="490" spans="2:9" ht="12.75">
      <c r="B490" s="203"/>
      <c r="C490" s="203"/>
      <c r="D490" s="203"/>
      <c r="E490" s="203"/>
      <c r="F490" s="203"/>
      <c r="G490" s="203"/>
      <c r="H490" s="203"/>
      <c r="I490" s="203"/>
    </row>
    <row r="491" spans="2:9" ht="12.75">
      <c r="B491" s="203"/>
      <c r="C491" s="203"/>
      <c r="D491" s="203"/>
      <c r="E491" s="203"/>
      <c r="F491" s="203"/>
      <c r="G491" s="203"/>
      <c r="H491" s="203"/>
      <c r="I491" s="203"/>
    </row>
    <row r="492" spans="2:9" ht="12.75">
      <c r="B492" s="203"/>
      <c r="C492" s="203"/>
      <c r="D492" s="203"/>
      <c r="E492" s="203"/>
      <c r="F492" s="203"/>
      <c r="G492" s="203"/>
      <c r="H492" s="203"/>
      <c r="I492" s="203"/>
    </row>
    <row r="493" spans="2:9" ht="12.75">
      <c r="B493" s="203"/>
      <c r="C493" s="203"/>
      <c r="D493" s="203"/>
      <c r="E493" s="203"/>
      <c r="F493" s="203"/>
      <c r="G493" s="203"/>
      <c r="H493" s="203"/>
      <c r="I493" s="203"/>
    </row>
    <row r="494" spans="2:9" ht="12.75">
      <c r="B494" s="203"/>
      <c r="C494" s="203"/>
      <c r="D494" s="203"/>
      <c r="E494" s="203"/>
      <c r="F494" s="203"/>
      <c r="G494" s="203"/>
      <c r="H494" s="203"/>
      <c r="I494" s="203"/>
    </row>
    <row r="495" spans="2:9" ht="12.75">
      <c r="B495" s="203"/>
      <c r="C495" s="203"/>
      <c r="D495" s="203"/>
      <c r="E495" s="203"/>
      <c r="F495" s="203"/>
      <c r="G495" s="203"/>
      <c r="H495" s="203"/>
      <c r="I495" s="203"/>
    </row>
    <row r="496" spans="2:9" ht="12.75">
      <c r="B496" s="203"/>
      <c r="C496" s="203"/>
      <c r="D496" s="203"/>
      <c r="E496" s="203"/>
      <c r="F496" s="203"/>
      <c r="G496" s="203"/>
      <c r="H496" s="203"/>
      <c r="I496" s="203"/>
    </row>
    <row r="497" spans="2:9" ht="12.75">
      <c r="B497" s="203"/>
      <c r="C497" s="203"/>
      <c r="D497" s="203"/>
      <c r="E497" s="203"/>
      <c r="F497" s="203"/>
      <c r="G497" s="203"/>
      <c r="H497" s="203"/>
      <c r="I497" s="203"/>
    </row>
    <row r="498" spans="2:9" ht="12.75">
      <c r="B498" s="203"/>
      <c r="C498" s="203"/>
      <c r="D498" s="203"/>
      <c r="E498" s="203"/>
      <c r="F498" s="203"/>
      <c r="G498" s="203"/>
      <c r="H498" s="203"/>
      <c r="I498" s="203"/>
    </row>
    <row r="499" spans="2:9" ht="12.75">
      <c r="B499" s="203"/>
      <c r="C499" s="203"/>
      <c r="D499" s="203"/>
      <c r="E499" s="203"/>
      <c r="F499" s="203"/>
      <c r="G499" s="203"/>
      <c r="H499" s="203"/>
      <c r="I499" s="203"/>
    </row>
    <row r="500" spans="2:9" ht="12.75">
      <c r="B500" s="203"/>
      <c r="C500" s="203"/>
      <c r="D500" s="203"/>
      <c r="E500" s="203"/>
      <c r="F500" s="203"/>
      <c r="G500" s="203"/>
      <c r="H500" s="203"/>
      <c r="I500" s="203"/>
    </row>
    <row r="501" spans="2:9" ht="12.75">
      <c r="B501" s="203"/>
      <c r="C501" s="203"/>
      <c r="D501" s="203"/>
      <c r="E501" s="203"/>
      <c r="F501" s="203"/>
      <c r="G501" s="203"/>
      <c r="H501" s="203"/>
      <c r="I501" s="203"/>
    </row>
    <row r="502" spans="2:9" ht="12.75">
      <c r="B502" s="203"/>
      <c r="C502" s="203"/>
      <c r="D502" s="203"/>
      <c r="E502" s="203"/>
      <c r="F502" s="203"/>
      <c r="G502" s="203"/>
      <c r="H502" s="203"/>
      <c r="I502" s="203"/>
    </row>
    <row r="503" spans="2:9" ht="12.75">
      <c r="B503" s="203"/>
      <c r="C503" s="203"/>
      <c r="D503" s="203"/>
      <c r="E503" s="203"/>
      <c r="F503" s="203"/>
      <c r="G503" s="203"/>
      <c r="H503" s="203"/>
      <c r="I503" s="203"/>
    </row>
    <row r="504" spans="2:9" ht="12.75">
      <c r="B504" s="203"/>
      <c r="C504" s="203"/>
      <c r="D504" s="203"/>
      <c r="E504" s="203"/>
      <c r="F504" s="203"/>
      <c r="G504" s="203"/>
      <c r="H504" s="203"/>
      <c r="I504" s="203"/>
    </row>
    <row r="505" spans="2:9" ht="12.75">
      <c r="B505" s="203"/>
      <c r="C505" s="203"/>
      <c r="D505" s="203"/>
      <c r="E505" s="203"/>
      <c r="F505" s="203"/>
      <c r="G505" s="203"/>
      <c r="H505" s="203"/>
      <c r="I505" s="203"/>
    </row>
    <row r="506" spans="2:9" ht="12.75">
      <c r="B506" s="203"/>
      <c r="C506" s="203"/>
      <c r="D506" s="203"/>
      <c r="E506" s="203"/>
      <c r="F506" s="203"/>
      <c r="G506" s="203"/>
      <c r="H506" s="203"/>
      <c r="I506" s="203"/>
    </row>
    <row r="507" spans="2:9" ht="12.75">
      <c r="B507" s="203"/>
      <c r="C507" s="203"/>
      <c r="D507" s="203"/>
      <c r="E507" s="203"/>
      <c r="F507" s="203"/>
      <c r="G507" s="203"/>
      <c r="H507" s="203"/>
      <c r="I507" s="203"/>
    </row>
    <row r="508" spans="2:9" ht="12.75">
      <c r="B508" s="203"/>
      <c r="C508" s="203"/>
      <c r="D508" s="203"/>
      <c r="E508" s="203"/>
      <c r="F508" s="203"/>
      <c r="G508" s="203"/>
      <c r="H508" s="203"/>
      <c r="I508" s="203"/>
    </row>
    <row r="509" spans="2:9" ht="12.75">
      <c r="B509" s="203"/>
      <c r="C509" s="203"/>
      <c r="D509" s="203"/>
      <c r="E509" s="203"/>
      <c r="F509" s="203"/>
      <c r="G509" s="203"/>
      <c r="H509" s="203"/>
      <c r="I509" s="203"/>
    </row>
    <row r="510" spans="2:9" ht="12.75">
      <c r="B510" s="203"/>
      <c r="C510" s="203"/>
      <c r="D510" s="203"/>
      <c r="E510" s="203"/>
      <c r="F510" s="203"/>
      <c r="G510" s="203"/>
      <c r="H510" s="203"/>
      <c r="I510" s="203"/>
    </row>
    <row r="511" spans="2:9" ht="12.75">
      <c r="B511" s="203"/>
      <c r="C511" s="203"/>
      <c r="D511" s="203"/>
      <c r="E511" s="203"/>
      <c r="F511" s="203"/>
      <c r="G511" s="203"/>
      <c r="H511" s="203"/>
      <c r="I511" s="203"/>
    </row>
    <row r="512" spans="2:9" ht="12.75">
      <c r="B512" s="203"/>
      <c r="C512" s="203"/>
      <c r="D512" s="203"/>
      <c r="E512" s="203"/>
      <c r="F512" s="203"/>
      <c r="G512" s="203"/>
      <c r="H512" s="203"/>
      <c r="I512" s="203"/>
    </row>
    <row r="513" spans="2:9" ht="12.75">
      <c r="B513" s="203"/>
      <c r="C513" s="203"/>
      <c r="D513" s="203"/>
      <c r="E513" s="203"/>
      <c r="F513" s="203"/>
      <c r="G513" s="203"/>
      <c r="H513" s="203"/>
      <c r="I513" s="203"/>
    </row>
    <row r="514" spans="2:9" ht="12.75">
      <c r="B514" s="203"/>
      <c r="C514" s="203"/>
      <c r="D514" s="203"/>
      <c r="E514" s="203"/>
      <c r="F514" s="203"/>
      <c r="G514" s="203"/>
      <c r="H514" s="203"/>
      <c r="I514" s="203"/>
    </row>
    <row r="515" spans="2:9" ht="12.75">
      <c r="B515" s="203"/>
      <c r="C515" s="203"/>
      <c r="D515" s="203"/>
      <c r="E515" s="203"/>
      <c r="F515" s="203"/>
      <c r="G515" s="203"/>
      <c r="H515" s="203"/>
      <c r="I515" s="203"/>
    </row>
    <row r="516" spans="2:9" ht="12.75">
      <c r="B516" s="203"/>
      <c r="C516" s="203"/>
      <c r="D516" s="203"/>
      <c r="E516" s="203"/>
      <c r="F516" s="203"/>
      <c r="G516" s="203"/>
      <c r="H516" s="203"/>
      <c r="I516" s="203"/>
    </row>
    <row r="517" spans="2:9" ht="12.75">
      <c r="B517" s="203"/>
      <c r="C517" s="203"/>
      <c r="D517" s="203"/>
      <c r="E517" s="203"/>
      <c r="F517" s="203"/>
      <c r="G517" s="203"/>
      <c r="H517" s="203"/>
      <c r="I517" s="203"/>
    </row>
    <row r="518" spans="2:9" ht="12.75">
      <c r="B518" s="203"/>
      <c r="C518" s="203"/>
      <c r="D518" s="203"/>
      <c r="E518" s="203"/>
      <c r="F518" s="203"/>
      <c r="G518" s="203"/>
      <c r="H518" s="203"/>
      <c r="I518" s="203"/>
    </row>
    <row r="519" spans="2:9" ht="12.75">
      <c r="B519" s="203"/>
      <c r="C519" s="203"/>
      <c r="D519" s="203"/>
      <c r="E519" s="203"/>
      <c r="F519" s="203"/>
      <c r="G519" s="203"/>
      <c r="H519" s="203"/>
      <c r="I519" s="203"/>
    </row>
    <row r="520" spans="2:9" ht="12.75">
      <c r="B520" s="203"/>
      <c r="C520" s="203"/>
      <c r="D520" s="203"/>
      <c r="E520" s="203"/>
      <c r="F520" s="203"/>
      <c r="G520" s="203"/>
      <c r="H520" s="203"/>
      <c r="I520" s="203"/>
    </row>
    <row r="521" spans="2:9" ht="12.75">
      <c r="B521" s="203"/>
      <c r="C521" s="203"/>
      <c r="D521" s="203"/>
      <c r="E521" s="203"/>
      <c r="F521" s="203"/>
      <c r="G521" s="203"/>
      <c r="H521" s="203"/>
      <c r="I521" s="203"/>
    </row>
    <row r="522" spans="2:9" ht="12.75">
      <c r="B522" s="203"/>
      <c r="C522" s="203"/>
      <c r="D522" s="203"/>
      <c r="E522" s="203"/>
      <c r="F522" s="203"/>
      <c r="G522" s="203"/>
      <c r="H522" s="203"/>
      <c r="I522" s="203"/>
    </row>
    <row r="523" spans="2:9" ht="12.75">
      <c r="B523" s="203"/>
      <c r="C523" s="203"/>
      <c r="D523" s="203"/>
      <c r="E523" s="203"/>
      <c r="F523" s="203"/>
      <c r="G523" s="203"/>
      <c r="H523" s="203"/>
      <c r="I523" s="203"/>
    </row>
    <row r="524" spans="2:9" ht="12.75">
      <c r="B524" s="203"/>
      <c r="C524" s="203"/>
      <c r="D524" s="203"/>
      <c r="E524" s="203"/>
      <c r="F524" s="203"/>
      <c r="G524" s="203"/>
      <c r="H524" s="203"/>
      <c r="I524" s="203"/>
    </row>
    <row r="525" spans="2:9" ht="12.75">
      <c r="B525" s="203"/>
      <c r="C525" s="203"/>
      <c r="D525" s="203"/>
      <c r="E525" s="203"/>
      <c r="F525" s="203"/>
      <c r="G525" s="203"/>
      <c r="H525" s="203"/>
      <c r="I525" s="203"/>
    </row>
    <row r="526" spans="2:9" ht="12.75">
      <c r="B526" s="203"/>
      <c r="C526" s="203"/>
      <c r="D526" s="203"/>
      <c r="E526" s="203"/>
      <c r="F526" s="203"/>
      <c r="G526" s="203"/>
      <c r="H526" s="203"/>
      <c r="I526" s="203"/>
    </row>
    <row r="527" spans="2:9" ht="12.75">
      <c r="B527" s="203"/>
      <c r="C527" s="203"/>
      <c r="D527" s="203"/>
      <c r="E527" s="203"/>
      <c r="F527" s="203"/>
      <c r="G527" s="203"/>
      <c r="H527" s="203"/>
      <c r="I527" s="203"/>
    </row>
    <row r="528" spans="2:9" ht="12.75">
      <c r="B528" s="203"/>
      <c r="C528" s="203"/>
      <c r="D528" s="203"/>
      <c r="E528" s="203"/>
      <c r="F528" s="203"/>
      <c r="G528" s="203"/>
      <c r="H528" s="203"/>
      <c r="I528" s="203"/>
    </row>
    <row r="529" spans="2:9" ht="12.75">
      <c r="B529" s="203"/>
      <c r="C529" s="203"/>
      <c r="D529" s="203"/>
      <c r="E529" s="203"/>
      <c r="F529" s="203"/>
      <c r="G529" s="203"/>
      <c r="H529" s="203"/>
      <c r="I529" s="203"/>
    </row>
    <row r="530" spans="2:9" ht="12.75">
      <c r="B530" s="203"/>
      <c r="C530" s="203"/>
      <c r="D530" s="203"/>
      <c r="E530" s="203"/>
      <c r="F530" s="203"/>
      <c r="G530" s="203"/>
      <c r="H530" s="203"/>
      <c r="I530" s="203"/>
    </row>
    <row r="531" spans="2:9" ht="12.75">
      <c r="B531" s="203"/>
      <c r="C531" s="203"/>
      <c r="D531" s="203"/>
      <c r="E531" s="203"/>
      <c r="F531" s="203"/>
      <c r="G531" s="203"/>
      <c r="H531" s="203"/>
      <c r="I531" s="203"/>
    </row>
    <row r="532" spans="2:9" ht="12.75">
      <c r="B532" s="203"/>
      <c r="C532" s="203"/>
      <c r="D532" s="203"/>
      <c r="E532" s="203"/>
      <c r="F532" s="203"/>
      <c r="G532" s="203"/>
      <c r="H532" s="203"/>
      <c r="I532" s="203"/>
    </row>
    <row r="533" spans="2:9" ht="12.75">
      <c r="B533" s="203"/>
      <c r="C533" s="203"/>
      <c r="D533" s="203"/>
      <c r="E533" s="203"/>
      <c r="F533" s="203"/>
      <c r="G533" s="203"/>
      <c r="H533" s="203"/>
      <c r="I533" s="203"/>
    </row>
    <row r="534" spans="2:9" ht="12.75">
      <c r="B534" s="203"/>
      <c r="C534" s="203"/>
      <c r="D534" s="203"/>
      <c r="E534" s="203"/>
      <c r="F534" s="203"/>
      <c r="G534" s="203"/>
      <c r="H534" s="203"/>
      <c r="I534" s="203"/>
    </row>
    <row r="535" spans="2:9" ht="12.75">
      <c r="B535" s="203"/>
      <c r="C535" s="203"/>
      <c r="D535" s="203"/>
      <c r="E535" s="203"/>
      <c r="F535" s="203"/>
      <c r="G535" s="203"/>
      <c r="H535" s="203"/>
      <c r="I535" s="203"/>
    </row>
    <row r="536" spans="2:9" ht="12.75">
      <c r="B536" s="203"/>
      <c r="C536" s="203"/>
      <c r="D536" s="203"/>
      <c r="E536" s="203"/>
      <c r="F536" s="203"/>
      <c r="G536" s="203"/>
      <c r="H536" s="203"/>
      <c r="I536" s="203"/>
    </row>
    <row r="537" spans="2:9" ht="12.75">
      <c r="B537" s="203"/>
      <c r="C537" s="203"/>
      <c r="D537" s="203"/>
      <c r="E537" s="203"/>
      <c r="F537" s="203"/>
      <c r="G537" s="203"/>
      <c r="H537" s="203"/>
      <c r="I537" s="203"/>
    </row>
    <row r="538" spans="2:9" ht="12.75">
      <c r="B538" s="203"/>
      <c r="C538" s="203"/>
      <c r="D538" s="203"/>
      <c r="E538" s="203"/>
      <c r="F538" s="203"/>
      <c r="G538" s="203"/>
      <c r="H538" s="203"/>
      <c r="I538" s="203"/>
    </row>
    <row r="539" spans="2:9" ht="12.75">
      <c r="B539" s="203"/>
      <c r="C539" s="203"/>
      <c r="D539" s="203"/>
      <c r="E539" s="203"/>
      <c r="F539" s="203"/>
      <c r="G539" s="203"/>
      <c r="H539" s="203"/>
      <c r="I539" s="203"/>
    </row>
    <row r="540" spans="2:9" ht="12.75">
      <c r="B540" s="203"/>
      <c r="C540" s="203"/>
      <c r="D540" s="203"/>
      <c r="E540" s="203"/>
      <c r="F540" s="203"/>
      <c r="G540" s="203"/>
      <c r="H540" s="203"/>
      <c r="I540" s="203"/>
    </row>
    <row r="541" spans="2:9" ht="12.75">
      <c r="B541" s="203"/>
      <c r="C541" s="203"/>
      <c r="D541" s="203"/>
      <c r="E541" s="203"/>
      <c r="F541" s="203"/>
      <c r="G541" s="203"/>
      <c r="H541" s="203"/>
      <c r="I541" s="203"/>
    </row>
    <row r="542" spans="2:9" ht="12.75">
      <c r="B542" s="203"/>
      <c r="C542" s="203"/>
      <c r="D542" s="203"/>
      <c r="E542" s="203"/>
      <c r="F542" s="203"/>
      <c r="G542" s="203"/>
      <c r="H542" s="203"/>
      <c r="I542" s="203"/>
    </row>
    <row r="543" spans="2:9" ht="12.75">
      <c r="B543" s="203"/>
      <c r="C543" s="203"/>
      <c r="D543" s="203"/>
      <c r="E543" s="203"/>
      <c r="F543" s="203"/>
      <c r="G543" s="203"/>
      <c r="H543" s="203"/>
      <c r="I543" s="203"/>
    </row>
    <row r="544" spans="2:9" ht="12.75">
      <c r="B544" s="203"/>
      <c r="C544" s="203"/>
      <c r="D544" s="203"/>
      <c r="E544" s="203"/>
      <c r="F544" s="203"/>
      <c r="G544" s="203"/>
      <c r="H544" s="203"/>
      <c r="I544" s="203"/>
    </row>
    <row r="545" spans="2:9" ht="12.75">
      <c r="B545" s="203"/>
      <c r="C545" s="203"/>
      <c r="D545" s="203"/>
      <c r="E545" s="203"/>
      <c r="F545" s="203"/>
      <c r="G545" s="203"/>
      <c r="H545" s="203"/>
      <c r="I545" s="203"/>
    </row>
    <row r="546" spans="2:9" ht="12.75">
      <c r="B546" s="203"/>
      <c r="C546" s="203"/>
      <c r="D546" s="203"/>
      <c r="E546" s="203"/>
      <c r="F546" s="203"/>
      <c r="G546" s="203"/>
      <c r="H546" s="203"/>
      <c r="I546" s="203"/>
    </row>
    <row r="547" spans="2:9" ht="12.75">
      <c r="B547" s="203"/>
      <c r="C547" s="203"/>
      <c r="D547" s="203"/>
      <c r="E547" s="203"/>
      <c r="F547" s="203"/>
      <c r="G547" s="203"/>
      <c r="H547" s="203"/>
      <c r="I547" s="203"/>
    </row>
    <row r="548" spans="2:9" ht="12.75">
      <c r="B548" s="203"/>
      <c r="C548" s="203"/>
      <c r="D548" s="203"/>
      <c r="E548" s="203"/>
      <c r="F548" s="203"/>
      <c r="G548" s="203"/>
      <c r="H548" s="203"/>
      <c r="I548" s="203"/>
    </row>
    <row r="549" spans="2:9" ht="12.75">
      <c r="B549" s="203"/>
      <c r="C549" s="203"/>
      <c r="D549" s="203"/>
      <c r="E549" s="203"/>
      <c r="F549" s="203"/>
      <c r="G549" s="203"/>
      <c r="H549" s="203"/>
      <c r="I549" s="203"/>
    </row>
    <row r="550" spans="2:9" ht="12.75">
      <c r="B550" s="203"/>
      <c r="C550" s="203"/>
      <c r="D550" s="203"/>
      <c r="E550" s="203"/>
      <c r="F550" s="203"/>
      <c r="G550" s="203"/>
      <c r="H550" s="203"/>
      <c r="I550" s="203"/>
    </row>
    <row r="551" spans="2:9" ht="12.75">
      <c r="B551" s="203"/>
      <c r="C551" s="203"/>
      <c r="D551" s="203"/>
      <c r="E551" s="203"/>
      <c r="F551" s="203"/>
      <c r="G551" s="203"/>
      <c r="H551" s="203"/>
      <c r="I551" s="203"/>
    </row>
    <row r="552" spans="2:9" ht="12.75">
      <c r="B552" s="203"/>
      <c r="C552" s="203"/>
      <c r="D552" s="203"/>
      <c r="E552" s="203"/>
      <c r="F552" s="203"/>
      <c r="G552" s="203"/>
      <c r="H552" s="203"/>
      <c r="I552" s="203"/>
    </row>
    <row r="553" spans="2:9" ht="12.75">
      <c r="B553" s="203"/>
      <c r="C553" s="203"/>
      <c r="D553" s="203"/>
      <c r="E553" s="203"/>
      <c r="F553" s="203"/>
      <c r="G553" s="203"/>
      <c r="H553" s="203"/>
      <c r="I553" s="203"/>
    </row>
    <row r="554" spans="2:9" ht="12.75">
      <c r="B554" s="203"/>
      <c r="C554" s="203"/>
      <c r="D554" s="203"/>
      <c r="E554" s="203"/>
      <c r="F554" s="203"/>
      <c r="G554" s="203"/>
      <c r="H554" s="203"/>
      <c r="I554" s="203"/>
    </row>
    <row r="555" spans="2:9" ht="12.75">
      <c r="B555" s="203"/>
      <c r="C555" s="203"/>
      <c r="D555" s="203"/>
      <c r="E555" s="203"/>
      <c r="F555" s="203"/>
      <c r="G555" s="203"/>
      <c r="H555" s="203"/>
      <c r="I555" s="203"/>
    </row>
    <row r="556" spans="2:9" ht="12.75">
      <c r="B556" s="203"/>
      <c r="C556" s="203"/>
      <c r="D556" s="203"/>
      <c r="E556" s="203"/>
      <c r="F556" s="203"/>
      <c r="G556" s="203"/>
      <c r="H556" s="203"/>
      <c r="I556" s="203"/>
    </row>
    <row r="557" spans="2:9" ht="12.75">
      <c r="B557" s="203"/>
      <c r="C557" s="203"/>
      <c r="D557" s="203"/>
      <c r="E557" s="203"/>
      <c r="F557" s="203"/>
      <c r="G557" s="203"/>
      <c r="H557" s="203"/>
      <c r="I557" s="203"/>
    </row>
    <row r="558" spans="2:9" ht="12.75">
      <c r="B558" s="203"/>
      <c r="C558" s="203"/>
      <c r="D558" s="203"/>
      <c r="E558" s="203"/>
      <c r="F558" s="203"/>
      <c r="G558" s="203"/>
      <c r="H558" s="203"/>
      <c r="I558" s="203"/>
    </row>
    <row r="559" spans="2:9" ht="12.75">
      <c r="B559" s="203"/>
      <c r="C559" s="203"/>
      <c r="D559" s="203"/>
      <c r="E559" s="203"/>
      <c r="F559" s="203"/>
      <c r="G559" s="203"/>
      <c r="H559" s="203"/>
      <c r="I559" s="203"/>
    </row>
    <row r="560" spans="2:9" ht="12.75">
      <c r="B560" s="203"/>
      <c r="C560" s="203"/>
      <c r="D560" s="203"/>
      <c r="E560" s="203"/>
      <c r="F560" s="203"/>
      <c r="G560" s="203"/>
      <c r="H560" s="203"/>
      <c r="I560" s="203"/>
    </row>
    <row r="561" spans="2:9" ht="12.75">
      <c r="B561" s="203"/>
      <c r="C561" s="203"/>
      <c r="D561" s="203"/>
      <c r="E561" s="203"/>
      <c r="F561" s="203"/>
      <c r="G561" s="203"/>
      <c r="H561" s="203"/>
      <c r="I561" s="203"/>
    </row>
    <row r="562" spans="2:9" ht="12.75">
      <c r="B562" s="203"/>
      <c r="C562" s="203"/>
      <c r="D562" s="203"/>
      <c r="E562" s="203"/>
      <c r="F562" s="203"/>
      <c r="G562" s="203"/>
      <c r="H562" s="203"/>
      <c r="I562" s="203"/>
    </row>
    <row r="563" spans="2:9" ht="12.75">
      <c r="B563" s="203"/>
      <c r="C563" s="203"/>
      <c r="D563" s="203"/>
      <c r="E563" s="203"/>
      <c r="F563" s="203"/>
      <c r="G563" s="203"/>
      <c r="H563" s="203"/>
      <c r="I563" s="203"/>
    </row>
    <row r="564" spans="2:9" ht="12.75">
      <c r="B564" s="203"/>
      <c r="C564" s="203"/>
      <c r="D564" s="203"/>
      <c r="E564" s="203"/>
      <c r="F564" s="203"/>
      <c r="G564" s="203"/>
      <c r="H564" s="203"/>
      <c r="I564" s="203"/>
    </row>
    <row r="565" spans="2:9" ht="12.75">
      <c r="B565" s="203"/>
      <c r="C565" s="203"/>
      <c r="D565" s="203"/>
      <c r="E565" s="203"/>
      <c r="F565" s="203"/>
      <c r="G565" s="203"/>
      <c r="H565" s="203"/>
      <c r="I565" s="203"/>
    </row>
    <row r="566" spans="2:9" ht="12.75">
      <c r="B566" s="203"/>
      <c r="C566" s="203"/>
      <c r="D566" s="203"/>
      <c r="E566" s="203"/>
      <c r="F566" s="203"/>
      <c r="G566" s="203"/>
      <c r="H566" s="203"/>
      <c r="I566" s="203"/>
    </row>
    <row r="567" spans="2:9" ht="12.75">
      <c r="B567" s="203"/>
      <c r="C567" s="203"/>
      <c r="D567" s="203"/>
      <c r="E567" s="203"/>
      <c r="F567" s="203"/>
      <c r="G567" s="203"/>
      <c r="H567" s="203"/>
      <c r="I567" s="203"/>
    </row>
    <row r="568" spans="2:9" ht="12.75">
      <c r="B568" s="203"/>
      <c r="C568" s="203"/>
      <c r="D568" s="203"/>
      <c r="E568" s="203"/>
      <c r="F568" s="203"/>
      <c r="G568" s="203"/>
      <c r="H568" s="203"/>
      <c r="I568" s="203"/>
    </row>
    <row r="569" spans="2:9" ht="12.75">
      <c r="B569" s="203"/>
      <c r="C569" s="203"/>
      <c r="D569" s="203"/>
      <c r="E569" s="203"/>
      <c r="F569" s="203"/>
      <c r="G569" s="203"/>
      <c r="H569" s="203"/>
      <c r="I569" s="203"/>
    </row>
    <row r="570" spans="2:9" ht="12.75">
      <c r="B570" s="203"/>
      <c r="C570" s="203"/>
      <c r="D570" s="203"/>
      <c r="E570" s="203"/>
      <c r="F570" s="203"/>
      <c r="G570" s="203"/>
      <c r="H570" s="203"/>
      <c r="I570" s="203"/>
    </row>
    <row r="571" spans="2:9" ht="12.75">
      <c r="B571" s="203"/>
      <c r="C571" s="203"/>
      <c r="D571" s="203"/>
      <c r="E571" s="203"/>
      <c r="F571" s="203"/>
      <c r="G571" s="203"/>
      <c r="H571" s="203"/>
      <c r="I571" s="203"/>
    </row>
    <row r="572" spans="2:9" ht="12.75">
      <c r="B572" s="203"/>
      <c r="C572" s="203"/>
      <c r="D572" s="203"/>
      <c r="E572" s="203"/>
      <c r="F572" s="203"/>
      <c r="G572" s="203"/>
      <c r="H572" s="203"/>
      <c r="I572" s="203"/>
    </row>
    <row r="573" spans="2:9" ht="12.75">
      <c r="B573" s="203"/>
      <c r="C573" s="203"/>
      <c r="D573" s="203"/>
      <c r="E573" s="203"/>
      <c r="F573" s="203"/>
      <c r="G573" s="203"/>
      <c r="H573" s="203"/>
      <c r="I573" s="203"/>
    </row>
    <row r="574" spans="2:9" ht="12.75">
      <c r="B574" s="203"/>
      <c r="C574" s="203"/>
      <c r="D574" s="203"/>
      <c r="E574" s="203"/>
      <c r="F574" s="203"/>
      <c r="G574" s="203"/>
      <c r="H574" s="203"/>
      <c r="I574" s="203"/>
    </row>
    <row r="575" spans="2:9" ht="12.75">
      <c r="B575" s="203"/>
      <c r="C575" s="203"/>
      <c r="D575" s="203"/>
      <c r="E575" s="203"/>
      <c r="F575" s="203"/>
      <c r="G575" s="203"/>
      <c r="H575" s="203"/>
      <c r="I575" s="203"/>
    </row>
    <row r="576" spans="2:9" ht="12.75">
      <c r="B576" s="203"/>
      <c r="C576" s="203"/>
      <c r="D576" s="203"/>
      <c r="E576" s="203"/>
      <c r="F576" s="203"/>
      <c r="G576" s="203"/>
      <c r="H576" s="203"/>
      <c r="I576" s="203"/>
    </row>
    <row r="577" spans="2:9" ht="12.75">
      <c r="B577" s="203"/>
      <c r="C577" s="203"/>
      <c r="D577" s="203"/>
      <c r="E577" s="203"/>
      <c r="F577" s="203"/>
      <c r="G577" s="203"/>
      <c r="H577" s="203"/>
      <c r="I577" s="203"/>
    </row>
    <row r="578" spans="2:9" ht="12.75">
      <c r="B578" s="203"/>
      <c r="C578" s="203"/>
      <c r="D578" s="203"/>
      <c r="E578" s="203"/>
      <c r="F578" s="203"/>
      <c r="G578" s="203"/>
      <c r="H578" s="203"/>
      <c r="I578" s="203"/>
    </row>
    <row r="579" spans="2:9" ht="12.75">
      <c r="B579" s="203"/>
      <c r="C579" s="203"/>
      <c r="D579" s="203"/>
      <c r="E579" s="203"/>
      <c r="F579" s="203"/>
      <c r="G579" s="203"/>
      <c r="H579" s="203"/>
      <c r="I579" s="203"/>
    </row>
    <row r="580" spans="2:9" ht="12.75">
      <c r="B580" s="203"/>
      <c r="C580" s="203"/>
      <c r="D580" s="203"/>
      <c r="E580" s="203"/>
      <c r="F580" s="203"/>
      <c r="G580" s="203"/>
      <c r="H580" s="203"/>
      <c r="I580" s="203"/>
    </row>
    <row r="581" spans="2:9" ht="12.75">
      <c r="B581" s="203"/>
      <c r="C581" s="203"/>
      <c r="D581" s="203"/>
      <c r="E581" s="203"/>
      <c r="F581" s="203"/>
      <c r="G581" s="203"/>
      <c r="H581" s="203"/>
      <c r="I581" s="203"/>
    </row>
    <row r="582" spans="2:9" ht="12.75">
      <c r="B582" s="203"/>
      <c r="C582" s="203"/>
      <c r="D582" s="203"/>
      <c r="E582" s="203"/>
      <c r="F582" s="203"/>
      <c r="G582" s="203"/>
      <c r="H582" s="203"/>
      <c r="I582" s="203"/>
    </row>
    <row r="583" spans="2:9" ht="12.75">
      <c r="B583" s="203"/>
      <c r="C583" s="203"/>
      <c r="D583" s="203"/>
      <c r="E583" s="203"/>
      <c r="F583" s="203"/>
      <c r="G583" s="203"/>
      <c r="H583" s="203"/>
      <c r="I583" s="203"/>
    </row>
    <row r="584" spans="2:9" ht="12.75">
      <c r="B584" s="203"/>
      <c r="C584" s="203"/>
      <c r="D584" s="203"/>
      <c r="E584" s="203"/>
      <c r="F584" s="203"/>
      <c r="G584" s="203"/>
      <c r="H584" s="203"/>
      <c r="I584" s="203"/>
    </row>
    <row r="585" spans="2:9" ht="12.75">
      <c r="B585" s="203"/>
      <c r="C585" s="203"/>
      <c r="D585" s="203"/>
      <c r="E585" s="203"/>
      <c r="F585" s="203"/>
      <c r="G585" s="203"/>
      <c r="H585" s="203"/>
      <c r="I585" s="203"/>
    </row>
    <row r="586" spans="2:9" ht="12.75">
      <c r="B586" s="203"/>
      <c r="C586" s="203"/>
      <c r="D586" s="203"/>
      <c r="E586" s="203"/>
      <c r="F586" s="203"/>
      <c r="G586" s="203"/>
      <c r="H586" s="203"/>
      <c r="I586" s="203"/>
    </row>
    <row r="587" spans="2:9" ht="12.75">
      <c r="B587" s="203"/>
      <c r="C587" s="203"/>
      <c r="D587" s="203"/>
      <c r="E587" s="203"/>
      <c r="F587" s="203"/>
      <c r="G587" s="203"/>
      <c r="H587" s="203"/>
      <c r="I587" s="203"/>
    </row>
    <row r="588" spans="2:9" ht="12.75">
      <c r="B588" s="203"/>
      <c r="C588" s="203"/>
      <c r="D588" s="203"/>
      <c r="E588" s="203"/>
      <c r="F588" s="203"/>
      <c r="G588" s="203"/>
      <c r="H588" s="203"/>
      <c r="I588" s="203"/>
    </row>
    <row r="589" spans="2:9" ht="12.75">
      <c r="B589" s="203"/>
      <c r="C589" s="203"/>
      <c r="D589" s="203"/>
      <c r="E589" s="203"/>
      <c r="F589" s="203"/>
      <c r="G589" s="203"/>
      <c r="H589" s="203"/>
      <c r="I589" s="203"/>
    </row>
    <row r="590" spans="2:9" ht="12.75">
      <c r="B590" s="203"/>
      <c r="C590" s="203"/>
      <c r="D590" s="203"/>
      <c r="E590" s="203"/>
      <c r="F590" s="203"/>
      <c r="G590" s="203"/>
      <c r="H590" s="203"/>
      <c r="I590" s="203"/>
    </row>
    <row r="591" spans="2:9" ht="12.75">
      <c r="B591" s="203"/>
      <c r="C591" s="203"/>
      <c r="D591" s="203"/>
      <c r="E591" s="203"/>
      <c r="F591" s="203"/>
      <c r="G591" s="203"/>
      <c r="H591" s="203"/>
      <c r="I591" s="203"/>
    </row>
    <row r="592" spans="2:9" ht="12.75">
      <c r="B592" s="203"/>
      <c r="C592" s="203"/>
      <c r="D592" s="203"/>
      <c r="E592" s="203"/>
      <c r="F592" s="203"/>
      <c r="G592" s="203"/>
      <c r="H592" s="203"/>
      <c r="I592" s="203"/>
    </row>
    <row r="593" spans="2:9" ht="12.75">
      <c r="B593" s="203"/>
      <c r="C593" s="203"/>
      <c r="D593" s="203"/>
      <c r="E593" s="203"/>
      <c r="F593" s="203"/>
      <c r="G593" s="203"/>
      <c r="H593" s="203"/>
      <c r="I593" s="203"/>
    </row>
    <row r="594" spans="2:9" ht="12.75">
      <c r="B594" s="203"/>
      <c r="C594" s="203"/>
      <c r="D594" s="203"/>
      <c r="E594" s="203"/>
      <c r="F594" s="203"/>
      <c r="G594" s="203"/>
      <c r="H594" s="203"/>
      <c r="I594" s="203"/>
    </row>
    <row r="595" spans="2:9" ht="12.75">
      <c r="B595" s="203"/>
      <c r="C595" s="203"/>
      <c r="D595" s="203"/>
      <c r="E595" s="203"/>
      <c r="F595" s="203"/>
      <c r="G595" s="203"/>
      <c r="H595" s="203"/>
      <c r="I595" s="203"/>
    </row>
    <row r="596" spans="2:9" ht="12.75">
      <c r="B596" s="203"/>
      <c r="C596" s="203"/>
      <c r="D596" s="203"/>
      <c r="E596" s="203"/>
      <c r="F596" s="203"/>
      <c r="G596" s="203"/>
      <c r="H596" s="203"/>
      <c r="I596" s="203"/>
    </row>
    <row r="597" spans="2:9" ht="12.75">
      <c r="B597" s="203"/>
      <c r="C597" s="203"/>
      <c r="D597" s="203"/>
      <c r="E597" s="203"/>
      <c r="F597" s="203"/>
      <c r="G597" s="203"/>
      <c r="H597" s="203"/>
      <c r="I597" s="203"/>
    </row>
    <row r="598" spans="2:9" ht="12.75">
      <c r="B598" s="203"/>
      <c r="C598" s="203"/>
      <c r="D598" s="203"/>
      <c r="E598" s="203"/>
      <c r="F598" s="203"/>
      <c r="G598" s="203"/>
      <c r="H598" s="203"/>
      <c r="I598" s="203"/>
    </row>
    <row r="599" spans="2:9" ht="12.75">
      <c r="B599" s="203"/>
      <c r="C599" s="203"/>
      <c r="D599" s="203"/>
      <c r="E599" s="203"/>
      <c r="F599" s="203"/>
      <c r="G599" s="203"/>
      <c r="H599" s="203"/>
      <c r="I599" s="203"/>
    </row>
    <row r="600" spans="2:9" ht="12.75">
      <c r="B600" s="203"/>
      <c r="C600" s="203"/>
      <c r="D600" s="203"/>
      <c r="E600" s="203"/>
      <c r="F600" s="203"/>
      <c r="G600" s="203"/>
      <c r="H600" s="203"/>
      <c r="I600" s="203"/>
    </row>
    <row r="601" spans="2:9" ht="12.75">
      <c r="B601" s="203"/>
      <c r="C601" s="203"/>
      <c r="D601" s="203"/>
      <c r="E601" s="203"/>
      <c r="F601" s="203"/>
      <c r="G601" s="203"/>
      <c r="H601" s="203"/>
      <c r="I601" s="203"/>
    </row>
    <row r="602" spans="2:9" ht="12.75">
      <c r="B602" s="203"/>
      <c r="C602" s="203"/>
      <c r="D602" s="203"/>
      <c r="E602" s="203"/>
      <c r="F602" s="203"/>
      <c r="G602" s="203"/>
      <c r="H602" s="203"/>
      <c r="I602" s="203"/>
    </row>
    <row r="603" spans="2:9" ht="12.75">
      <c r="B603" s="203"/>
      <c r="C603" s="203"/>
      <c r="D603" s="203"/>
      <c r="E603" s="203"/>
      <c r="F603" s="203"/>
      <c r="G603" s="203"/>
      <c r="H603" s="203"/>
      <c r="I603" s="203"/>
    </row>
    <row r="604" spans="2:9" ht="12.75">
      <c r="B604" s="203"/>
      <c r="C604" s="203"/>
      <c r="D604" s="203"/>
      <c r="E604" s="203"/>
      <c r="F604" s="203"/>
      <c r="G604" s="203"/>
      <c r="H604" s="203"/>
      <c r="I604" s="203"/>
    </row>
    <row r="605" spans="2:9" ht="12.75">
      <c r="B605" s="203"/>
      <c r="C605" s="203"/>
      <c r="D605" s="203"/>
      <c r="E605" s="203"/>
      <c r="F605" s="203"/>
      <c r="G605" s="203"/>
      <c r="H605" s="203"/>
      <c r="I605" s="203"/>
    </row>
    <row r="606" spans="2:9" ht="12.75">
      <c r="B606" s="203"/>
      <c r="C606" s="203"/>
      <c r="D606" s="203"/>
      <c r="E606" s="203"/>
      <c r="F606" s="203"/>
      <c r="G606" s="203"/>
      <c r="H606" s="203"/>
      <c r="I606" s="203"/>
    </row>
    <row r="607" spans="2:9" ht="12.75">
      <c r="B607" s="203"/>
      <c r="C607" s="203"/>
      <c r="D607" s="203"/>
      <c r="E607" s="203"/>
      <c r="F607" s="203"/>
      <c r="G607" s="203"/>
      <c r="H607" s="203"/>
      <c r="I607" s="203"/>
    </row>
    <row r="608" spans="2:9" ht="12.75">
      <c r="B608" s="203"/>
      <c r="C608" s="203"/>
      <c r="D608" s="203"/>
      <c r="E608" s="203"/>
      <c r="F608" s="203"/>
      <c r="G608" s="203"/>
      <c r="H608" s="203"/>
      <c r="I608" s="203"/>
    </row>
    <row r="609" spans="2:9" ht="12.75">
      <c r="B609" s="203"/>
      <c r="C609" s="203"/>
      <c r="D609" s="203"/>
      <c r="E609" s="203"/>
      <c r="F609" s="203"/>
      <c r="G609" s="203"/>
      <c r="H609" s="203"/>
      <c r="I609" s="203"/>
    </row>
    <row r="610" spans="2:9" ht="12.75">
      <c r="B610" s="203"/>
      <c r="C610" s="203"/>
      <c r="D610" s="203"/>
      <c r="E610" s="203"/>
      <c r="F610" s="203"/>
      <c r="G610" s="203"/>
      <c r="H610" s="203"/>
      <c r="I610" s="203"/>
    </row>
    <row r="611" spans="2:9" ht="12.75">
      <c r="B611" s="203"/>
      <c r="C611" s="203"/>
      <c r="D611" s="203"/>
      <c r="E611" s="203"/>
      <c r="F611" s="203"/>
      <c r="G611" s="203"/>
      <c r="H611" s="203"/>
      <c r="I611" s="203"/>
    </row>
    <row r="612" spans="2:9" ht="12.75">
      <c r="B612" s="203"/>
      <c r="C612" s="203"/>
      <c r="D612" s="203"/>
      <c r="E612" s="203"/>
      <c r="F612" s="203"/>
      <c r="G612" s="203"/>
      <c r="H612" s="203"/>
      <c r="I612" s="203"/>
    </row>
    <row r="613" spans="2:9" ht="12.75">
      <c r="B613" s="203"/>
      <c r="C613" s="203"/>
      <c r="D613" s="203"/>
      <c r="E613" s="203"/>
      <c r="F613" s="203"/>
      <c r="G613" s="203"/>
      <c r="H613" s="203"/>
      <c r="I613" s="203"/>
    </row>
    <row r="614" spans="2:9" ht="12.75">
      <c r="B614" s="203"/>
      <c r="C614" s="203"/>
      <c r="D614" s="203"/>
      <c r="E614" s="203"/>
      <c r="F614" s="203"/>
      <c r="G614" s="203"/>
      <c r="H614" s="203"/>
      <c r="I614" s="203"/>
    </row>
    <row r="615" spans="2:9" ht="12.75">
      <c r="B615" s="203"/>
      <c r="C615" s="203"/>
      <c r="D615" s="203"/>
      <c r="E615" s="203"/>
      <c r="F615" s="203"/>
      <c r="G615" s="203"/>
      <c r="H615" s="203"/>
      <c r="I615" s="203"/>
    </row>
    <row r="616" spans="2:9" ht="12.75">
      <c r="B616" s="203"/>
      <c r="C616" s="203"/>
      <c r="D616" s="203"/>
      <c r="E616" s="203"/>
      <c r="F616" s="203"/>
      <c r="G616" s="203"/>
      <c r="H616" s="203"/>
      <c r="I616" s="203"/>
    </row>
    <row r="617" spans="2:9" ht="12.75">
      <c r="B617" s="203"/>
      <c r="C617" s="203"/>
      <c r="D617" s="203"/>
      <c r="E617" s="203"/>
      <c r="F617" s="203"/>
      <c r="G617" s="203"/>
      <c r="H617" s="203"/>
      <c r="I617" s="203"/>
    </row>
    <row r="618" spans="2:9" ht="12.75">
      <c r="B618" s="203"/>
      <c r="C618" s="203"/>
      <c r="D618" s="203"/>
      <c r="E618" s="203"/>
      <c r="F618" s="203"/>
      <c r="G618" s="203"/>
      <c r="H618" s="203"/>
      <c r="I618" s="203"/>
    </row>
    <row r="619" spans="2:9" ht="12.75">
      <c r="B619" s="203"/>
      <c r="C619" s="203"/>
      <c r="D619" s="203"/>
      <c r="E619" s="203"/>
      <c r="F619" s="203"/>
      <c r="G619" s="203"/>
      <c r="H619" s="203"/>
      <c r="I619" s="203"/>
    </row>
    <row r="620" spans="2:9" ht="12.75">
      <c r="B620" s="203"/>
      <c r="C620" s="203"/>
      <c r="D620" s="203"/>
      <c r="E620" s="203"/>
      <c r="F620" s="203"/>
      <c r="G620" s="203"/>
      <c r="H620" s="203"/>
      <c r="I620" s="203"/>
    </row>
    <row r="621" spans="2:9" ht="12.75">
      <c r="B621" s="203"/>
      <c r="C621" s="203"/>
      <c r="D621" s="203"/>
      <c r="E621" s="203"/>
      <c r="F621" s="203"/>
      <c r="G621" s="203"/>
      <c r="H621" s="203"/>
      <c r="I621" s="203"/>
    </row>
    <row r="622" spans="2:9" ht="12.75">
      <c r="B622" s="203"/>
      <c r="C622" s="203"/>
      <c r="D622" s="203"/>
      <c r="E622" s="203"/>
      <c r="F622" s="203"/>
      <c r="G622" s="203"/>
      <c r="H622" s="203"/>
      <c r="I622" s="203"/>
    </row>
    <row r="623" spans="2:9" ht="12.75">
      <c r="B623" s="203"/>
      <c r="C623" s="203"/>
      <c r="D623" s="203"/>
      <c r="E623" s="203"/>
      <c r="F623" s="203"/>
      <c r="G623" s="203"/>
      <c r="H623" s="203"/>
      <c r="I623" s="203"/>
    </row>
    <row r="624" spans="2:9" ht="12.75">
      <c r="B624" s="203"/>
      <c r="C624" s="203"/>
      <c r="D624" s="203"/>
      <c r="E624" s="203"/>
      <c r="F624" s="203"/>
      <c r="G624" s="203"/>
      <c r="H624" s="203"/>
      <c r="I624" s="203"/>
    </row>
    <row r="625" spans="2:9" ht="12.75">
      <c r="B625" s="203"/>
      <c r="C625" s="203"/>
      <c r="D625" s="203"/>
      <c r="E625" s="203"/>
      <c r="F625" s="203"/>
      <c r="G625" s="203"/>
      <c r="H625" s="203"/>
      <c r="I625" s="203"/>
    </row>
    <row r="626" spans="2:9" ht="12.75">
      <c r="B626" s="203"/>
      <c r="C626" s="203"/>
      <c r="D626" s="203"/>
      <c r="E626" s="203"/>
      <c r="F626" s="203"/>
      <c r="G626" s="203"/>
      <c r="H626" s="203"/>
      <c r="I626" s="203"/>
    </row>
    <row r="627" spans="2:9" ht="12.75">
      <c r="B627" s="203"/>
      <c r="C627" s="203"/>
      <c r="D627" s="203"/>
      <c r="E627" s="203"/>
      <c r="F627" s="203"/>
      <c r="G627" s="203"/>
      <c r="H627" s="203"/>
      <c r="I627" s="203"/>
    </row>
    <row r="628" spans="2:9" ht="12.75">
      <c r="B628" s="203"/>
      <c r="C628" s="203"/>
      <c r="D628" s="203"/>
      <c r="E628" s="203"/>
      <c r="F628" s="203"/>
      <c r="G628" s="203"/>
      <c r="H628" s="203"/>
      <c r="I628" s="203"/>
    </row>
    <row r="629" spans="2:9" ht="12.75">
      <c r="B629" s="203"/>
      <c r="C629" s="203"/>
      <c r="D629" s="203"/>
      <c r="E629" s="203"/>
      <c r="F629" s="203"/>
      <c r="G629" s="203"/>
      <c r="H629" s="203"/>
      <c r="I629" s="203"/>
    </row>
    <row r="630" spans="2:9" ht="12.75">
      <c r="B630" s="203"/>
      <c r="C630" s="203"/>
      <c r="D630" s="203"/>
      <c r="E630" s="203"/>
      <c r="F630" s="203"/>
      <c r="G630" s="203"/>
      <c r="H630" s="203"/>
      <c r="I630" s="203"/>
    </row>
    <row r="631" spans="2:9" ht="12.75">
      <c r="B631" s="203"/>
      <c r="C631" s="203"/>
      <c r="D631" s="203"/>
      <c r="E631" s="203"/>
      <c r="F631" s="203"/>
      <c r="G631" s="203"/>
      <c r="H631" s="203"/>
      <c r="I631" s="203"/>
    </row>
    <row r="632" spans="2:9" ht="12.75">
      <c r="B632" s="203"/>
      <c r="C632" s="203"/>
      <c r="D632" s="203"/>
      <c r="E632" s="203"/>
      <c r="F632" s="203"/>
      <c r="G632" s="203"/>
      <c r="H632" s="203"/>
      <c r="I632" s="203"/>
    </row>
    <row r="633" spans="2:9" ht="12.75">
      <c r="B633" s="203"/>
      <c r="C633" s="203"/>
      <c r="D633" s="203"/>
      <c r="E633" s="203"/>
      <c r="F633" s="203"/>
      <c r="G633" s="203"/>
      <c r="H633" s="203"/>
      <c r="I633" s="203"/>
    </row>
    <row r="634" spans="2:9" ht="12.75">
      <c r="B634" s="203"/>
      <c r="C634" s="203"/>
      <c r="D634" s="203"/>
      <c r="E634" s="203"/>
      <c r="F634" s="203"/>
      <c r="G634" s="203"/>
      <c r="H634" s="203"/>
      <c r="I634" s="203"/>
    </row>
    <row r="635" spans="2:9" ht="12.75">
      <c r="B635" s="203"/>
      <c r="C635" s="203"/>
      <c r="D635" s="203"/>
      <c r="E635" s="203"/>
      <c r="F635" s="203"/>
      <c r="G635" s="203"/>
      <c r="H635" s="203"/>
      <c r="I635" s="203"/>
    </row>
    <row r="636" spans="2:9" ht="12.75">
      <c r="B636" s="203"/>
      <c r="C636" s="203"/>
      <c r="D636" s="203"/>
      <c r="E636" s="203"/>
      <c r="F636" s="203"/>
      <c r="G636" s="203"/>
      <c r="H636" s="203"/>
      <c r="I636" s="203"/>
    </row>
    <row r="637" spans="2:9" ht="12.75">
      <c r="B637" s="203"/>
      <c r="C637" s="203"/>
      <c r="D637" s="203"/>
      <c r="E637" s="203"/>
      <c r="F637" s="203"/>
      <c r="G637" s="203"/>
      <c r="H637" s="203"/>
      <c r="I637" s="203"/>
    </row>
    <row r="638" spans="2:9" ht="12.75">
      <c r="B638" s="203"/>
      <c r="C638" s="203"/>
      <c r="D638" s="203"/>
      <c r="E638" s="203"/>
      <c r="F638" s="203"/>
      <c r="G638" s="203"/>
      <c r="H638" s="203"/>
      <c r="I638" s="203"/>
    </row>
    <row r="639" spans="2:9" ht="12.75">
      <c r="B639" s="203"/>
      <c r="C639" s="203"/>
      <c r="D639" s="203"/>
      <c r="E639" s="203"/>
      <c r="F639" s="203"/>
      <c r="G639" s="203"/>
      <c r="H639" s="203"/>
      <c r="I639" s="203"/>
    </row>
    <row r="640" spans="2:9" ht="12.75">
      <c r="B640" s="203"/>
      <c r="C640" s="203"/>
      <c r="D640" s="203"/>
      <c r="E640" s="203"/>
      <c r="F640" s="203"/>
      <c r="G640" s="203"/>
      <c r="H640" s="203"/>
      <c r="I640" s="203"/>
    </row>
    <row r="641" spans="2:9" ht="12.75">
      <c r="B641" s="203"/>
      <c r="C641" s="203"/>
      <c r="D641" s="203"/>
      <c r="E641" s="203"/>
      <c r="F641" s="203"/>
      <c r="G641" s="203"/>
      <c r="H641" s="203"/>
      <c r="I641" s="203"/>
    </row>
    <row r="642" spans="2:9" ht="12.75">
      <c r="B642" s="203"/>
      <c r="C642" s="203"/>
      <c r="D642" s="203"/>
      <c r="E642" s="203"/>
      <c r="F642" s="203"/>
      <c r="G642" s="203"/>
      <c r="H642" s="203"/>
      <c r="I642" s="203"/>
    </row>
    <row r="643" spans="2:9" ht="12.75">
      <c r="B643" s="203"/>
      <c r="C643" s="203"/>
      <c r="D643" s="203"/>
      <c r="E643" s="203"/>
      <c r="F643" s="203"/>
      <c r="G643" s="203"/>
      <c r="H643" s="203"/>
      <c r="I643" s="203"/>
    </row>
    <row r="644" spans="2:9" ht="12.75">
      <c r="B644" s="203"/>
      <c r="C644" s="203"/>
      <c r="D644" s="203"/>
      <c r="E644" s="203"/>
      <c r="F644" s="203"/>
      <c r="G644" s="203"/>
      <c r="H644" s="203"/>
      <c r="I644" s="203"/>
    </row>
    <row r="645" spans="2:9" ht="12.75">
      <c r="B645" s="203"/>
      <c r="C645" s="203"/>
      <c r="D645" s="203"/>
      <c r="E645" s="203"/>
      <c r="F645" s="203"/>
      <c r="G645" s="203"/>
      <c r="H645" s="203"/>
      <c r="I645" s="203"/>
    </row>
    <row r="646" spans="2:9" ht="12.75">
      <c r="B646" s="203"/>
      <c r="C646" s="203"/>
      <c r="D646" s="203"/>
      <c r="E646" s="203"/>
      <c r="F646" s="203"/>
      <c r="G646" s="203"/>
      <c r="H646" s="203"/>
      <c r="I646" s="203"/>
    </row>
    <row r="647" spans="2:9" ht="12.75">
      <c r="B647" s="203"/>
      <c r="C647" s="203"/>
      <c r="D647" s="203"/>
      <c r="E647" s="203"/>
      <c r="F647" s="203"/>
      <c r="G647" s="203"/>
      <c r="H647" s="203"/>
      <c r="I647" s="203"/>
    </row>
    <row r="648" spans="2:9" ht="12.75">
      <c r="B648" s="203"/>
      <c r="C648" s="203"/>
      <c r="D648" s="203"/>
      <c r="E648" s="203"/>
      <c r="F648" s="203"/>
      <c r="G648" s="203"/>
      <c r="H648" s="203"/>
      <c r="I648" s="203"/>
    </row>
    <row r="649" spans="2:9" ht="12.75">
      <c r="B649" s="203"/>
      <c r="C649" s="203"/>
      <c r="D649" s="203"/>
      <c r="E649" s="203"/>
      <c r="F649" s="203"/>
      <c r="G649" s="203"/>
      <c r="H649" s="203"/>
      <c r="I649" s="203"/>
    </row>
    <row r="650" spans="2:9" ht="12.75">
      <c r="B650" s="203"/>
      <c r="C650" s="203"/>
      <c r="D650" s="203"/>
      <c r="E650" s="203"/>
      <c r="F650" s="203"/>
      <c r="G650" s="203"/>
      <c r="H650" s="203"/>
      <c r="I650" s="203"/>
    </row>
    <row r="651" spans="2:9" ht="12.75">
      <c r="B651" s="203"/>
      <c r="C651" s="203"/>
      <c r="D651" s="203"/>
      <c r="E651" s="203"/>
      <c r="F651" s="203"/>
      <c r="G651" s="203"/>
      <c r="H651" s="203"/>
      <c r="I651" s="203"/>
    </row>
    <row r="652" spans="2:9" ht="12.75">
      <c r="B652" s="203"/>
      <c r="C652" s="203"/>
      <c r="D652" s="203"/>
      <c r="E652" s="203"/>
      <c r="F652" s="203"/>
      <c r="G652" s="203"/>
      <c r="H652" s="203"/>
      <c r="I652" s="203"/>
    </row>
    <row r="653" spans="2:9" ht="12.75">
      <c r="B653" s="203"/>
      <c r="C653" s="203"/>
      <c r="D653" s="203"/>
      <c r="E653" s="203"/>
      <c r="F653" s="203"/>
      <c r="G653" s="203"/>
      <c r="H653" s="203"/>
      <c r="I653" s="203"/>
    </row>
    <row r="654" spans="2:9" ht="12.75">
      <c r="B654" s="203"/>
      <c r="C654" s="203"/>
      <c r="D654" s="203"/>
      <c r="E654" s="203"/>
      <c r="F654" s="203"/>
      <c r="G654" s="203"/>
      <c r="H654" s="203"/>
      <c r="I654" s="203"/>
    </row>
    <row r="655" spans="2:9" ht="12.75">
      <c r="B655" s="203"/>
      <c r="C655" s="203"/>
      <c r="D655" s="203"/>
      <c r="E655" s="203"/>
      <c r="F655" s="203"/>
      <c r="G655" s="203"/>
      <c r="H655" s="203"/>
      <c r="I655" s="203"/>
    </row>
    <row r="656" spans="2:9" ht="12.75">
      <c r="B656" s="203"/>
      <c r="C656" s="203"/>
      <c r="D656" s="203"/>
      <c r="E656" s="203"/>
      <c r="F656" s="203"/>
      <c r="G656" s="203"/>
      <c r="H656" s="203"/>
      <c r="I656" s="203"/>
    </row>
    <row r="657" spans="2:9" ht="12.75">
      <c r="B657" s="203"/>
      <c r="C657" s="203"/>
      <c r="D657" s="203"/>
      <c r="E657" s="203"/>
      <c r="F657" s="203"/>
      <c r="G657" s="203"/>
      <c r="H657" s="203"/>
      <c r="I657" s="203"/>
    </row>
    <row r="658" spans="2:9" ht="12.75">
      <c r="B658" s="203"/>
      <c r="C658" s="203"/>
      <c r="D658" s="203"/>
      <c r="E658" s="203"/>
      <c r="F658" s="203"/>
      <c r="G658" s="203"/>
      <c r="H658" s="203"/>
      <c r="I658" s="203"/>
    </row>
    <row r="659" spans="2:9" ht="12.75">
      <c r="B659" s="203"/>
      <c r="C659" s="203"/>
      <c r="D659" s="203"/>
      <c r="E659" s="203"/>
      <c r="F659" s="203"/>
      <c r="G659" s="203"/>
      <c r="H659" s="203"/>
      <c r="I659" s="203"/>
    </row>
    <row r="660" spans="2:9" ht="12.75">
      <c r="B660" s="203"/>
      <c r="C660" s="203"/>
      <c r="D660" s="203"/>
      <c r="E660" s="203"/>
      <c r="F660" s="203"/>
      <c r="G660" s="203"/>
      <c r="H660" s="203"/>
      <c r="I660" s="203"/>
    </row>
    <row r="661" spans="2:9" ht="12.75">
      <c r="B661" s="203"/>
      <c r="C661" s="203"/>
      <c r="D661" s="203"/>
      <c r="E661" s="203"/>
      <c r="F661" s="203"/>
      <c r="G661" s="203"/>
      <c r="H661" s="203"/>
      <c r="I661" s="203"/>
    </row>
    <row r="662" spans="2:9" ht="12.75">
      <c r="B662" s="203"/>
      <c r="C662" s="203"/>
      <c r="D662" s="203"/>
      <c r="E662" s="203"/>
      <c r="F662" s="203"/>
      <c r="G662" s="203"/>
      <c r="H662" s="203"/>
      <c r="I662" s="203"/>
    </row>
    <row r="663" spans="2:9" ht="12.75">
      <c r="B663" s="203"/>
      <c r="C663" s="203"/>
      <c r="D663" s="203"/>
      <c r="E663" s="203"/>
      <c r="F663" s="203"/>
      <c r="G663" s="203"/>
      <c r="H663" s="203"/>
      <c r="I663" s="203"/>
    </row>
    <row r="664" spans="2:9" ht="12.75">
      <c r="B664" s="203"/>
      <c r="C664" s="203"/>
      <c r="D664" s="203"/>
      <c r="E664" s="203"/>
      <c r="F664" s="203"/>
      <c r="G664" s="203"/>
      <c r="H664" s="203"/>
      <c r="I664" s="203"/>
    </row>
    <row r="665" spans="2:9" ht="12.75">
      <c r="B665" s="203"/>
      <c r="C665" s="203"/>
      <c r="D665" s="203"/>
      <c r="E665" s="203"/>
      <c r="F665" s="203"/>
      <c r="G665" s="203"/>
      <c r="H665" s="203"/>
      <c r="I665" s="203"/>
    </row>
    <row r="666" spans="2:9" ht="12.75">
      <c r="B666" s="203"/>
      <c r="C666" s="203"/>
      <c r="D666" s="203"/>
      <c r="E666" s="203"/>
      <c r="F666" s="203"/>
      <c r="G666" s="203"/>
      <c r="H666" s="203"/>
      <c r="I666" s="203"/>
    </row>
    <row r="667" spans="2:9" ht="12.75">
      <c r="B667" s="203"/>
      <c r="C667" s="203"/>
      <c r="D667" s="203"/>
      <c r="E667" s="203"/>
      <c r="F667" s="203"/>
      <c r="G667" s="203"/>
      <c r="H667" s="203"/>
      <c r="I667" s="203"/>
    </row>
    <row r="668" spans="2:9" ht="12.75">
      <c r="B668" s="203"/>
      <c r="C668" s="203"/>
      <c r="D668" s="203"/>
      <c r="E668" s="203"/>
      <c r="F668" s="203"/>
      <c r="G668" s="203"/>
      <c r="H668" s="203"/>
      <c r="I668" s="203"/>
    </row>
    <row r="669" spans="2:9" ht="12.75">
      <c r="B669" s="203"/>
      <c r="C669" s="203"/>
      <c r="D669" s="203"/>
      <c r="E669" s="203"/>
      <c r="F669" s="203"/>
      <c r="G669" s="203"/>
      <c r="H669" s="203"/>
      <c r="I669" s="203"/>
    </row>
    <row r="670" spans="2:9" ht="12.75">
      <c r="B670" s="203"/>
      <c r="C670" s="203"/>
      <c r="D670" s="203"/>
      <c r="E670" s="203"/>
      <c r="F670" s="203"/>
      <c r="G670" s="203"/>
      <c r="H670" s="203"/>
      <c r="I670" s="203"/>
    </row>
    <row r="671" spans="2:9" ht="12.75">
      <c r="B671" s="203"/>
      <c r="C671" s="203"/>
      <c r="D671" s="203"/>
      <c r="E671" s="203"/>
      <c r="F671" s="203"/>
      <c r="G671" s="203"/>
      <c r="H671" s="203"/>
      <c r="I671" s="203"/>
    </row>
    <row r="672" spans="2:9" ht="12.75">
      <c r="B672" s="203"/>
      <c r="C672" s="203"/>
      <c r="D672" s="203"/>
      <c r="E672" s="203"/>
      <c r="F672" s="203"/>
      <c r="G672" s="203"/>
      <c r="H672" s="203"/>
      <c r="I672" s="203"/>
    </row>
    <row r="673" spans="2:9" ht="12.75">
      <c r="B673" s="203"/>
      <c r="C673" s="203"/>
      <c r="D673" s="203"/>
      <c r="E673" s="203"/>
      <c r="F673" s="203"/>
      <c r="G673" s="203"/>
      <c r="H673" s="203"/>
      <c r="I673" s="203"/>
    </row>
    <row r="674" spans="2:9" ht="12.75">
      <c r="B674" s="203"/>
      <c r="C674" s="203"/>
      <c r="D674" s="203"/>
      <c r="E674" s="203"/>
      <c r="F674" s="203"/>
      <c r="G674" s="203"/>
      <c r="H674" s="203"/>
      <c r="I674" s="203"/>
    </row>
    <row r="675" spans="2:9" ht="12.75">
      <c r="B675" s="203"/>
      <c r="C675" s="203"/>
      <c r="D675" s="203"/>
      <c r="E675" s="203"/>
      <c r="F675" s="203"/>
      <c r="G675" s="203"/>
      <c r="H675" s="203"/>
      <c r="I675" s="203"/>
    </row>
    <row r="676" spans="2:9" ht="12.75">
      <c r="B676" s="203"/>
      <c r="C676" s="203"/>
      <c r="D676" s="203"/>
      <c r="E676" s="203"/>
      <c r="F676" s="203"/>
      <c r="G676" s="203"/>
      <c r="H676" s="203"/>
      <c r="I676" s="203"/>
    </row>
    <row r="677" spans="2:9" ht="12.75">
      <c r="B677" s="203"/>
      <c r="C677" s="203"/>
      <c r="D677" s="203"/>
      <c r="E677" s="203"/>
      <c r="F677" s="203"/>
      <c r="G677" s="203"/>
      <c r="H677" s="203"/>
      <c r="I677" s="203"/>
    </row>
    <row r="678" spans="2:9" ht="12.75">
      <c r="B678" s="203"/>
      <c r="C678" s="203"/>
      <c r="D678" s="203"/>
      <c r="E678" s="203"/>
      <c r="F678" s="203"/>
      <c r="G678" s="203"/>
      <c r="H678" s="203"/>
      <c r="I678" s="203"/>
    </row>
    <row r="679" spans="2:9" ht="12.75">
      <c r="B679" s="203"/>
      <c r="C679" s="203"/>
      <c r="D679" s="203"/>
      <c r="E679" s="203"/>
      <c r="F679" s="203"/>
      <c r="G679" s="203"/>
      <c r="H679" s="203"/>
      <c r="I679" s="203"/>
    </row>
    <row r="680" spans="2:9" ht="12.75">
      <c r="B680" s="203"/>
      <c r="C680" s="203"/>
      <c r="D680" s="203"/>
      <c r="E680" s="203"/>
      <c r="F680" s="203"/>
      <c r="G680" s="203"/>
      <c r="H680" s="203"/>
      <c r="I680" s="203"/>
    </row>
    <row r="681" spans="2:9" ht="12.75">
      <c r="B681" s="203"/>
      <c r="C681" s="203"/>
      <c r="D681" s="203"/>
      <c r="E681" s="203"/>
      <c r="F681" s="203"/>
      <c r="G681" s="203"/>
      <c r="H681" s="203"/>
      <c r="I681" s="203"/>
    </row>
    <row r="682" spans="2:9" ht="12.75">
      <c r="B682" s="203"/>
      <c r="C682" s="203"/>
      <c r="D682" s="203"/>
      <c r="E682" s="203"/>
      <c r="F682" s="203"/>
      <c r="G682" s="203"/>
      <c r="H682" s="203"/>
      <c r="I682" s="203"/>
    </row>
    <row r="683" spans="2:9" ht="12.75">
      <c r="B683" s="203"/>
      <c r="C683" s="203"/>
      <c r="D683" s="203"/>
      <c r="E683" s="203"/>
      <c r="F683" s="203"/>
      <c r="G683" s="203"/>
      <c r="H683" s="203"/>
      <c r="I683" s="203"/>
    </row>
    <row r="684" spans="2:9" ht="12.75">
      <c r="B684" s="203"/>
      <c r="C684" s="203"/>
      <c r="D684" s="203"/>
      <c r="E684" s="203"/>
      <c r="F684" s="203"/>
      <c r="G684" s="203"/>
      <c r="H684" s="203"/>
      <c r="I684" s="203"/>
    </row>
    <row r="685" spans="2:9" ht="12.75">
      <c r="B685" s="203"/>
      <c r="C685" s="203"/>
      <c r="D685" s="203"/>
      <c r="E685" s="203"/>
      <c r="F685" s="203"/>
      <c r="G685" s="203"/>
      <c r="H685" s="203"/>
      <c r="I685" s="203"/>
    </row>
    <row r="686" spans="2:9" ht="12.75">
      <c r="B686" s="203"/>
      <c r="C686" s="203"/>
      <c r="D686" s="203"/>
      <c r="E686" s="203"/>
      <c r="F686" s="203"/>
      <c r="G686" s="203"/>
      <c r="H686" s="203"/>
      <c r="I686" s="203"/>
    </row>
    <row r="687" spans="2:9" ht="12.75">
      <c r="B687" s="203"/>
      <c r="C687" s="203"/>
      <c r="D687" s="203"/>
      <c r="E687" s="203"/>
      <c r="F687" s="203"/>
      <c r="G687" s="203"/>
      <c r="H687" s="203"/>
      <c r="I687" s="203"/>
    </row>
    <row r="688" spans="2:9" ht="12.75">
      <c r="B688" s="203"/>
      <c r="C688" s="203"/>
      <c r="D688" s="203"/>
      <c r="E688" s="203"/>
      <c r="F688" s="203"/>
      <c r="G688" s="203"/>
      <c r="H688" s="203"/>
      <c r="I688" s="203"/>
    </row>
    <row r="689" spans="2:9" ht="12.75">
      <c r="B689" s="203"/>
      <c r="C689" s="203"/>
      <c r="D689" s="203"/>
      <c r="E689" s="203"/>
      <c r="F689" s="203"/>
      <c r="G689" s="203"/>
      <c r="H689" s="203"/>
      <c r="I689" s="203"/>
    </row>
    <row r="690" spans="2:9" ht="12.75">
      <c r="B690" s="203"/>
      <c r="C690" s="203"/>
      <c r="D690" s="203"/>
      <c r="E690" s="203"/>
      <c r="F690" s="203"/>
      <c r="G690" s="203"/>
      <c r="H690" s="203"/>
      <c r="I690" s="203"/>
    </row>
    <row r="691" spans="2:9" ht="12.75">
      <c r="B691" s="203"/>
      <c r="C691" s="203"/>
      <c r="D691" s="203"/>
      <c r="E691" s="203"/>
      <c r="F691" s="203"/>
      <c r="G691" s="203"/>
      <c r="H691" s="203"/>
      <c r="I691" s="203"/>
    </row>
    <row r="692" spans="2:9" ht="12.75">
      <c r="B692" s="203"/>
      <c r="C692" s="203"/>
      <c r="D692" s="203"/>
      <c r="E692" s="203"/>
      <c r="F692" s="203"/>
      <c r="G692" s="203"/>
      <c r="H692" s="203"/>
      <c r="I692" s="203"/>
    </row>
    <row r="693" spans="2:9" ht="12.75">
      <c r="B693" s="203"/>
      <c r="C693" s="203"/>
      <c r="D693" s="203"/>
      <c r="E693" s="203"/>
      <c r="F693" s="203"/>
      <c r="G693" s="203"/>
      <c r="H693" s="203"/>
      <c r="I693" s="203"/>
    </row>
    <row r="694" spans="2:9" ht="12.75">
      <c r="B694" s="203"/>
      <c r="C694" s="203"/>
      <c r="D694" s="203"/>
      <c r="E694" s="203"/>
      <c r="F694" s="203"/>
      <c r="G694" s="203"/>
      <c r="H694" s="203"/>
      <c r="I694" s="203"/>
    </row>
    <row r="695" spans="2:9" ht="12.75">
      <c r="B695" s="203"/>
      <c r="C695" s="203"/>
      <c r="D695" s="203"/>
      <c r="E695" s="203"/>
      <c r="F695" s="203"/>
      <c r="G695" s="203"/>
      <c r="H695" s="203"/>
      <c r="I695" s="203"/>
    </row>
    <row r="696" spans="2:9" ht="12.75">
      <c r="B696" s="203"/>
      <c r="C696" s="203"/>
      <c r="D696" s="203"/>
      <c r="E696" s="203"/>
      <c r="F696" s="203"/>
      <c r="G696" s="203"/>
      <c r="H696" s="203"/>
      <c r="I696" s="203"/>
    </row>
    <row r="697" spans="2:9" ht="12.75">
      <c r="B697" s="203"/>
      <c r="C697" s="203"/>
      <c r="D697" s="203"/>
      <c r="E697" s="203"/>
      <c r="F697" s="203"/>
      <c r="G697" s="203"/>
      <c r="H697" s="203"/>
      <c r="I697" s="203"/>
    </row>
    <row r="698" spans="2:9" ht="12.75">
      <c r="B698" s="203"/>
      <c r="C698" s="203"/>
      <c r="D698" s="203"/>
      <c r="E698" s="203"/>
      <c r="F698" s="203"/>
      <c r="G698" s="203"/>
      <c r="H698" s="203"/>
      <c r="I698" s="203"/>
    </row>
    <row r="699" spans="2:9" ht="12.75">
      <c r="B699" s="203"/>
      <c r="C699" s="203"/>
      <c r="D699" s="203"/>
      <c r="E699" s="203"/>
      <c r="F699" s="203"/>
      <c r="G699" s="203"/>
      <c r="H699" s="203"/>
      <c r="I699" s="203"/>
    </row>
    <row r="700" spans="2:9" ht="12.75">
      <c r="B700" s="203"/>
      <c r="C700" s="203"/>
      <c r="D700" s="203"/>
      <c r="E700" s="203"/>
      <c r="F700" s="203"/>
      <c r="G700" s="203"/>
      <c r="H700" s="203"/>
      <c r="I700" s="203"/>
    </row>
    <row r="701" spans="2:9" ht="12.75">
      <c r="B701" s="203"/>
      <c r="C701" s="203"/>
      <c r="D701" s="203"/>
      <c r="E701" s="203"/>
      <c r="F701" s="203"/>
      <c r="G701" s="203"/>
      <c r="H701" s="203"/>
      <c r="I701" s="203"/>
    </row>
    <row r="702" spans="2:9" ht="12.75">
      <c r="B702" s="203"/>
      <c r="C702" s="203"/>
      <c r="D702" s="203"/>
      <c r="E702" s="203"/>
      <c r="F702" s="203"/>
      <c r="G702" s="203"/>
      <c r="H702" s="203"/>
      <c r="I702" s="203"/>
    </row>
    <row r="703" spans="2:9" ht="12.75">
      <c r="B703" s="203"/>
      <c r="C703" s="203"/>
      <c r="D703" s="203"/>
      <c r="E703" s="203"/>
      <c r="F703" s="203"/>
      <c r="G703" s="203"/>
      <c r="H703" s="203"/>
      <c r="I703" s="203"/>
    </row>
    <row r="704" spans="2:9" ht="12.75">
      <c r="B704" s="203"/>
      <c r="C704" s="203"/>
      <c r="D704" s="203"/>
      <c r="E704" s="203"/>
      <c r="F704" s="203"/>
      <c r="G704" s="203"/>
      <c r="H704" s="203"/>
      <c r="I704" s="203"/>
    </row>
    <row r="705" spans="2:9" ht="12.75">
      <c r="B705" s="203"/>
      <c r="C705" s="203"/>
      <c r="D705" s="203"/>
      <c r="E705" s="203"/>
      <c r="F705" s="203"/>
      <c r="G705" s="203"/>
      <c r="H705" s="203"/>
      <c r="I705" s="203"/>
    </row>
    <row r="706" spans="2:9" ht="12.75">
      <c r="B706" s="203"/>
      <c r="C706" s="203"/>
      <c r="D706" s="203"/>
      <c r="E706" s="203"/>
      <c r="F706" s="203"/>
      <c r="G706" s="203"/>
      <c r="H706" s="203"/>
      <c r="I706" s="203"/>
    </row>
    <row r="707" spans="2:9" ht="12.75">
      <c r="B707" s="203"/>
      <c r="C707" s="203"/>
      <c r="D707" s="203"/>
      <c r="E707" s="203"/>
      <c r="F707" s="203"/>
      <c r="G707" s="203"/>
      <c r="H707" s="203"/>
      <c r="I707" s="203"/>
    </row>
    <row r="708" spans="2:9" ht="12.75">
      <c r="B708" s="203"/>
      <c r="C708" s="203"/>
      <c r="D708" s="203"/>
      <c r="E708" s="203"/>
      <c r="F708" s="203"/>
      <c r="G708" s="203"/>
      <c r="H708" s="203"/>
      <c r="I708" s="203"/>
    </row>
    <row r="709" spans="2:9" ht="12.75">
      <c r="B709" s="203"/>
      <c r="C709" s="203"/>
      <c r="D709" s="203"/>
      <c r="E709" s="203"/>
      <c r="F709" s="203"/>
      <c r="G709" s="203"/>
      <c r="H709" s="203"/>
      <c r="I709" s="203"/>
    </row>
    <row r="710" spans="2:9" ht="12.75">
      <c r="B710" s="203"/>
      <c r="C710" s="203"/>
      <c r="D710" s="203"/>
      <c r="E710" s="203"/>
      <c r="F710" s="203"/>
      <c r="G710" s="203"/>
      <c r="H710" s="203"/>
      <c r="I710" s="203"/>
    </row>
    <row r="711" spans="2:9" ht="12.75">
      <c r="B711" s="203"/>
      <c r="C711" s="203"/>
      <c r="D711" s="203"/>
      <c r="E711" s="203"/>
      <c r="F711" s="203"/>
      <c r="G711" s="203"/>
      <c r="H711" s="203"/>
      <c r="I711" s="203"/>
    </row>
    <row r="712" spans="2:9" ht="12.75">
      <c r="B712" s="203"/>
      <c r="C712" s="203"/>
      <c r="D712" s="203"/>
      <c r="E712" s="203"/>
      <c r="F712" s="203"/>
      <c r="G712" s="203"/>
      <c r="H712" s="203"/>
      <c r="I712" s="203"/>
    </row>
    <row r="713" spans="2:9" ht="12.75">
      <c r="B713" s="203"/>
      <c r="C713" s="203"/>
      <c r="D713" s="203"/>
      <c r="E713" s="203"/>
      <c r="F713" s="203"/>
      <c r="G713" s="203"/>
      <c r="H713" s="203"/>
      <c r="I713" s="203"/>
    </row>
    <row r="714" spans="2:9" ht="12.75">
      <c r="B714" s="203"/>
      <c r="C714" s="203"/>
      <c r="D714" s="203"/>
      <c r="E714" s="203"/>
      <c r="F714" s="203"/>
      <c r="G714" s="203"/>
      <c r="H714" s="203"/>
      <c r="I714" s="203"/>
    </row>
    <row r="715" spans="2:9" ht="12.75">
      <c r="B715" s="203"/>
      <c r="C715" s="203"/>
      <c r="D715" s="203"/>
      <c r="E715" s="203"/>
      <c r="F715" s="203"/>
      <c r="G715" s="203"/>
      <c r="H715" s="203"/>
      <c r="I715" s="203"/>
    </row>
    <row r="716" spans="2:9" ht="12.75">
      <c r="B716" s="203"/>
      <c r="C716" s="203"/>
      <c r="D716" s="203"/>
      <c r="E716" s="203"/>
      <c r="F716" s="203"/>
      <c r="G716" s="203"/>
      <c r="H716" s="203"/>
      <c r="I716" s="203"/>
    </row>
    <row r="717" spans="2:9" ht="12.75">
      <c r="B717" s="203"/>
      <c r="C717" s="203"/>
      <c r="D717" s="203"/>
      <c r="E717" s="203"/>
      <c r="F717" s="203"/>
      <c r="G717" s="203"/>
      <c r="H717" s="203"/>
      <c r="I717" s="203"/>
    </row>
    <row r="718" spans="2:9" ht="12.75">
      <c r="B718" s="203"/>
      <c r="C718" s="203"/>
      <c r="D718" s="203"/>
      <c r="E718" s="203"/>
      <c r="F718" s="203"/>
      <c r="G718" s="203"/>
      <c r="H718" s="203"/>
      <c r="I718" s="203"/>
    </row>
    <row r="719" spans="2:9" ht="12.75">
      <c r="B719" s="203"/>
      <c r="C719" s="203"/>
      <c r="D719" s="203"/>
      <c r="E719" s="203"/>
      <c r="F719" s="203"/>
      <c r="G719" s="203"/>
      <c r="H719" s="203"/>
      <c r="I719" s="203"/>
    </row>
    <row r="720" spans="2:9" ht="12.75">
      <c r="B720" s="203"/>
      <c r="C720" s="203"/>
      <c r="D720" s="203"/>
      <c r="E720" s="203"/>
      <c r="F720" s="203"/>
      <c r="G720" s="203"/>
      <c r="H720" s="203"/>
      <c r="I720" s="203"/>
    </row>
    <row r="721" spans="2:9" ht="12.75">
      <c r="B721" s="203"/>
      <c r="C721" s="203"/>
      <c r="D721" s="203"/>
      <c r="E721" s="203"/>
      <c r="F721" s="203"/>
      <c r="G721" s="203"/>
      <c r="H721" s="203"/>
      <c r="I721" s="203"/>
    </row>
    <row r="722" spans="2:9" ht="12.75">
      <c r="B722" s="203"/>
      <c r="C722" s="203"/>
      <c r="D722" s="203"/>
      <c r="E722" s="203"/>
      <c r="F722" s="203"/>
      <c r="G722" s="203"/>
      <c r="H722" s="203"/>
      <c r="I722" s="203"/>
    </row>
    <row r="723" spans="2:9" ht="12.75">
      <c r="B723" s="203"/>
      <c r="C723" s="203"/>
      <c r="D723" s="203"/>
      <c r="E723" s="203"/>
      <c r="F723" s="203"/>
      <c r="G723" s="203"/>
      <c r="H723" s="203"/>
      <c r="I723" s="203"/>
    </row>
    <row r="724" spans="2:9" ht="12.75">
      <c r="B724" s="203"/>
      <c r="C724" s="203"/>
      <c r="D724" s="203"/>
      <c r="E724" s="203"/>
      <c r="F724" s="203"/>
      <c r="G724" s="203"/>
      <c r="H724" s="203"/>
      <c r="I724" s="203"/>
    </row>
    <row r="725" spans="2:9" ht="12.75">
      <c r="B725" s="203"/>
      <c r="C725" s="203"/>
      <c r="D725" s="203"/>
      <c r="E725" s="203"/>
      <c r="F725" s="203"/>
      <c r="G725" s="203"/>
      <c r="H725" s="203"/>
      <c r="I725" s="203"/>
    </row>
    <row r="726" spans="2:9" ht="12.75">
      <c r="B726" s="203"/>
      <c r="C726" s="203"/>
      <c r="D726" s="203"/>
      <c r="E726" s="203"/>
      <c r="F726" s="203"/>
      <c r="G726" s="203"/>
      <c r="H726" s="203"/>
      <c r="I726" s="203"/>
    </row>
    <row r="727" spans="2:9" ht="12.75">
      <c r="B727" s="203"/>
      <c r="C727" s="203"/>
      <c r="D727" s="203"/>
      <c r="E727" s="203"/>
      <c r="F727" s="203"/>
      <c r="G727" s="203"/>
      <c r="H727" s="203"/>
      <c r="I727" s="203"/>
    </row>
    <row r="728" spans="2:9" ht="12.75">
      <c r="B728" s="203"/>
      <c r="C728" s="203"/>
      <c r="D728" s="203"/>
      <c r="E728" s="203"/>
      <c r="F728" s="203"/>
      <c r="G728" s="203"/>
      <c r="H728" s="203"/>
      <c r="I728" s="203"/>
    </row>
    <row r="729" spans="2:9" ht="12.75">
      <c r="B729" s="203"/>
      <c r="C729" s="203"/>
      <c r="D729" s="203"/>
      <c r="E729" s="203"/>
      <c r="F729" s="203"/>
      <c r="G729" s="203"/>
      <c r="H729" s="203"/>
      <c r="I729" s="203"/>
    </row>
    <row r="730" spans="2:9" ht="12.75">
      <c r="B730" s="203"/>
      <c r="C730" s="203"/>
      <c r="D730" s="203"/>
      <c r="E730" s="203"/>
      <c r="F730" s="203"/>
      <c r="G730" s="203"/>
      <c r="H730" s="203"/>
      <c r="I730" s="203"/>
    </row>
    <row r="731" spans="2:9" ht="12.75">
      <c r="B731" s="203"/>
      <c r="C731" s="203"/>
      <c r="D731" s="203"/>
      <c r="E731" s="203"/>
      <c r="F731" s="203"/>
      <c r="G731" s="203"/>
      <c r="H731" s="203"/>
      <c r="I731" s="203"/>
    </row>
    <row r="732" spans="2:9" ht="12.75">
      <c r="B732" s="203"/>
      <c r="C732" s="203"/>
      <c r="D732" s="203"/>
      <c r="E732" s="203"/>
      <c r="F732" s="203"/>
      <c r="G732" s="203"/>
      <c r="H732" s="203"/>
      <c r="I732" s="203"/>
    </row>
    <row r="733" spans="2:9" ht="12.75">
      <c r="B733" s="203"/>
      <c r="C733" s="203"/>
      <c r="D733" s="203"/>
      <c r="E733" s="203"/>
      <c r="F733" s="203"/>
      <c r="G733" s="203"/>
      <c r="H733" s="203"/>
      <c r="I733" s="203"/>
    </row>
    <row r="734" spans="2:9" ht="12.75">
      <c r="B734" s="203"/>
      <c r="C734" s="203"/>
      <c r="D734" s="203"/>
      <c r="E734" s="203"/>
      <c r="F734" s="203"/>
      <c r="G734" s="203"/>
      <c r="H734" s="203"/>
      <c r="I734" s="203"/>
    </row>
    <row r="735" spans="2:9" ht="12.75">
      <c r="B735" s="203"/>
      <c r="C735" s="203"/>
      <c r="D735" s="203"/>
      <c r="E735" s="203"/>
      <c r="F735" s="203"/>
      <c r="G735" s="203"/>
      <c r="H735" s="203"/>
      <c r="I735" s="203"/>
    </row>
    <row r="736" spans="2:9" ht="12.75">
      <c r="B736" s="203"/>
      <c r="C736" s="203"/>
      <c r="D736" s="203"/>
      <c r="E736" s="203"/>
      <c r="F736" s="203"/>
      <c r="G736" s="203"/>
      <c r="H736" s="203"/>
      <c r="I736" s="203"/>
    </row>
    <row r="737" spans="2:9" ht="12.75">
      <c r="B737" s="203"/>
      <c r="C737" s="203"/>
      <c r="D737" s="203"/>
      <c r="E737" s="203"/>
      <c r="F737" s="203"/>
      <c r="G737" s="203"/>
      <c r="H737" s="203"/>
      <c r="I737" s="203"/>
    </row>
    <row r="738" spans="2:9" ht="12.75">
      <c r="B738" s="203"/>
      <c r="C738" s="203"/>
      <c r="D738" s="203"/>
      <c r="E738" s="203"/>
      <c r="F738" s="203"/>
      <c r="G738" s="203"/>
      <c r="H738" s="203"/>
      <c r="I738" s="203"/>
    </row>
    <row r="739" spans="2:9" ht="12.75">
      <c r="B739" s="203"/>
      <c r="C739" s="203"/>
      <c r="D739" s="203"/>
      <c r="E739" s="203"/>
      <c r="F739" s="203"/>
      <c r="G739" s="203"/>
      <c r="H739" s="203"/>
      <c r="I739" s="203"/>
    </row>
    <row r="740" spans="2:9" ht="12.75">
      <c r="B740" s="203"/>
      <c r="C740" s="203"/>
      <c r="D740" s="203"/>
      <c r="E740" s="203"/>
      <c r="F740" s="203"/>
      <c r="G740" s="203"/>
      <c r="H740" s="203"/>
      <c r="I740" s="203"/>
    </row>
    <row r="741" spans="2:9" ht="12.75">
      <c r="B741" s="203"/>
      <c r="C741" s="203"/>
      <c r="D741" s="203"/>
      <c r="E741" s="203"/>
      <c r="F741" s="203"/>
      <c r="G741" s="203"/>
      <c r="H741" s="203"/>
      <c r="I741" s="203"/>
    </row>
    <row r="742" spans="2:9" ht="12.75">
      <c r="B742" s="203"/>
      <c r="C742" s="203"/>
      <c r="D742" s="203"/>
      <c r="E742" s="203"/>
      <c r="F742" s="203"/>
      <c r="G742" s="203"/>
      <c r="H742" s="203"/>
      <c r="I742" s="203"/>
    </row>
    <row r="743" spans="2:9" ht="12.75">
      <c r="B743" s="203"/>
      <c r="C743" s="203"/>
      <c r="D743" s="203"/>
      <c r="E743" s="203"/>
      <c r="F743" s="203"/>
      <c r="G743" s="203"/>
      <c r="H743" s="203"/>
      <c r="I743" s="203"/>
    </row>
    <row r="744" spans="2:9" ht="12.75">
      <c r="B744" s="203"/>
      <c r="C744" s="203"/>
      <c r="D744" s="203"/>
      <c r="E744" s="203"/>
      <c r="F744" s="203"/>
      <c r="G744" s="203"/>
      <c r="H744" s="203"/>
      <c r="I744" s="203"/>
    </row>
    <row r="745" spans="2:9" ht="12.75">
      <c r="B745" s="203"/>
      <c r="C745" s="203"/>
      <c r="D745" s="203"/>
      <c r="E745" s="203"/>
      <c r="F745" s="203"/>
      <c r="G745" s="203"/>
      <c r="H745" s="203"/>
      <c r="I745" s="203"/>
    </row>
    <row r="746" spans="2:9" ht="12.75">
      <c r="B746" s="203"/>
      <c r="C746" s="203"/>
      <c r="D746" s="203"/>
      <c r="E746" s="203"/>
      <c r="F746" s="203"/>
      <c r="G746" s="203"/>
      <c r="H746" s="203"/>
      <c r="I746" s="203"/>
    </row>
    <row r="747" spans="2:9" ht="12.75">
      <c r="B747" s="203"/>
      <c r="C747" s="203"/>
      <c r="D747" s="203"/>
      <c r="E747" s="203"/>
      <c r="F747" s="203"/>
      <c r="G747" s="203"/>
      <c r="H747" s="203"/>
      <c r="I747" s="203"/>
    </row>
    <row r="748" spans="2:9" ht="12.75">
      <c r="B748" s="203"/>
      <c r="C748" s="203"/>
      <c r="D748" s="203"/>
      <c r="E748" s="203"/>
      <c r="F748" s="203"/>
      <c r="G748" s="203"/>
      <c r="H748" s="203"/>
      <c r="I748" s="203"/>
    </row>
    <row r="749" spans="2:9" ht="12.75">
      <c r="B749" s="203"/>
      <c r="C749" s="203"/>
      <c r="D749" s="203"/>
      <c r="E749" s="203"/>
      <c r="F749" s="203"/>
      <c r="G749" s="203"/>
      <c r="H749" s="203"/>
      <c r="I749" s="203"/>
    </row>
    <row r="750" spans="2:9" ht="12.75">
      <c r="B750" s="203"/>
      <c r="C750" s="203"/>
      <c r="D750" s="203"/>
      <c r="E750" s="203"/>
      <c r="F750" s="203"/>
      <c r="G750" s="203"/>
      <c r="H750" s="203"/>
      <c r="I750" s="203"/>
    </row>
    <row r="751" spans="2:9" ht="12.75">
      <c r="B751" s="203"/>
      <c r="C751" s="203"/>
      <c r="D751" s="203"/>
      <c r="E751" s="203"/>
      <c r="F751" s="203"/>
      <c r="G751" s="203"/>
      <c r="H751" s="203"/>
      <c r="I751" s="203"/>
    </row>
    <row r="752" spans="2:9" ht="12.75">
      <c r="B752" s="203"/>
      <c r="C752" s="203"/>
      <c r="D752" s="203"/>
      <c r="E752" s="203"/>
      <c r="F752" s="203"/>
      <c r="G752" s="203"/>
      <c r="H752" s="203"/>
      <c r="I752" s="203"/>
    </row>
    <row r="753" spans="2:9" ht="12.75">
      <c r="B753" s="203"/>
      <c r="C753" s="203"/>
      <c r="D753" s="203"/>
      <c r="E753" s="203"/>
      <c r="F753" s="203"/>
      <c r="G753" s="203"/>
      <c r="H753" s="203"/>
      <c r="I753" s="203"/>
    </row>
    <row r="754" spans="2:9" ht="12.75">
      <c r="B754" s="203"/>
      <c r="C754" s="203"/>
      <c r="D754" s="203"/>
      <c r="E754" s="203"/>
      <c r="F754" s="203"/>
      <c r="G754" s="203"/>
      <c r="H754" s="203"/>
      <c r="I754" s="203"/>
    </row>
    <row r="755" spans="2:9" ht="12.75">
      <c r="B755" s="203"/>
      <c r="C755" s="203"/>
      <c r="D755" s="203"/>
      <c r="E755" s="203"/>
      <c r="F755" s="203"/>
      <c r="G755" s="203"/>
      <c r="H755" s="203"/>
      <c r="I755" s="203"/>
    </row>
    <row r="756" spans="2:9" ht="12.75">
      <c r="B756" s="203"/>
      <c r="C756" s="203"/>
      <c r="D756" s="203"/>
      <c r="E756" s="203"/>
      <c r="F756" s="203"/>
      <c r="G756" s="203"/>
      <c r="H756" s="203"/>
      <c r="I756" s="203"/>
    </row>
    <row r="757" spans="2:9" ht="12.75">
      <c r="B757" s="203"/>
      <c r="C757" s="203"/>
      <c r="D757" s="203"/>
      <c r="E757" s="203"/>
      <c r="F757" s="203"/>
      <c r="G757" s="203"/>
      <c r="H757" s="203"/>
      <c r="I757" s="203"/>
    </row>
    <row r="758" spans="2:9" ht="12.75">
      <c r="B758" s="203"/>
      <c r="C758" s="203"/>
      <c r="D758" s="203"/>
      <c r="E758" s="203"/>
      <c r="F758" s="203"/>
      <c r="G758" s="203"/>
      <c r="H758" s="203"/>
      <c r="I758" s="203"/>
    </row>
    <row r="759" spans="2:9" ht="12.75">
      <c r="B759" s="203"/>
      <c r="C759" s="203"/>
      <c r="D759" s="203"/>
      <c r="E759" s="203"/>
      <c r="F759" s="203"/>
      <c r="G759" s="203"/>
      <c r="H759" s="203"/>
      <c r="I759" s="203"/>
    </row>
    <row r="760" spans="2:9" ht="12.75">
      <c r="B760" s="203"/>
      <c r="C760" s="203"/>
      <c r="D760" s="203"/>
      <c r="E760" s="203"/>
      <c r="F760" s="203"/>
      <c r="G760" s="203"/>
      <c r="H760" s="203"/>
      <c r="I760" s="203"/>
    </row>
    <row r="761" spans="2:9" ht="12.75">
      <c r="B761" s="203"/>
      <c r="C761" s="203"/>
      <c r="D761" s="203"/>
      <c r="E761" s="203"/>
      <c r="F761" s="203"/>
      <c r="G761" s="203"/>
      <c r="H761" s="203"/>
      <c r="I761" s="203"/>
    </row>
    <row r="762" spans="2:9" ht="12.75">
      <c r="B762" s="203"/>
      <c r="C762" s="203"/>
      <c r="D762" s="203"/>
      <c r="E762" s="203"/>
      <c r="F762" s="203"/>
      <c r="G762" s="203"/>
      <c r="H762" s="203"/>
      <c r="I762" s="203"/>
    </row>
    <row r="763" spans="2:9" ht="12.75">
      <c r="B763" s="203"/>
      <c r="C763" s="203"/>
      <c r="D763" s="203"/>
      <c r="E763" s="203"/>
      <c r="F763" s="203"/>
      <c r="G763" s="203"/>
      <c r="H763" s="203"/>
      <c r="I763" s="203"/>
    </row>
    <row r="764" spans="2:9" ht="12.75">
      <c r="B764" s="203"/>
      <c r="C764" s="203"/>
      <c r="D764" s="203"/>
      <c r="E764" s="203"/>
      <c r="F764" s="203"/>
      <c r="G764" s="203"/>
      <c r="H764" s="203"/>
      <c r="I764" s="203"/>
    </row>
    <row r="765" spans="2:9" ht="12.75">
      <c r="B765" s="203"/>
      <c r="C765" s="203"/>
      <c r="D765" s="203"/>
      <c r="E765" s="203"/>
      <c r="F765" s="203"/>
      <c r="G765" s="203"/>
      <c r="H765" s="203"/>
      <c r="I765" s="203"/>
    </row>
    <row r="766" spans="2:9" ht="12.75">
      <c r="B766" s="203"/>
      <c r="C766" s="203"/>
      <c r="D766" s="203"/>
      <c r="E766" s="203"/>
      <c r="F766" s="203"/>
      <c r="G766" s="203"/>
      <c r="H766" s="203"/>
      <c r="I766" s="203"/>
    </row>
    <row r="767" spans="2:9" ht="12.75">
      <c r="B767" s="203"/>
      <c r="C767" s="203"/>
      <c r="D767" s="203"/>
      <c r="E767" s="203"/>
      <c r="F767" s="203"/>
      <c r="G767" s="203"/>
      <c r="H767" s="203"/>
      <c r="I767" s="203"/>
    </row>
    <row r="768" spans="2:9" ht="12.75">
      <c r="B768" s="203"/>
      <c r="C768" s="203"/>
      <c r="D768" s="203"/>
      <c r="E768" s="203"/>
      <c r="F768" s="203"/>
      <c r="G768" s="203"/>
      <c r="H768" s="203"/>
      <c r="I768" s="203"/>
    </row>
    <row r="769" spans="2:9" ht="12.75">
      <c r="B769" s="203"/>
      <c r="C769" s="203"/>
      <c r="D769" s="203"/>
      <c r="E769" s="203"/>
      <c r="F769" s="203"/>
      <c r="G769" s="203"/>
      <c r="H769" s="203"/>
      <c r="I769" s="203"/>
    </row>
    <row r="770" spans="2:9" ht="12.75">
      <c r="B770" s="203"/>
      <c r="C770" s="203"/>
      <c r="D770" s="203"/>
      <c r="E770" s="203"/>
      <c r="F770" s="203"/>
      <c r="G770" s="203"/>
      <c r="H770" s="203"/>
      <c r="I770" s="203"/>
    </row>
    <row r="771" spans="2:9" ht="12.75">
      <c r="B771" s="203"/>
      <c r="C771" s="203"/>
      <c r="D771" s="203"/>
      <c r="E771" s="203"/>
      <c r="F771" s="203"/>
      <c r="G771" s="203"/>
      <c r="H771" s="203"/>
      <c r="I771" s="203"/>
    </row>
    <row r="772" spans="2:9" ht="12.75">
      <c r="B772" s="203"/>
      <c r="C772" s="203"/>
      <c r="D772" s="203"/>
      <c r="E772" s="203"/>
      <c r="F772" s="203"/>
      <c r="G772" s="203"/>
      <c r="H772" s="203"/>
      <c r="I772" s="203"/>
    </row>
    <row r="773" spans="2:9" ht="12.75">
      <c r="B773" s="203"/>
      <c r="C773" s="203"/>
      <c r="D773" s="203"/>
      <c r="E773" s="203"/>
      <c r="F773" s="203"/>
      <c r="G773" s="203"/>
      <c r="H773" s="203"/>
      <c r="I773" s="203"/>
    </row>
    <row r="774" spans="2:9" ht="12.75">
      <c r="B774" s="203"/>
      <c r="C774" s="203"/>
      <c r="D774" s="203"/>
      <c r="E774" s="203"/>
      <c r="F774" s="203"/>
      <c r="G774" s="203"/>
      <c r="H774" s="203"/>
      <c r="I774" s="203"/>
    </row>
    <row r="775" spans="2:9" ht="12.75">
      <c r="B775" s="203"/>
      <c r="C775" s="203"/>
      <c r="D775" s="203"/>
      <c r="E775" s="203"/>
      <c r="F775" s="203"/>
      <c r="G775" s="203"/>
      <c r="H775" s="203"/>
      <c r="I775" s="203"/>
    </row>
    <row r="776" spans="2:9" ht="12.75">
      <c r="B776" s="203"/>
      <c r="C776" s="203"/>
      <c r="D776" s="203"/>
      <c r="E776" s="203"/>
      <c r="F776" s="203"/>
      <c r="G776" s="203"/>
      <c r="H776" s="203"/>
      <c r="I776" s="203"/>
    </row>
    <row r="777" spans="2:9" ht="12.75">
      <c r="B777" s="203"/>
      <c r="C777" s="203"/>
      <c r="D777" s="203"/>
      <c r="E777" s="203"/>
      <c r="F777" s="203"/>
      <c r="G777" s="203"/>
      <c r="H777" s="203"/>
      <c r="I777" s="203"/>
    </row>
    <row r="778" spans="2:9" ht="12.75">
      <c r="B778" s="203"/>
      <c r="C778" s="203"/>
      <c r="D778" s="203"/>
      <c r="E778" s="203"/>
      <c r="F778" s="203"/>
      <c r="G778" s="203"/>
      <c r="H778" s="203"/>
      <c r="I778" s="203"/>
    </row>
    <row r="779" spans="2:9" ht="12.75">
      <c r="B779" s="203"/>
      <c r="C779" s="203"/>
      <c r="D779" s="203"/>
      <c r="E779" s="203"/>
      <c r="F779" s="203"/>
      <c r="G779" s="203"/>
      <c r="H779" s="203"/>
      <c r="I779" s="203"/>
    </row>
    <row r="780" spans="2:9" ht="12.75">
      <c r="B780" s="203"/>
      <c r="C780" s="203"/>
      <c r="D780" s="203"/>
      <c r="E780" s="203"/>
      <c r="F780" s="203"/>
      <c r="G780" s="203"/>
      <c r="H780" s="203"/>
      <c r="I780" s="203"/>
    </row>
    <row r="781" spans="2:9" ht="12.75">
      <c r="B781" s="203"/>
      <c r="C781" s="203"/>
      <c r="D781" s="203"/>
      <c r="E781" s="203"/>
      <c r="F781" s="203"/>
      <c r="G781" s="203"/>
      <c r="H781" s="203"/>
      <c r="I781" s="203"/>
    </row>
    <row r="782" spans="2:9" ht="12.75">
      <c r="B782" s="203"/>
      <c r="C782" s="203"/>
      <c r="D782" s="203"/>
      <c r="E782" s="203"/>
      <c r="F782" s="203"/>
      <c r="G782" s="203"/>
      <c r="H782" s="203"/>
      <c r="I782" s="203"/>
    </row>
    <row r="783" spans="2:9" ht="12.75">
      <c r="B783" s="203"/>
      <c r="C783" s="203"/>
      <c r="D783" s="203"/>
      <c r="E783" s="203"/>
      <c r="F783" s="203"/>
      <c r="G783" s="203"/>
      <c r="H783" s="203"/>
      <c r="I783" s="203"/>
    </row>
    <row r="784" spans="2:9" ht="12.75">
      <c r="B784" s="203"/>
      <c r="C784" s="203"/>
      <c r="D784" s="203"/>
      <c r="E784" s="203"/>
      <c r="F784" s="203"/>
      <c r="G784" s="203"/>
      <c r="H784" s="203"/>
      <c r="I784" s="203"/>
    </row>
    <row r="785" spans="2:9" ht="12.75">
      <c r="B785" s="203"/>
      <c r="C785" s="203"/>
      <c r="D785" s="203"/>
      <c r="E785" s="203"/>
      <c r="F785" s="203"/>
      <c r="G785" s="203"/>
      <c r="H785" s="203"/>
      <c r="I785" s="203"/>
    </row>
    <row r="786" spans="2:9" ht="12.75">
      <c r="B786" s="203"/>
      <c r="C786" s="203"/>
      <c r="D786" s="203"/>
      <c r="E786" s="203"/>
      <c r="F786" s="203"/>
      <c r="G786" s="203"/>
      <c r="H786" s="203"/>
      <c r="I786" s="203"/>
    </row>
    <row r="787" spans="2:9" ht="12.75">
      <c r="B787" s="203"/>
      <c r="C787" s="203"/>
      <c r="D787" s="203"/>
      <c r="E787" s="203"/>
      <c r="F787" s="203"/>
      <c r="G787" s="203"/>
      <c r="H787" s="203"/>
      <c r="I787" s="203"/>
    </row>
    <row r="788" spans="2:9" ht="12.75">
      <c r="B788" s="203"/>
      <c r="C788" s="203"/>
      <c r="D788" s="203"/>
      <c r="E788" s="203"/>
      <c r="F788" s="203"/>
      <c r="G788" s="203"/>
      <c r="H788" s="203"/>
      <c r="I788" s="203"/>
    </row>
    <row r="789" spans="2:9" ht="12.75">
      <c r="B789" s="203"/>
      <c r="C789" s="203"/>
      <c r="D789" s="203"/>
      <c r="E789" s="203"/>
      <c r="F789" s="203"/>
      <c r="G789" s="203"/>
      <c r="H789" s="203"/>
      <c r="I789" s="203"/>
    </row>
    <row r="790" spans="2:9" ht="12.75">
      <c r="B790" s="203"/>
      <c r="C790" s="203"/>
      <c r="D790" s="203"/>
      <c r="E790" s="203"/>
      <c r="F790" s="203"/>
      <c r="G790" s="203"/>
      <c r="H790" s="203"/>
      <c r="I790" s="203"/>
    </row>
    <row r="791" spans="2:9" ht="12.75">
      <c r="B791" s="203"/>
      <c r="C791" s="203"/>
      <c r="D791" s="203"/>
      <c r="E791" s="203"/>
      <c r="F791" s="203"/>
      <c r="G791" s="203"/>
      <c r="H791" s="203"/>
      <c r="I791" s="203"/>
    </row>
    <row r="792" spans="2:9" ht="12.75">
      <c r="B792" s="203"/>
      <c r="C792" s="203"/>
      <c r="D792" s="203"/>
      <c r="E792" s="203"/>
      <c r="F792" s="203"/>
      <c r="G792" s="203"/>
      <c r="H792" s="203"/>
      <c r="I792" s="203"/>
    </row>
    <row r="793" spans="2:9" ht="12.75">
      <c r="B793" s="203"/>
      <c r="C793" s="203"/>
      <c r="D793" s="203"/>
      <c r="E793" s="203"/>
      <c r="F793" s="203"/>
      <c r="G793" s="203"/>
      <c r="H793" s="203"/>
      <c r="I793" s="203"/>
    </row>
    <row r="794" spans="2:9" ht="12.75">
      <c r="B794" s="203"/>
      <c r="C794" s="203"/>
      <c r="D794" s="203"/>
      <c r="E794" s="203"/>
      <c r="F794" s="203"/>
      <c r="G794" s="203"/>
      <c r="H794" s="203"/>
      <c r="I794" s="203"/>
    </row>
    <row r="795" spans="2:9" ht="12.75">
      <c r="B795" s="203"/>
      <c r="C795" s="203"/>
      <c r="D795" s="203"/>
      <c r="E795" s="203"/>
      <c r="F795" s="203"/>
      <c r="G795" s="203"/>
      <c r="H795" s="203"/>
      <c r="I795" s="203"/>
    </row>
    <row r="796" spans="2:9" ht="12.75">
      <c r="B796" s="203"/>
      <c r="C796" s="203"/>
      <c r="D796" s="203"/>
      <c r="E796" s="203"/>
      <c r="F796" s="203"/>
      <c r="G796" s="203"/>
      <c r="H796" s="203"/>
      <c r="I796" s="203"/>
    </row>
    <row r="797" spans="2:9" ht="12.75">
      <c r="B797" s="203"/>
      <c r="C797" s="203"/>
      <c r="D797" s="203"/>
      <c r="E797" s="203"/>
      <c r="F797" s="203"/>
      <c r="G797" s="203"/>
      <c r="H797" s="203"/>
      <c r="I797" s="203"/>
    </row>
    <row r="798" spans="2:9" ht="12.75">
      <c r="B798" s="203"/>
      <c r="C798" s="203"/>
      <c r="D798" s="203"/>
      <c r="E798" s="203"/>
      <c r="F798" s="203"/>
      <c r="G798" s="203"/>
      <c r="H798" s="203"/>
      <c r="I798" s="203"/>
    </row>
    <row r="799" spans="2:9" ht="12.75">
      <c r="B799" s="203"/>
      <c r="C799" s="203"/>
      <c r="D799" s="203"/>
      <c r="E799" s="203"/>
      <c r="F799" s="203"/>
      <c r="G799" s="203"/>
      <c r="H799" s="203"/>
      <c r="I799" s="203"/>
    </row>
    <row r="800" spans="2:9" ht="12.75">
      <c r="B800" s="203"/>
      <c r="C800" s="203"/>
      <c r="D800" s="203"/>
      <c r="E800" s="203"/>
      <c r="F800" s="203"/>
      <c r="G800" s="203"/>
      <c r="H800" s="203"/>
      <c r="I800" s="203"/>
    </row>
    <row r="801" spans="2:9" ht="12.75">
      <c r="B801" s="203"/>
      <c r="C801" s="203"/>
      <c r="D801" s="203"/>
      <c r="E801" s="203"/>
      <c r="F801" s="203"/>
      <c r="G801" s="203"/>
      <c r="H801" s="203"/>
      <c r="I801" s="203"/>
    </row>
    <row r="802" spans="2:9" ht="12.75">
      <c r="B802" s="203"/>
      <c r="C802" s="203"/>
      <c r="D802" s="203"/>
      <c r="E802" s="203"/>
      <c r="F802" s="203"/>
      <c r="G802" s="203"/>
      <c r="H802" s="203"/>
      <c r="I802" s="203"/>
    </row>
    <row r="803" spans="2:9" ht="12.75">
      <c r="B803" s="203"/>
      <c r="C803" s="203"/>
      <c r="D803" s="203"/>
      <c r="E803" s="203"/>
      <c r="F803" s="203"/>
      <c r="G803" s="203"/>
      <c r="H803" s="203"/>
      <c r="I803" s="203"/>
    </row>
    <row r="804" spans="2:9" ht="12.75">
      <c r="B804" s="203"/>
      <c r="C804" s="203"/>
      <c r="D804" s="203"/>
      <c r="E804" s="203"/>
      <c r="F804" s="203"/>
      <c r="G804" s="203"/>
      <c r="H804" s="203"/>
      <c r="I804" s="203"/>
    </row>
    <row r="805" spans="2:9" ht="12.75">
      <c r="B805" s="203"/>
      <c r="C805" s="203"/>
      <c r="D805" s="203"/>
      <c r="E805" s="203"/>
      <c r="F805" s="203"/>
      <c r="G805" s="203"/>
      <c r="H805" s="203"/>
      <c r="I805" s="203"/>
    </row>
    <row r="806" spans="2:9" ht="12.75">
      <c r="B806" s="203"/>
      <c r="C806" s="203"/>
      <c r="D806" s="203"/>
      <c r="E806" s="203"/>
      <c r="F806" s="203"/>
      <c r="G806" s="203"/>
      <c r="H806" s="203"/>
      <c r="I806" s="203"/>
    </row>
    <row r="807" spans="2:9" ht="12.75">
      <c r="B807" s="203"/>
      <c r="C807" s="203"/>
      <c r="D807" s="203"/>
      <c r="E807" s="203"/>
      <c r="F807" s="203"/>
      <c r="G807" s="203"/>
      <c r="H807" s="203"/>
      <c r="I807" s="203"/>
    </row>
    <row r="808" spans="2:9" ht="12.75">
      <c r="B808" s="203"/>
      <c r="C808" s="203"/>
      <c r="D808" s="203"/>
      <c r="E808" s="203"/>
      <c r="F808" s="203"/>
      <c r="G808" s="203"/>
      <c r="H808" s="203"/>
      <c r="I808" s="203"/>
    </row>
    <row r="809" spans="2:9" ht="12.75">
      <c r="B809" s="203"/>
      <c r="C809" s="203"/>
      <c r="D809" s="203"/>
      <c r="E809" s="203"/>
      <c r="F809" s="203"/>
      <c r="G809" s="203"/>
      <c r="H809" s="203"/>
      <c r="I809" s="203"/>
    </row>
    <row r="810" spans="2:9" ht="12.75">
      <c r="B810" s="203"/>
      <c r="C810" s="203"/>
      <c r="D810" s="203"/>
      <c r="E810" s="203"/>
      <c r="F810" s="203"/>
      <c r="G810" s="203"/>
      <c r="H810" s="203"/>
      <c r="I810" s="203"/>
    </row>
    <row r="811" spans="2:9" ht="12.75">
      <c r="B811" s="203"/>
      <c r="C811" s="203"/>
      <c r="D811" s="203"/>
      <c r="E811" s="203"/>
      <c r="F811" s="203"/>
      <c r="G811" s="203"/>
      <c r="H811" s="203"/>
      <c r="I811" s="203"/>
    </row>
    <row r="812" spans="2:9" ht="12.75">
      <c r="B812" s="203"/>
      <c r="C812" s="203"/>
      <c r="D812" s="203"/>
      <c r="E812" s="203"/>
      <c r="F812" s="203"/>
      <c r="G812" s="203"/>
      <c r="H812" s="203"/>
      <c r="I812" s="203"/>
    </row>
    <row r="813" spans="2:9" ht="12.75">
      <c r="B813" s="203"/>
      <c r="C813" s="203"/>
      <c r="D813" s="203"/>
      <c r="E813" s="203"/>
      <c r="F813" s="203"/>
      <c r="G813" s="203"/>
      <c r="H813" s="203"/>
      <c r="I813" s="203"/>
    </row>
    <row r="814" spans="2:9" ht="12.75">
      <c r="B814" s="203"/>
      <c r="C814" s="203"/>
      <c r="D814" s="203"/>
      <c r="E814" s="203"/>
      <c r="F814" s="203"/>
      <c r="G814" s="203"/>
      <c r="H814" s="203"/>
      <c r="I814" s="203"/>
    </row>
    <row r="815" spans="2:9" ht="12.75">
      <c r="B815" s="203"/>
      <c r="C815" s="203"/>
      <c r="D815" s="203"/>
      <c r="E815" s="203"/>
      <c r="F815" s="203"/>
      <c r="G815" s="203"/>
      <c r="H815" s="203"/>
      <c r="I815" s="203"/>
    </row>
    <row r="816" spans="2:9" ht="12.75">
      <c r="B816" s="203"/>
      <c r="C816" s="203"/>
      <c r="D816" s="203"/>
      <c r="E816" s="203"/>
      <c r="F816" s="203"/>
      <c r="G816" s="203"/>
      <c r="H816" s="203"/>
      <c r="I816" s="203"/>
    </row>
    <row r="817" spans="2:9" ht="12.75">
      <c r="B817" s="203"/>
      <c r="C817" s="203"/>
      <c r="D817" s="203"/>
      <c r="E817" s="203"/>
      <c r="F817" s="203"/>
      <c r="G817" s="203"/>
      <c r="H817" s="203"/>
      <c r="I817" s="203"/>
    </row>
    <row r="818" spans="2:9" ht="12.75">
      <c r="B818" s="203"/>
      <c r="C818" s="203"/>
      <c r="D818" s="203"/>
      <c r="E818" s="203"/>
      <c r="F818" s="203"/>
      <c r="G818" s="203"/>
      <c r="H818" s="203"/>
      <c r="I818" s="203"/>
    </row>
    <row r="819" spans="2:9" ht="12.75">
      <c r="B819" s="203"/>
      <c r="C819" s="203"/>
      <c r="D819" s="203"/>
      <c r="E819" s="203"/>
      <c r="F819" s="203"/>
      <c r="G819" s="203"/>
      <c r="H819" s="203"/>
      <c r="I819" s="203"/>
    </row>
    <row r="820" spans="2:9" ht="12.75">
      <c r="B820" s="203"/>
      <c r="C820" s="203"/>
      <c r="D820" s="203"/>
      <c r="E820" s="203"/>
      <c r="F820" s="203"/>
      <c r="G820" s="203"/>
      <c r="H820" s="203"/>
      <c r="I820" s="203"/>
    </row>
    <row r="821" spans="2:9" ht="12.75">
      <c r="B821" s="203"/>
      <c r="C821" s="203"/>
      <c r="D821" s="203"/>
      <c r="E821" s="203"/>
      <c r="F821" s="203"/>
      <c r="G821" s="203"/>
      <c r="H821" s="203"/>
      <c r="I821" s="203"/>
    </row>
    <row r="822" spans="2:9" ht="12.75">
      <c r="B822" s="203"/>
      <c r="C822" s="203"/>
      <c r="D822" s="203"/>
      <c r="E822" s="203"/>
      <c r="F822" s="203"/>
      <c r="G822" s="203"/>
      <c r="H822" s="203"/>
      <c r="I822" s="203"/>
    </row>
    <row r="823" spans="2:9" ht="12.75">
      <c r="B823" s="203"/>
      <c r="C823" s="203"/>
      <c r="D823" s="203"/>
      <c r="E823" s="203"/>
      <c r="F823" s="203"/>
      <c r="G823" s="203"/>
      <c r="H823" s="203"/>
      <c r="I823" s="203"/>
    </row>
    <row r="824" spans="2:9" ht="12.75">
      <c r="B824" s="203"/>
      <c r="C824" s="203"/>
      <c r="D824" s="203"/>
      <c r="E824" s="203"/>
      <c r="F824" s="203"/>
      <c r="G824" s="203"/>
      <c r="H824" s="203"/>
      <c r="I824" s="203"/>
    </row>
    <row r="825" spans="2:9" ht="12.75">
      <c r="B825" s="203"/>
      <c r="C825" s="203"/>
      <c r="D825" s="203"/>
      <c r="E825" s="203"/>
      <c r="F825" s="203"/>
      <c r="G825" s="203"/>
      <c r="H825" s="203"/>
      <c r="I825" s="203"/>
    </row>
    <row r="826" spans="2:9" ht="12.75">
      <c r="B826" s="203"/>
      <c r="C826" s="203"/>
      <c r="D826" s="203"/>
      <c r="E826" s="203"/>
      <c r="F826" s="203"/>
      <c r="G826" s="203"/>
      <c r="H826" s="203"/>
      <c r="I826" s="203"/>
    </row>
    <row r="827" spans="2:9" ht="12.75">
      <c r="B827" s="203"/>
      <c r="C827" s="203"/>
      <c r="D827" s="203"/>
      <c r="E827" s="203"/>
      <c r="F827" s="203"/>
      <c r="G827" s="203"/>
      <c r="H827" s="203"/>
      <c r="I827" s="203"/>
    </row>
    <row r="828" spans="2:9" ht="12.75">
      <c r="B828" s="203"/>
      <c r="C828" s="203"/>
      <c r="D828" s="203"/>
      <c r="E828" s="203"/>
      <c r="F828" s="203"/>
      <c r="G828" s="203"/>
      <c r="H828" s="203"/>
      <c r="I828" s="203"/>
    </row>
    <row r="829" spans="2:9" ht="12.75">
      <c r="B829" s="203"/>
      <c r="C829" s="203"/>
      <c r="D829" s="203"/>
      <c r="E829" s="203"/>
      <c r="F829" s="203"/>
      <c r="G829" s="203"/>
      <c r="H829" s="203"/>
      <c r="I829" s="203"/>
    </row>
    <row r="830" spans="2:9" ht="12.75">
      <c r="B830" s="203"/>
      <c r="C830" s="203"/>
      <c r="D830" s="203"/>
      <c r="E830" s="203"/>
      <c r="F830" s="203"/>
      <c r="G830" s="203"/>
      <c r="H830" s="203"/>
      <c r="I830" s="203"/>
    </row>
    <row r="831" spans="2:9" ht="12.75">
      <c r="B831" s="203"/>
      <c r="C831" s="203"/>
      <c r="D831" s="203"/>
      <c r="E831" s="203"/>
      <c r="F831" s="203"/>
      <c r="G831" s="203"/>
      <c r="H831" s="203"/>
      <c r="I831" s="203"/>
    </row>
    <row r="832" spans="2:9" ht="12.75">
      <c r="B832" s="203"/>
      <c r="C832" s="203"/>
      <c r="D832" s="203"/>
      <c r="E832" s="203"/>
      <c r="F832" s="203"/>
      <c r="G832" s="203"/>
      <c r="H832" s="203"/>
      <c r="I832" s="203"/>
    </row>
    <row r="833" spans="2:9" ht="12.75">
      <c r="B833" s="203"/>
      <c r="C833" s="203"/>
      <c r="D833" s="203"/>
      <c r="E833" s="203"/>
      <c r="F833" s="203"/>
      <c r="G833" s="203"/>
      <c r="H833" s="203"/>
      <c r="I833" s="203"/>
    </row>
    <row r="834" spans="2:9" ht="12.75">
      <c r="B834" s="203"/>
      <c r="C834" s="203"/>
      <c r="D834" s="203"/>
      <c r="E834" s="203"/>
      <c r="F834" s="203"/>
      <c r="G834" s="203"/>
      <c r="H834" s="203"/>
      <c r="I834" s="203"/>
    </row>
    <row r="835" spans="2:9" ht="12.75">
      <c r="B835" s="203"/>
      <c r="C835" s="203"/>
      <c r="D835" s="203"/>
      <c r="E835" s="203"/>
      <c r="F835" s="203"/>
      <c r="G835" s="203"/>
      <c r="H835" s="203"/>
      <c r="I835" s="203"/>
    </row>
    <row r="836" spans="2:9" ht="12.75">
      <c r="B836" s="203"/>
      <c r="C836" s="203"/>
      <c r="D836" s="203"/>
      <c r="E836" s="203"/>
      <c r="F836" s="203"/>
      <c r="G836" s="203"/>
      <c r="H836" s="203"/>
      <c r="I836" s="203"/>
    </row>
    <row r="837" spans="2:9" ht="12.75">
      <c r="B837" s="203"/>
      <c r="C837" s="203"/>
      <c r="D837" s="203"/>
      <c r="E837" s="203"/>
      <c r="F837" s="203"/>
      <c r="G837" s="203"/>
      <c r="H837" s="203"/>
      <c r="I837" s="203"/>
    </row>
    <row r="838" spans="2:9" ht="12.75">
      <c r="B838" s="203"/>
      <c r="C838" s="203"/>
      <c r="D838" s="203"/>
      <c r="E838" s="203"/>
      <c r="F838" s="203"/>
      <c r="G838" s="203"/>
      <c r="H838" s="203"/>
      <c r="I838" s="203"/>
    </row>
    <row r="839" spans="2:9" ht="12.75">
      <c r="B839" s="203"/>
      <c r="C839" s="203"/>
      <c r="D839" s="203"/>
      <c r="E839" s="203"/>
      <c r="F839" s="203"/>
      <c r="G839" s="203"/>
      <c r="H839" s="203"/>
      <c r="I839" s="203"/>
    </row>
    <row r="840" spans="2:9" ht="12.75">
      <c r="B840" s="203"/>
      <c r="C840" s="203"/>
      <c r="D840" s="203"/>
      <c r="E840" s="203"/>
      <c r="F840" s="203"/>
      <c r="G840" s="203"/>
      <c r="H840" s="203"/>
      <c r="I840" s="203"/>
    </row>
    <row r="841" spans="2:9" ht="12.75">
      <c r="B841" s="203"/>
      <c r="C841" s="203"/>
      <c r="D841" s="203"/>
      <c r="E841" s="203"/>
      <c r="F841" s="203"/>
      <c r="G841" s="203"/>
      <c r="H841" s="203"/>
      <c r="I841" s="203"/>
    </row>
    <row r="842" spans="2:9" ht="12.75">
      <c r="B842" s="203"/>
      <c r="C842" s="203"/>
      <c r="D842" s="203"/>
      <c r="E842" s="203"/>
      <c r="F842" s="203"/>
      <c r="G842" s="203"/>
      <c r="H842" s="203"/>
      <c r="I842" s="203"/>
    </row>
    <row r="843" spans="2:9" ht="12.75">
      <c r="B843" s="203"/>
      <c r="C843" s="203"/>
      <c r="D843" s="203"/>
      <c r="E843" s="203"/>
      <c r="F843" s="203"/>
      <c r="G843" s="203"/>
      <c r="H843" s="203"/>
      <c r="I843" s="203"/>
    </row>
    <row r="844" spans="2:9" ht="12.75">
      <c r="B844" s="203"/>
      <c r="C844" s="203"/>
      <c r="D844" s="203"/>
      <c r="E844" s="203"/>
      <c r="F844" s="203"/>
      <c r="G844" s="203"/>
      <c r="H844" s="203"/>
      <c r="I844" s="203"/>
    </row>
    <row r="845" spans="2:9" ht="12.75">
      <c r="B845" s="203"/>
      <c r="C845" s="203"/>
      <c r="D845" s="203"/>
      <c r="E845" s="203"/>
      <c r="F845" s="203"/>
      <c r="G845" s="203"/>
      <c r="H845" s="203"/>
      <c r="I845" s="203"/>
    </row>
    <row r="846" spans="2:9" ht="12.75">
      <c r="B846" s="203"/>
      <c r="C846" s="203"/>
      <c r="D846" s="203"/>
      <c r="E846" s="203"/>
      <c r="F846" s="203"/>
      <c r="G846" s="203"/>
      <c r="H846" s="203"/>
      <c r="I846" s="203"/>
    </row>
    <row r="847" spans="2:9" ht="12.75">
      <c r="B847" s="203"/>
      <c r="C847" s="203"/>
      <c r="D847" s="203"/>
      <c r="E847" s="203"/>
      <c r="F847" s="203"/>
      <c r="G847" s="203"/>
      <c r="H847" s="203"/>
      <c r="I847" s="203"/>
    </row>
    <row r="848" spans="2:9" ht="12.75">
      <c r="B848" s="203"/>
      <c r="C848" s="203"/>
      <c r="D848" s="203"/>
      <c r="E848" s="203"/>
      <c r="F848" s="203"/>
      <c r="G848" s="203"/>
      <c r="H848" s="203"/>
      <c r="I848" s="203"/>
    </row>
    <row r="849" spans="2:9" ht="12.75">
      <c r="B849" s="203"/>
      <c r="C849" s="203"/>
      <c r="D849" s="203"/>
      <c r="E849" s="203"/>
      <c r="F849" s="203"/>
      <c r="G849" s="203"/>
      <c r="H849" s="203"/>
      <c r="I849" s="203"/>
    </row>
    <row r="850" spans="2:9" ht="12.75">
      <c r="B850" s="203"/>
      <c r="C850" s="203"/>
      <c r="D850" s="203"/>
      <c r="E850" s="203"/>
      <c r="F850" s="203"/>
      <c r="G850" s="203"/>
      <c r="H850" s="203"/>
      <c r="I850" s="203"/>
    </row>
    <row r="851" spans="2:9" ht="12.75">
      <c r="B851" s="203"/>
      <c r="C851" s="203"/>
      <c r="D851" s="203"/>
      <c r="E851" s="203"/>
      <c r="F851" s="203"/>
      <c r="G851" s="203"/>
      <c r="H851" s="203"/>
      <c r="I851" s="203"/>
    </row>
    <row r="852" spans="2:9" ht="12.75">
      <c r="B852" s="203"/>
      <c r="C852" s="203"/>
      <c r="D852" s="203"/>
      <c r="E852" s="203"/>
      <c r="F852" s="203"/>
      <c r="G852" s="203"/>
      <c r="H852" s="203"/>
      <c r="I852" s="203"/>
    </row>
    <row r="853" spans="2:9" ht="12.75">
      <c r="B853" s="203"/>
      <c r="C853" s="203"/>
      <c r="D853" s="203"/>
      <c r="E853" s="203"/>
      <c r="F853" s="203"/>
      <c r="G853" s="203"/>
      <c r="H853" s="203"/>
      <c r="I853" s="203"/>
    </row>
    <row r="854" spans="2:9" ht="12.75">
      <c r="B854" s="203"/>
      <c r="C854" s="203"/>
      <c r="D854" s="203"/>
      <c r="E854" s="203"/>
      <c r="F854" s="203"/>
      <c r="G854" s="203"/>
      <c r="H854" s="203"/>
      <c r="I854" s="203"/>
    </row>
    <row r="855" spans="2:9" ht="12.75">
      <c r="B855" s="203"/>
      <c r="C855" s="203"/>
      <c r="D855" s="203"/>
      <c r="E855" s="203"/>
      <c r="F855" s="203"/>
      <c r="G855" s="203"/>
      <c r="H855" s="203"/>
      <c r="I855" s="203"/>
    </row>
    <row r="856" spans="2:9" ht="12.75">
      <c r="B856" s="203"/>
      <c r="C856" s="203"/>
      <c r="D856" s="203"/>
      <c r="E856" s="203"/>
      <c r="F856" s="203"/>
      <c r="G856" s="203"/>
      <c r="H856" s="203"/>
      <c r="I856" s="203"/>
    </row>
    <row r="857" spans="2:9" ht="12.75">
      <c r="B857" s="203"/>
      <c r="C857" s="203"/>
      <c r="D857" s="203"/>
      <c r="E857" s="203"/>
      <c r="F857" s="203"/>
      <c r="G857" s="203"/>
      <c r="H857" s="203"/>
      <c r="I857" s="203"/>
    </row>
    <row r="858" spans="2:9" ht="12.75">
      <c r="B858" s="203"/>
      <c r="C858" s="203"/>
      <c r="D858" s="203"/>
      <c r="E858" s="203"/>
      <c r="F858" s="203"/>
      <c r="G858" s="203"/>
      <c r="H858" s="203"/>
      <c r="I858" s="203"/>
    </row>
    <row r="859" spans="2:9" ht="12.75">
      <c r="B859" s="203"/>
      <c r="C859" s="203"/>
      <c r="D859" s="203"/>
      <c r="E859" s="203"/>
      <c r="F859" s="203"/>
      <c r="G859" s="203"/>
      <c r="H859" s="203"/>
      <c r="I859" s="203"/>
    </row>
    <row r="860" spans="2:9" ht="12.75">
      <c r="B860" s="203"/>
      <c r="C860" s="203"/>
      <c r="D860" s="203"/>
      <c r="E860" s="203"/>
      <c r="F860" s="203"/>
      <c r="G860" s="203"/>
      <c r="H860" s="203"/>
      <c r="I860" s="203"/>
    </row>
    <row r="861" spans="2:9" ht="12.75">
      <c r="B861" s="203"/>
      <c r="C861" s="203"/>
      <c r="D861" s="203"/>
      <c r="E861" s="203"/>
      <c r="F861" s="203"/>
      <c r="G861" s="203"/>
      <c r="H861" s="203"/>
      <c r="I861" s="203"/>
    </row>
    <row r="862" spans="2:9" ht="12.75">
      <c r="B862" s="203"/>
      <c r="C862" s="203"/>
      <c r="D862" s="203"/>
      <c r="E862" s="203"/>
      <c r="F862" s="203"/>
      <c r="G862" s="203"/>
      <c r="H862" s="203"/>
      <c r="I862" s="203"/>
    </row>
    <row r="863" spans="2:9" ht="12.75">
      <c r="B863" s="203"/>
      <c r="C863" s="203"/>
      <c r="D863" s="203"/>
      <c r="E863" s="203"/>
      <c r="F863" s="203"/>
      <c r="G863" s="203"/>
      <c r="H863" s="203"/>
      <c r="I863" s="203"/>
    </row>
    <row r="864" spans="2:9" ht="12.75">
      <c r="B864" s="203"/>
      <c r="C864" s="203"/>
      <c r="D864" s="203"/>
      <c r="E864" s="203"/>
      <c r="F864" s="203"/>
      <c r="G864" s="203"/>
      <c r="H864" s="203"/>
      <c r="I864" s="203"/>
    </row>
    <row r="865" spans="2:9" ht="12.75">
      <c r="B865" s="203"/>
      <c r="C865" s="203"/>
      <c r="D865" s="203"/>
      <c r="E865" s="203"/>
      <c r="F865" s="203"/>
      <c r="G865" s="203"/>
      <c r="H865" s="203"/>
      <c r="I865" s="203"/>
    </row>
    <row r="866" spans="2:9" ht="12.75">
      <c r="B866" s="203"/>
      <c r="C866" s="203"/>
      <c r="D866" s="203"/>
      <c r="E866" s="203"/>
      <c r="F866" s="203"/>
      <c r="G866" s="203"/>
      <c r="H866" s="203"/>
      <c r="I866" s="203"/>
    </row>
    <row r="867" spans="2:9" ht="12.75">
      <c r="B867" s="203"/>
      <c r="C867" s="203"/>
      <c r="D867" s="203"/>
      <c r="E867" s="203"/>
      <c r="F867" s="203"/>
      <c r="G867" s="203"/>
      <c r="H867" s="203"/>
      <c r="I867" s="203"/>
    </row>
    <row r="868" spans="2:9" ht="12.75">
      <c r="B868" s="203"/>
      <c r="C868" s="203"/>
      <c r="D868" s="203"/>
      <c r="E868" s="203"/>
      <c r="F868" s="203"/>
      <c r="G868" s="203"/>
      <c r="H868" s="203"/>
      <c r="I868" s="203"/>
    </row>
    <row r="869" spans="2:9" ht="12.75">
      <c r="B869" s="203"/>
      <c r="C869" s="203"/>
      <c r="D869" s="203"/>
      <c r="E869" s="203"/>
      <c r="F869" s="203"/>
      <c r="G869" s="203"/>
      <c r="H869" s="203"/>
      <c r="I869" s="203"/>
    </row>
    <row r="870" spans="2:9" ht="12.75">
      <c r="B870" s="203"/>
      <c r="C870" s="203"/>
      <c r="D870" s="203"/>
      <c r="E870" s="203"/>
      <c r="F870" s="203"/>
      <c r="G870" s="203"/>
      <c r="H870" s="203"/>
      <c r="I870" s="203"/>
    </row>
    <row r="871" spans="2:9" ht="12.75">
      <c r="B871" s="203"/>
      <c r="C871" s="203"/>
      <c r="D871" s="203"/>
      <c r="E871" s="203"/>
      <c r="F871" s="203"/>
      <c r="G871" s="203"/>
      <c r="H871" s="203"/>
      <c r="I871" s="203"/>
    </row>
    <row r="872" spans="2:9" ht="12.75">
      <c r="B872" s="203"/>
      <c r="C872" s="203"/>
      <c r="D872" s="203"/>
      <c r="E872" s="203"/>
      <c r="F872" s="203"/>
      <c r="G872" s="203"/>
      <c r="H872" s="203"/>
      <c r="I872" s="203"/>
    </row>
    <row r="873" spans="2:9" ht="12.75">
      <c r="B873" s="203"/>
      <c r="C873" s="203"/>
      <c r="D873" s="203"/>
      <c r="E873" s="203"/>
      <c r="F873" s="203"/>
      <c r="G873" s="203"/>
      <c r="H873" s="203"/>
      <c r="I873" s="203"/>
    </row>
    <row r="874" spans="2:9" ht="12.75">
      <c r="B874" s="203"/>
      <c r="C874" s="203"/>
      <c r="D874" s="203"/>
      <c r="E874" s="203"/>
      <c r="F874" s="203"/>
      <c r="G874" s="203"/>
      <c r="H874" s="203"/>
      <c r="I874" s="203"/>
    </row>
    <row r="875" spans="2:9" ht="12.75">
      <c r="B875" s="203"/>
      <c r="C875" s="203"/>
      <c r="D875" s="203"/>
      <c r="E875" s="203"/>
      <c r="F875" s="203"/>
      <c r="G875" s="203"/>
      <c r="H875" s="203"/>
      <c r="I875" s="203"/>
    </row>
    <row r="876" spans="2:9" ht="12.75">
      <c r="B876" s="203"/>
      <c r="C876" s="203"/>
      <c r="D876" s="203"/>
      <c r="E876" s="203"/>
      <c r="F876" s="203"/>
      <c r="G876" s="203"/>
      <c r="H876" s="203"/>
      <c r="I876" s="203"/>
    </row>
    <row r="877" spans="2:9" ht="12.75">
      <c r="B877" s="203"/>
      <c r="C877" s="203"/>
      <c r="D877" s="203"/>
      <c r="E877" s="203"/>
      <c r="F877" s="203"/>
      <c r="G877" s="203"/>
      <c r="H877" s="203"/>
      <c r="I877" s="203"/>
    </row>
    <row r="878" spans="2:9" ht="12.75">
      <c r="B878" s="203"/>
      <c r="C878" s="203"/>
      <c r="D878" s="203"/>
      <c r="E878" s="203"/>
      <c r="F878" s="203"/>
      <c r="G878" s="203"/>
      <c r="H878" s="203"/>
      <c r="I878" s="203"/>
    </row>
    <row r="879" spans="2:9" ht="12.75">
      <c r="B879" s="203"/>
      <c r="C879" s="203"/>
      <c r="D879" s="203"/>
      <c r="E879" s="203"/>
      <c r="F879" s="203"/>
      <c r="G879" s="203"/>
      <c r="H879" s="203"/>
      <c r="I879" s="203"/>
    </row>
    <row r="880" spans="2:9" ht="12.75">
      <c r="B880" s="203"/>
      <c r="C880" s="203"/>
      <c r="D880" s="203"/>
      <c r="E880" s="203"/>
      <c r="F880" s="203"/>
      <c r="G880" s="203"/>
      <c r="H880" s="203"/>
      <c r="I880" s="203"/>
    </row>
    <row r="881" spans="2:9" ht="12.75">
      <c r="B881" s="203"/>
      <c r="C881" s="203"/>
      <c r="D881" s="203"/>
      <c r="E881" s="203"/>
      <c r="F881" s="203"/>
      <c r="G881" s="203"/>
      <c r="H881" s="203"/>
      <c r="I881" s="203"/>
    </row>
    <row r="882" spans="2:9" ht="12.75">
      <c r="B882" s="203"/>
      <c r="C882" s="203"/>
      <c r="D882" s="203"/>
      <c r="E882" s="203"/>
      <c r="F882" s="203"/>
      <c r="G882" s="203"/>
      <c r="H882" s="203"/>
      <c r="I882" s="203"/>
    </row>
    <row r="883" spans="2:9" ht="12.75">
      <c r="B883" s="203"/>
      <c r="C883" s="203"/>
      <c r="D883" s="203"/>
      <c r="E883" s="203"/>
      <c r="F883" s="203"/>
      <c r="G883" s="203"/>
      <c r="H883" s="203"/>
      <c r="I883" s="203"/>
    </row>
    <row r="884" spans="2:9" ht="12.75">
      <c r="B884" s="203"/>
      <c r="C884" s="203"/>
      <c r="D884" s="203"/>
      <c r="E884" s="203"/>
      <c r="F884" s="203"/>
      <c r="G884" s="203"/>
      <c r="H884" s="203"/>
      <c r="I884" s="203"/>
    </row>
    <row r="885" spans="2:9" ht="12.75">
      <c r="B885" s="203"/>
      <c r="C885" s="203"/>
      <c r="D885" s="203"/>
      <c r="E885" s="203"/>
      <c r="F885" s="203"/>
      <c r="G885" s="203"/>
      <c r="H885" s="203"/>
      <c r="I885" s="203"/>
    </row>
    <row r="886" spans="2:9" ht="12.75">
      <c r="B886" s="203"/>
      <c r="C886" s="203"/>
      <c r="D886" s="203"/>
      <c r="E886" s="203"/>
      <c r="F886" s="203"/>
      <c r="G886" s="203"/>
      <c r="H886" s="203"/>
      <c r="I886" s="203"/>
    </row>
    <row r="887" spans="2:9" ht="12.75">
      <c r="B887" s="203"/>
      <c r="C887" s="203"/>
      <c r="D887" s="203"/>
      <c r="E887" s="203"/>
      <c r="F887" s="203"/>
      <c r="G887" s="203"/>
      <c r="H887" s="203"/>
      <c r="I887" s="203"/>
    </row>
    <row r="888" spans="2:9" ht="12.75">
      <c r="B888" s="203"/>
      <c r="C888" s="203"/>
      <c r="D888" s="203"/>
      <c r="E888" s="203"/>
      <c r="F888" s="203"/>
      <c r="G888" s="203"/>
      <c r="H888" s="203"/>
      <c r="I888" s="203"/>
    </row>
    <row r="889" spans="2:9" ht="12.75">
      <c r="B889" s="203"/>
      <c r="C889" s="203"/>
      <c r="D889" s="203"/>
      <c r="E889" s="203"/>
      <c r="F889" s="203"/>
      <c r="G889" s="203"/>
      <c r="H889" s="203"/>
      <c r="I889" s="203"/>
    </row>
    <row r="890" spans="2:9" ht="12.75">
      <c r="B890" s="203"/>
      <c r="C890" s="203"/>
      <c r="D890" s="203"/>
      <c r="E890" s="203"/>
      <c r="F890" s="203"/>
      <c r="G890" s="203"/>
      <c r="H890" s="203"/>
      <c r="I890" s="203"/>
    </row>
    <row r="891" spans="2:9" ht="12.75">
      <c r="B891" s="203"/>
      <c r="C891" s="203"/>
      <c r="D891" s="203"/>
      <c r="E891" s="203"/>
      <c r="F891" s="203"/>
      <c r="G891" s="203"/>
      <c r="H891" s="203"/>
      <c r="I891" s="203"/>
    </row>
    <row r="892" spans="2:9" ht="12.75">
      <c r="B892" s="203"/>
      <c r="C892" s="203"/>
      <c r="D892" s="203"/>
      <c r="E892" s="203"/>
      <c r="F892" s="203"/>
      <c r="G892" s="203"/>
      <c r="H892" s="203"/>
      <c r="I892" s="203"/>
    </row>
    <row r="893" spans="2:9" ht="12.75">
      <c r="B893" s="203"/>
      <c r="C893" s="203"/>
      <c r="D893" s="203"/>
      <c r="E893" s="203"/>
      <c r="F893" s="203"/>
      <c r="G893" s="203"/>
      <c r="H893" s="203"/>
      <c r="I893" s="203"/>
    </row>
    <row r="894" spans="2:9" ht="12.75">
      <c r="B894" s="203"/>
      <c r="C894" s="203"/>
      <c r="D894" s="203"/>
      <c r="E894" s="203"/>
      <c r="F894" s="203"/>
      <c r="G894" s="203"/>
      <c r="H894" s="203"/>
      <c r="I894" s="203"/>
    </row>
    <row r="895" spans="2:9" ht="12.75">
      <c r="B895" s="203"/>
      <c r="C895" s="203"/>
      <c r="D895" s="203"/>
      <c r="E895" s="203"/>
      <c r="F895" s="203"/>
      <c r="G895" s="203"/>
      <c r="H895" s="203"/>
      <c r="I895" s="203"/>
    </row>
    <row r="896" spans="2:9" ht="12.75">
      <c r="B896" s="203"/>
      <c r="C896" s="203"/>
      <c r="D896" s="203"/>
      <c r="E896" s="203"/>
      <c r="F896" s="203"/>
      <c r="G896" s="203"/>
      <c r="H896" s="203"/>
      <c r="I896" s="203"/>
    </row>
    <row r="897" spans="2:9" ht="12.75">
      <c r="B897" s="203"/>
      <c r="C897" s="203"/>
      <c r="D897" s="203"/>
      <c r="E897" s="203"/>
      <c r="F897" s="203"/>
      <c r="G897" s="203"/>
      <c r="H897" s="203"/>
      <c r="I897" s="203"/>
    </row>
    <row r="898" spans="2:9" ht="12.75">
      <c r="B898" s="203"/>
      <c r="C898" s="203"/>
      <c r="D898" s="203"/>
      <c r="E898" s="203"/>
      <c r="F898" s="203"/>
      <c r="G898" s="203"/>
      <c r="H898" s="203"/>
      <c r="I898" s="203"/>
    </row>
    <row r="899" spans="2:9" ht="12.75">
      <c r="B899" s="203"/>
      <c r="C899" s="203"/>
      <c r="D899" s="203"/>
      <c r="E899" s="203"/>
      <c r="F899" s="203"/>
      <c r="G899" s="203"/>
      <c r="H899" s="203"/>
      <c r="I899" s="203"/>
    </row>
    <row r="900" spans="2:9" ht="12.75">
      <c r="B900" s="203"/>
      <c r="C900" s="203"/>
      <c r="D900" s="203"/>
      <c r="E900" s="203"/>
      <c r="F900" s="203"/>
      <c r="G900" s="203"/>
      <c r="H900" s="203"/>
      <c r="I900" s="203"/>
    </row>
    <row r="901" spans="2:9" ht="12.75">
      <c r="B901" s="203"/>
      <c r="C901" s="203"/>
      <c r="D901" s="203"/>
      <c r="E901" s="203"/>
      <c r="F901" s="203"/>
      <c r="G901" s="203"/>
      <c r="H901" s="203"/>
      <c r="I901" s="203"/>
    </row>
    <row r="902" spans="2:9" ht="12.75">
      <c r="B902" s="203"/>
      <c r="C902" s="203"/>
      <c r="D902" s="203"/>
      <c r="E902" s="203"/>
      <c r="F902" s="203"/>
      <c r="G902" s="203"/>
      <c r="H902" s="203"/>
      <c r="I902" s="203"/>
    </row>
    <row r="903" spans="2:9" ht="12.75">
      <c r="B903" s="203"/>
      <c r="C903" s="203"/>
      <c r="D903" s="203"/>
      <c r="E903" s="203"/>
      <c r="F903" s="203"/>
      <c r="G903" s="203"/>
      <c r="H903" s="203"/>
      <c r="I903" s="203"/>
    </row>
    <row r="904" spans="2:9" ht="12.75">
      <c r="B904" s="203"/>
      <c r="C904" s="203"/>
      <c r="D904" s="203"/>
      <c r="E904" s="203"/>
      <c r="F904" s="203"/>
      <c r="G904" s="203"/>
      <c r="H904" s="203"/>
      <c r="I904" s="203"/>
    </row>
    <row r="905" spans="2:9" ht="12.75">
      <c r="B905" s="203"/>
      <c r="C905" s="203"/>
      <c r="D905" s="203"/>
      <c r="E905" s="203"/>
      <c r="F905" s="203"/>
      <c r="G905" s="203"/>
      <c r="H905" s="203"/>
      <c r="I905" s="203"/>
    </row>
    <row r="906" spans="2:9" ht="12.75">
      <c r="B906" s="203"/>
      <c r="C906" s="203"/>
      <c r="D906" s="203"/>
      <c r="E906" s="203"/>
      <c r="F906" s="203"/>
      <c r="G906" s="203"/>
      <c r="H906" s="203"/>
      <c r="I906" s="203"/>
    </row>
    <row r="907" spans="2:9" ht="12.75">
      <c r="B907" s="203"/>
      <c r="C907" s="203"/>
      <c r="D907" s="203"/>
      <c r="E907" s="203"/>
      <c r="F907" s="203"/>
      <c r="G907" s="203"/>
      <c r="H907" s="203"/>
      <c r="I907" s="203"/>
    </row>
    <row r="908" spans="2:9" ht="12.75">
      <c r="B908" s="203"/>
      <c r="C908" s="203"/>
      <c r="D908" s="203"/>
      <c r="E908" s="203"/>
      <c r="F908" s="203"/>
      <c r="G908" s="203"/>
      <c r="H908" s="203"/>
      <c r="I908" s="203"/>
    </row>
    <row r="909" spans="2:9" ht="12.75">
      <c r="B909" s="203"/>
      <c r="C909" s="203"/>
      <c r="D909" s="203"/>
      <c r="E909" s="203"/>
      <c r="F909" s="203"/>
      <c r="G909" s="203"/>
      <c r="H909" s="203"/>
      <c r="I909" s="203"/>
    </row>
    <row r="910" spans="2:9" ht="12.75">
      <c r="B910" s="203"/>
      <c r="C910" s="203"/>
      <c r="D910" s="203"/>
      <c r="E910" s="203"/>
      <c r="F910" s="203"/>
      <c r="G910" s="203"/>
      <c r="H910" s="203"/>
      <c r="I910" s="203"/>
    </row>
    <row r="911" spans="2:9" ht="12.75">
      <c r="B911" s="203"/>
      <c r="C911" s="203"/>
      <c r="D911" s="203"/>
      <c r="E911" s="203"/>
      <c r="F911" s="203"/>
      <c r="G911" s="203"/>
      <c r="H911" s="203"/>
      <c r="I911" s="203"/>
    </row>
    <row r="912" spans="2:9" ht="12.75">
      <c r="B912" s="203"/>
      <c r="C912" s="203"/>
      <c r="D912" s="203"/>
      <c r="E912" s="203"/>
      <c r="F912" s="203"/>
      <c r="G912" s="203"/>
      <c r="H912" s="203"/>
      <c r="I912" s="203"/>
    </row>
    <row r="913" spans="2:9" ht="12.75">
      <c r="B913" s="203"/>
      <c r="C913" s="203"/>
      <c r="D913" s="203"/>
      <c r="E913" s="203"/>
      <c r="F913" s="203"/>
      <c r="G913" s="203"/>
      <c r="H913" s="203"/>
      <c r="I913" s="203"/>
    </row>
    <row r="914" spans="2:9" ht="12.75">
      <c r="B914" s="203"/>
      <c r="C914" s="203"/>
      <c r="D914" s="203"/>
      <c r="E914" s="203"/>
      <c r="F914" s="203"/>
      <c r="G914" s="203"/>
      <c r="H914" s="203"/>
      <c r="I914" s="203"/>
    </row>
    <row r="915" spans="2:9" ht="12.75">
      <c r="B915" s="203"/>
      <c r="C915" s="203"/>
      <c r="D915" s="203"/>
      <c r="E915" s="203"/>
      <c r="F915" s="203"/>
      <c r="G915" s="203"/>
      <c r="H915" s="203"/>
      <c r="I915" s="203"/>
    </row>
    <row r="916" spans="2:9" ht="12.75">
      <c r="B916" s="203"/>
      <c r="C916" s="203"/>
      <c r="D916" s="203"/>
      <c r="E916" s="203"/>
      <c r="F916" s="203"/>
      <c r="G916" s="203"/>
      <c r="H916" s="203"/>
      <c r="I916" s="203"/>
    </row>
    <row r="917" spans="2:9" ht="12.75">
      <c r="B917" s="203"/>
      <c r="C917" s="203"/>
      <c r="D917" s="203"/>
      <c r="E917" s="203"/>
      <c r="F917" s="203"/>
      <c r="G917" s="203"/>
      <c r="H917" s="203"/>
      <c r="I917" s="203"/>
    </row>
    <row r="918" spans="2:9" ht="12.75">
      <c r="B918" s="203"/>
      <c r="C918" s="203"/>
      <c r="D918" s="203"/>
      <c r="E918" s="203"/>
      <c r="F918" s="203"/>
      <c r="G918" s="203"/>
      <c r="H918" s="203"/>
      <c r="I918" s="203"/>
    </row>
    <row r="919" spans="2:9" ht="12.75">
      <c r="B919" s="203"/>
      <c r="C919" s="203"/>
      <c r="D919" s="203"/>
      <c r="E919" s="203"/>
      <c r="F919" s="203"/>
      <c r="G919" s="203"/>
      <c r="H919" s="203"/>
      <c r="I919" s="203"/>
    </row>
    <row r="920" spans="2:9" ht="12.75">
      <c r="B920" s="203"/>
      <c r="C920" s="203"/>
      <c r="D920" s="203"/>
      <c r="E920" s="203"/>
      <c r="F920" s="203"/>
      <c r="G920" s="203"/>
      <c r="H920" s="203"/>
      <c r="I920" s="203"/>
    </row>
    <row r="921" spans="2:9" ht="12.75">
      <c r="B921" s="203"/>
      <c r="C921" s="203"/>
      <c r="D921" s="203"/>
      <c r="E921" s="203"/>
      <c r="F921" s="203"/>
      <c r="G921" s="203"/>
      <c r="H921" s="203"/>
      <c r="I921" s="203"/>
    </row>
    <row r="922" spans="2:9" ht="12.75">
      <c r="B922" s="203"/>
      <c r="C922" s="203"/>
      <c r="D922" s="203"/>
      <c r="E922" s="203"/>
      <c r="F922" s="203"/>
      <c r="G922" s="203"/>
      <c r="H922" s="203"/>
      <c r="I922" s="203"/>
    </row>
    <row r="923" spans="2:9" ht="12.75">
      <c r="B923" s="203"/>
      <c r="C923" s="203"/>
      <c r="D923" s="203"/>
      <c r="E923" s="203"/>
      <c r="F923" s="203"/>
      <c r="G923" s="203"/>
      <c r="H923" s="203"/>
      <c r="I923" s="203"/>
    </row>
    <row r="924" spans="2:9" ht="12.75">
      <c r="B924" s="203"/>
      <c r="C924" s="203"/>
      <c r="D924" s="203"/>
      <c r="E924" s="203"/>
      <c r="F924" s="203"/>
      <c r="G924" s="203"/>
      <c r="H924" s="203"/>
      <c r="I924" s="203"/>
    </row>
    <row r="925" spans="2:9" ht="12.75">
      <c r="B925" s="203"/>
      <c r="C925" s="203"/>
      <c r="D925" s="203"/>
      <c r="E925" s="203"/>
      <c r="F925" s="203"/>
      <c r="G925" s="203"/>
      <c r="H925" s="203"/>
      <c r="I925" s="203"/>
    </row>
    <row r="926" spans="2:9" ht="12.75">
      <c r="B926" s="203"/>
      <c r="C926" s="203"/>
      <c r="D926" s="203"/>
      <c r="E926" s="203"/>
      <c r="F926" s="203"/>
      <c r="G926" s="203"/>
      <c r="H926" s="203"/>
      <c r="I926" s="203"/>
    </row>
    <row r="927" spans="2:9" ht="12.75">
      <c r="B927" s="203"/>
      <c r="C927" s="203"/>
      <c r="D927" s="203"/>
      <c r="E927" s="203"/>
      <c r="F927" s="203"/>
      <c r="G927" s="203"/>
      <c r="H927" s="203"/>
      <c r="I927" s="203"/>
    </row>
    <row r="928" spans="2:9" ht="12.75">
      <c r="B928" s="203"/>
      <c r="C928" s="203"/>
      <c r="D928" s="203"/>
      <c r="E928" s="203"/>
      <c r="F928" s="203"/>
      <c r="G928" s="203"/>
      <c r="H928" s="203"/>
      <c r="I928" s="203"/>
    </row>
    <row r="929" spans="2:9" ht="12.75">
      <c r="B929" s="203"/>
      <c r="C929" s="203"/>
      <c r="D929" s="203"/>
      <c r="E929" s="203"/>
      <c r="F929" s="203"/>
      <c r="G929" s="203"/>
      <c r="H929" s="203"/>
      <c r="I929" s="203"/>
    </row>
    <row r="930" spans="2:9" ht="12.75">
      <c r="B930" s="203"/>
      <c r="C930" s="203"/>
      <c r="D930" s="203"/>
      <c r="E930" s="203"/>
      <c r="F930" s="203"/>
      <c r="G930" s="203"/>
      <c r="H930" s="203"/>
      <c r="I930" s="203"/>
    </row>
    <row r="931" spans="2:9" ht="12.75">
      <c r="B931" s="203"/>
      <c r="C931" s="203"/>
      <c r="D931" s="203"/>
      <c r="E931" s="203"/>
      <c r="F931" s="203"/>
      <c r="G931" s="203"/>
      <c r="H931" s="203"/>
      <c r="I931" s="203"/>
    </row>
    <row r="932" spans="2:9" ht="12.75">
      <c r="B932" s="203"/>
      <c r="C932" s="203"/>
      <c r="D932" s="203"/>
      <c r="E932" s="203"/>
      <c r="F932" s="203"/>
      <c r="G932" s="203"/>
      <c r="H932" s="203"/>
      <c r="I932" s="203"/>
    </row>
    <row r="933" spans="2:9" ht="12.75">
      <c r="B933" s="203"/>
      <c r="C933" s="203"/>
      <c r="D933" s="203"/>
      <c r="E933" s="203"/>
      <c r="F933" s="203"/>
      <c r="G933" s="203"/>
      <c r="H933" s="203"/>
      <c r="I933" s="203"/>
    </row>
    <row r="934" spans="2:9" ht="12.75">
      <c r="B934" s="203"/>
      <c r="C934" s="203"/>
      <c r="D934" s="203"/>
      <c r="E934" s="203"/>
      <c r="F934" s="203"/>
      <c r="G934" s="203"/>
      <c r="H934" s="203"/>
      <c r="I934" s="203"/>
    </row>
    <row r="935" spans="2:9" ht="12.75">
      <c r="B935" s="203"/>
      <c r="C935" s="203"/>
      <c r="D935" s="203"/>
      <c r="E935" s="203"/>
      <c r="F935" s="203"/>
      <c r="G935" s="203"/>
      <c r="H935" s="203"/>
      <c r="I935" s="203"/>
    </row>
    <row r="936" spans="2:9" ht="12.75">
      <c r="B936" s="203"/>
      <c r="C936" s="203"/>
      <c r="D936" s="203"/>
      <c r="E936" s="203"/>
      <c r="F936" s="203"/>
      <c r="G936" s="203"/>
      <c r="H936" s="203"/>
      <c r="I936" s="203"/>
    </row>
    <row r="937" spans="2:9" ht="12.75">
      <c r="B937" s="203"/>
      <c r="C937" s="203"/>
      <c r="D937" s="203"/>
      <c r="E937" s="203"/>
      <c r="F937" s="203"/>
      <c r="G937" s="203"/>
      <c r="H937" s="203"/>
      <c r="I937" s="203"/>
    </row>
    <row r="938" spans="2:9" ht="12.75">
      <c r="B938" s="203"/>
      <c r="C938" s="203"/>
      <c r="D938" s="203"/>
      <c r="E938" s="203"/>
      <c r="F938" s="203"/>
      <c r="G938" s="203"/>
      <c r="H938" s="203"/>
      <c r="I938" s="203"/>
    </row>
    <row r="939" spans="2:9" ht="12.75">
      <c r="B939" s="203"/>
      <c r="C939" s="203"/>
      <c r="D939" s="203"/>
      <c r="E939" s="203"/>
      <c r="F939" s="203"/>
      <c r="G939" s="203"/>
      <c r="H939" s="203"/>
      <c r="I939" s="203"/>
    </row>
    <row r="940" spans="2:9" ht="12.75">
      <c r="B940" s="203"/>
      <c r="C940" s="203"/>
      <c r="D940" s="203"/>
      <c r="E940" s="203"/>
      <c r="F940" s="203"/>
      <c r="G940" s="203"/>
      <c r="H940" s="203"/>
      <c r="I940" s="203"/>
    </row>
    <row r="941" spans="2:9" ht="12.75">
      <c r="B941" s="203"/>
      <c r="C941" s="203"/>
      <c r="D941" s="203"/>
      <c r="E941" s="203"/>
      <c r="F941" s="203"/>
      <c r="G941" s="203"/>
      <c r="H941" s="203"/>
      <c r="I941" s="203"/>
    </row>
    <row r="942" spans="2:9" ht="12.75">
      <c r="B942" s="203"/>
      <c r="C942" s="203"/>
      <c r="D942" s="203"/>
      <c r="E942" s="203"/>
      <c r="F942" s="203"/>
      <c r="G942" s="203"/>
      <c r="H942" s="203"/>
      <c r="I942" s="203"/>
    </row>
    <row r="943" spans="2:9" ht="12.75">
      <c r="B943" s="203"/>
      <c r="C943" s="203"/>
      <c r="D943" s="203"/>
      <c r="E943" s="203"/>
      <c r="F943" s="203"/>
      <c r="G943" s="203"/>
      <c r="H943" s="203"/>
      <c r="I943" s="203"/>
    </row>
    <row r="944" spans="2:9" ht="12.75">
      <c r="B944" s="203"/>
      <c r="C944" s="203"/>
      <c r="D944" s="203"/>
      <c r="E944" s="203"/>
      <c r="F944" s="203"/>
      <c r="G944" s="203"/>
      <c r="H944" s="203"/>
      <c r="I944" s="203"/>
    </row>
    <row r="945" spans="2:9" ht="12.75">
      <c r="B945" s="203"/>
      <c r="C945" s="203"/>
      <c r="D945" s="203"/>
      <c r="E945" s="203"/>
      <c r="F945" s="203"/>
      <c r="G945" s="203"/>
      <c r="H945" s="203"/>
      <c r="I945" s="203"/>
    </row>
    <row r="946" spans="2:9" ht="12.75">
      <c r="B946" s="203"/>
      <c r="C946" s="203"/>
      <c r="D946" s="203"/>
      <c r="E946" s="203"/>
      <c r="F946" s="203"/>
      <c r="G946" s="203"/>
      <c r="H946" s="203"/>
      <c r="I946" s="203"/>
    </row>
    <row r="947" spans="2:9" ht="12.75">
      <c r="B947" s="203"/>
      <c r="C947" s="203"/>
      <c r="D947" s="203"/>
      <c r="E947" s="203"/>
      <c r="F947" s="203"/>
      <c r="G947" s="203"/>
      <c r="H947" s="203"/>
      <c r="I947" s="203"/>
    </row>
    <row r="948" spans="2:9" ht="12.75">
      <c r="B948" s="203"/>
      <c r="C948" s="203"/>
      <c r="D948" s="203"/>
      <c r="E948" s="203"/>
      <c r="F948" s="203"/>
      <c r="G948" s="203"/>
      <c r="H948" s="203"/>
      <c r="I948" s="203"/>
    </row>
    <row r="949" spans="2:9" ht="12.75">
      <c r="B949" s="203"/>
      <c r="C949" s="203"/>
      <c r="D949" s="203"/>
      <c r="E949" s="203"/>
      <c r="F949" s="203"/>
      <c r="G949" s="203"/>
      <c r="H949" s="203"/>
      <c r="I949" s="203"/>
    </row>
    <row r="950" spans="2:9" ht="12.75">
      <c r="B950" s="203"/>
      <c r="C950" s="203"/>
      <c r="D950" s="203"/>
      <c r="E950" s="203"/>
      <c r="F950" s="203"/>
      <c r="G950" s="203"/>
      <c r="H950" s="203"/>
      <c r="I950" s="203"/>
    </row>
    <row r="951" spans="2:9" ht="12.75">
      <c r="B951" s="203"/>
      <c r="C951" s="203"/>
      <c r="D951" s="203"/>
      <c r="E951" s="203"/>
      <c r="F951" s="203"/>
      <c r="G951" s="203"/>
      <c r="H951" s="203"/>
      <c r="I951" s="203"/>
    </row>
    <row r="952" spans="2:9" ht="12.75">
      <c r="B952" s="203"/>
      <c r="C952" s="203"/>
      <c r="D952" s="203"/>
      <c r="E952" s="203"/>
      <c r="F952" s="203"/>
      <c r="G952" s="203"/>
      <c r="H952" s="203"/>
      <c r="I952" s="203"/>
    </row>
    <row r="953" spans="2:9" ht="12.75">
      <c r="B953" s="203"/>
      <c r="C953" s="203"/>
      <c r="D953" s="203"/>
      <c r="E953" s="203"/>
      <c r="F953" s="203"/>
      <c r="G953" s="203"/>
      <c r="H953" s="203"/>
      <c r="I953" s="203"/>
    </row>
    <row r="954" spans="2:9" ht="12.75">
      <c r="B954" s="203"/>
      <c r="C954" s="203"/>
      <c r="D954" s="203"/>
      <c r="E954" s="203"/>
      <c r="F954" s="203"/>
      <c r="G954" s="203"/>
      <c r="H954" s="203"/>
      <c r="I954" s="203"/>
    </row>
    <row r="955" spans="2:9" ht="12.75">
      <c r="B955" s="203"/>
      <c r="C955" s="203"/>
      <c r="D955" s="203"/>
      <c r="E955" s="203"/>
      <c r="F955" s="203"/>
      <c r="G955" s="203"/>
      <c r="H955" s="203"/>
      <c r="I955" s="203"/>
    </row>
    <row r="956" spans="2:9" ht="12.75">
      <c r="B956" s="203"/>
      <c r="C956" s="203"/>
      <c r="D956" s="203"/>
      <c r="E956" s="203"/>
      <c r="F956" s="203"/>
      <c r="G956" s="203"/>
      <c r="H956" s="203"/>
      <c r="I956" s="203"/>
    </row>
    <row r="957" spans="2:9" ht="12.75">
      <c r="B957" s="203"/>
      <c r="C957" s="203"/>
      <c r="D957" s="203"/>
      <c r="E957" s="203"/>
      <c r="F957" s="203"/>
      <c r="G957" s="203"/>
      <c r="H957" s="203"/>
      <c r="I957" s="203"/>
    </row>
    <row r="958" spans="2:9" ht="12.75">
      <c r="B958" s="203"/>
      <c r="C958" s="203"/>
      <c r="D958" s="203"/>
      <c r="E958" s="203"/>
      <c r="F958" s="203"/>
      <c r="G958" s="203"/>
      <c r="H958" s="203"/>
      <c r="I958" s="203"/>
    </row>
    <row r="959" spans="2:9" ht="12.75">
      <c r="B959" s="203"/>
      <c r="C959" s="203"/>
      <c r="D959" s="203"/>
      <c r="E959" s="203"/>
      <c r="F959" s="203"/>
      <c r="G959" s="203"/>
      <c r="H959" s="203"/>
      <c r="I959" s="203"/>
    </row>
    <row r="960" spans="2:9" ht="12.75">
      <c r="B960" s="203"/>
      <c r="C960" s="203"/>
      <c r="D960" s="203"/>
      <c r="E960" s="203"/>
      <c r="F960" s="203"/>
      <c r="G960" s="203"/>
      <c r="H960" s="203"/>
      <c r="I960" s="203"/>
    </row>
    <row r="961" spans="2:9" ht="12.75">
      <c r="B961" s="203"/>
      <c r="C961" s="203"/>
      <c r="D961" s="203"/>
      <c r="E961" s="203"/>
      <c r="F961" s="203"/>
      <c r="G961" s="203"/>
      <c r="H961" s="203"/>
      <c r="I961" s="203"/>
    </row>
    <row r="962" spans="2:9" ht="12.75">
      <c r="B962" s="203"/>
      <c r="C962" s="203"/>
      <c r="D962" s="203"/>
      <c r="E962" s="203"/>
      <c r="F962" s="203"/>
      <c r="G962" s="203"/>
      <c r="H962" s="203"/>
      <c r="I962" s="203"/>
    </row>
    <row r="963" spans="2:9" ht="12.75">
      <c r="B963" s="203"/>
      <c r="C963" s="203"/>
      <c r="D963" s="203"/>
      <c r="E963" s="203"/>
      <c r="F963" s="203"/>
      <c r="G963" s="203"/>
      <c r="H963" s="203"/>
      <c r="I963" s="203"/>
    </row>
    <row r="964" spans="2:9" ht="12.75">
      <c r="B964" s="203"/>
      <c r="C964" s="203"/>
      <c r="D964" s="203"/>
      <c r="E964" s="203"/>
      <c r="F964" s="203"/>
      <c r="G964" s="203"/>
      <c r="H964" s="203"/>
      <c r="I964" s="203"/>
    </row>
    <row r="965" spans="2:9" ht="12.75">
      <c r="B965" s="203"/>
      <c r="C965" s="203"/>
      <c r="D965" s="203"/>
      <c r="E965" s="203"/>
      <c r="F965" s="203"/>
      <c r="G965" s="203"/>
      <c r="H965" s="203"/>
      <c r="I965" s="203"/>
    </row>
    <row r="966" spans="2:9" ht="12.75">
      <c r="B966" s="203"/>
      <c r="C966" s="203"/>
      <c r="D966" s="203"/>
      <c r="E966" s="203"/>
      <c r="F966" s="203"/>
      <c r="G966" s="203"/>
      <c r="H966" s="203"/>
      <c r="I966" s="203"/>
    </row>
    <row r="967" spans="2:9" ht="12.75">
      <c r="B967" s="203"/>
      <c r="C967" s="203"/>
      <c r="D967" s="203"/>
      <c r="E967" s="203"/>
      <c r="F967" s="203"/>
      <c r="G967" s="203"/>
      <c r="H967" s="203"/>
      <c r="I967" s="203"/>
    </row>
    <row r="968" spans="2:9" ht="12.75">
      <c r="B968" s="203"/>
      <c r="C968" s="203"/>
      <c r="D968" s="203"/>
      <c r="E968" s="203"/>
      <c r="F968" s="203"/>
      <c r="G968" s="203"/>
      <c r="H968" s="203"/>
      <c r="I968" s="203"/>
    </row>
    <row r="969" spans="2:9" ht="12.75">
      <c r="B969" s="203"/>
      <c r="C969" s="203"/>
      <c r="D969" s="203"/>
      <c r="E969" s="203"/>
      <c r="F969" s="203"/>
      <c r="G969" s="203"/>
      <c r="H969" s="203"/>
      <c r="I969" s="203"/>
    </row>
    <row r="970" spans="2:9" ht="12.75">
      <c r="B970" s="203"/>
      <c r="C970" s="203"/>
      <c r="D970" s="203"/>
      <c r="E970" s="203"/>
      <c r="F970" s="203"/>
      <c r="G970" s="203"/>
      <c r="H970" s="203"/>
      <c r="I970" s="203"/>
    </row>
    <row r="971" spans="2:9" ht="12.75">
      <c r="B971" s="203"/>
      <c r="C971" s="203"/>
      <c r="D971" s="203"/>
      <c r="E971" s="203"/>
      <c r="F971" s="203"/>
      <c r="G971" s="203"/>
      <c r="H971" s="203"/>
      <c r="I971" s="203"/>
    </row>
    <row r="972" spans="2:9" ht="12.75">
      <c r="B972" s="203"/>
      <c r="C972" s="203"/>
      <c r="D972" s="203"/>
      <c r="E972" s="203"/>
      <c r="F972" s="203"/>
      <c r="G972" s="203"/>
      <c r="H972" s="203"/>
      <c r="I972" s="203"/>
    </row>
    <row r="973" spans="2:9" ht="12.75">
      <c r="B973" s="203"/>
      <c r="C973" s="203"/>
      <c r="D973" s="203"/>
      <c r="E973" s="203"/>
      <c r="F973" s="203"/>
      <c r="G973" s="203"/>
      <c r="H973" s="203"/>
      <c r="I973" s="203"/>
    </row>
    <row r="974" spans="2:9" ht="12.75">
      <c r="B974" s="203"/>
      <c r="C974" s="203"/>
      <c r="D974" s="203"/>
      <c r="E974" s="203"/>
      <c r="F974" s="203"/>
      <c r="G974" s="203"/>
      <c r="H974" s="203"/>
      <c r="I974" s="203"/>
    </row>
    <row r="975" spans="2:9" ht="12.75">
      <c r="B975" s="203"/>
      <c r="C975" s="203"/>
      <c r="D975" s="203"/>
      <c r="E975" s="203"/>
      <c r="F975" s="203"/>
      <c r="G975" s="203"/>
      <c r="H975" s="203"/>
      <c r="I975" s="203"/>
    </row>
    <row r="976" spans="2:9" ht="12.75">
      <c r="B976" s="203"/>
      <c r="C976" s="203"/>
      <c r="D976" s="203"/>
      <c r="E976" s="203"/>
      <c r="F976" s="203"/>
      <c r="G976" s="203"/>
      <c r="H976" s="203"/>
      <c r="I976" s="203"/>
    </row>
    <row r="977" spans="2:9" ht="12.75">
      <c r="B977" s="203"/>
      <c r="C977" s="203"/>
      <c r="D977" s="203"/>
      <c r="E977" s="203"/>
      <c r="F977" s="203"/>
      <c r="G977" s="203"/>
      <c r="H977" s="203"/>
      <c r="I977" s="203"/>
    </row>
    <row r="978" spans="2:9" ht="12.75">
      <c r="B978" s="203"/>
      <c r="C978" s="203"/>
      <c r="D978" s="203"/>
      <c r="E978" s="203"/>
      <c r="F978" s="203"/>
      <c r="G978" s="203"/>
      <c r="H978" s="203"/>
      <c r="I978" s="203"/>
    </row>
    <row r="979" spans="2:9" ht="12.75">
      <c r="B979" s="203"/>
      <c r="C979" s="203"/>
      <c r="D979" s="203"/>
      <c r="E979" s="203"/>
      <c r="F979" s="203"/>
      <c r="G979" s="203"/>
      <c r="H979" s="203"/>
      <c r="I979" s="203"/>
    </row>
    <row r="980" spans="2:9" ht="12.75">
      <c r="B980" s="203"/>
      <c r="C980" s="203"/>
      <c r="D980" s="203"/>
      <c r="E980" s="203"/>
      <c r="F980" s="203"/>
      <c r="G980" s="203"/>
      <c r="H980" s="203"/>
      <c r="I980" s="203"/>
    </row>
    <row r="981" spans="2:9" ht="12.75">
      <c r="B981" s="203"/>
      <c r="C981" s="203"/>
      <c r="D981" s="203"/>
      <c r="E981" s="203"/>
      <c r="F981" s="203"/>
      <c r="G981" s="203"/>
      <c r="H981" s="203"/>
      <c r="I981" s="203"/>
    </row>
    <row r="982" spans="2:9" ht="12.75">
      <c r="B982" s="203"/>
      <c r="C982" s="203"/>
      <c r="D982" s="203"/>
      <c r="E982" s="203"/>
      <c r="F982" s="203"/>
      <c r="G982" s="203"/>
      <c r="H982" s="203"/>
      <c r="I982" s="203"/>
    </row>
    <row r="983" spans="2:9" ht="12.75">
      <c r="B983" s="203"/>
      <c r="C983" s="203"/>
      <c r="D983" s="203"/>
      <c r="E983" s="203"/>
      <c r="F983" s="203"/>
      <c r="G983" s="203"/>
      <c r="H983" s="203"/>
      <c r="I983" s="203"/>
    </row>
    <row r="984" spans="2:9" ht="12.75">
      <c r="B984" s="203"/>
      <c r="C984" s="203"/>
      <c r="D984" s="203"/>
      <c r="E984" s="203"/>
      <c r="F984" s="203"/>
      <c r="G984" s="203"/>
      <c r="H984" s="203"/>
      <c r="I984" s="203"/>
    </row>
    <row r="985" spans="2:9" ht="12.75">
      <c r="B985" s="203"/>
      <c r="C985" s="203"/>
      <c r="D985" s="203"/>
      <c r="E985" s="203"/>
      <c r="F985" s="203"/>
      <c r="G985" s="203"/>
      <c r="H985" s="203"/>
      <c r="I985" s="203"/>
    </row>
    <row r="986" spans="2:9" ht="12.75">
      <c r="B986" s="203"/>
      <c r="C986" s="203"/>
      <c r="D986" s="203"/>
      <c r="E986" s="203"/>
      <c r="F986" s="203"/>
      <c r="G986" s="203"/>
      <c r="H986" s="203"/>
      <c r="I986" s="203"/>
    </row>
    <row r="987" spans="2:9" ht="12.75">
      <c r="B987" s="203"/>
      <c r="C987" s="203"/>
      <c r="D987" s="203"/>
      <c r="E987" s="203"/>
      <c r="F987" s="203"/>
      <c r="G987" s="203"/>
      <c r="H987" s="203"/>
      <c r="I987" s="203"/>
    </row>
    <row r="988" spans="2:9" ht="12.75">
      <c r="B988" s="203"/>
      <c r="C988" s="203"/>
      <c r="D988" s="203"/>
      <c r="E988" s="203"/>
      <c r="F988" s="203"/>
      <c r="G988" s="203"/>
      <c r="H988" s="203"/>
      <c r="I988" s="203"/>
    </row>
    <row r="989" spans="2:9" ht="12.75">
      <c r="B989" s="203"/>
      <c r="C989" s="203"/>
      <c r="D989" s="203"/>
      <c r="E989" s="203"/>
      <c r="F989" s="203"/>
      <c r="G989" s="203"/>
      <c r="H989" s="203"/>
      <c r="I989" s="203"/>
    </row>
    <row r="990" spans="2:9" ht="12.75">
      <c r="B990" s="203"/>
      <c r="C990" s="203"/>
      <c r="D990" s="203"/>
      <c r="E990" s="203"/>
      <c r="F990" s="203"/>
      <c r="G990" s="203"/>
      <c r="H990" s="203"/>
      <c r="I990" s="203"/>
    </row>
    <row r="991" spans="2:9" ht="12.75">
      <c r="B991" s="203"/>
      <c r="C991" s="203"/>
      <c r="D991" s="203"/>
      <c r="E991" s="203"/>
      <c r="F991" s="203"/>
      <c r="G991" s="203"/>
      <c r="H991" s="203"/>
      <c r="I991" s="203"/>
    </row>
    <row r="992" spans="2:9" ht="12.75">
      <c r="B992" s="203"/>
      <c r="C992" s="203"/>
      <c r="D992" s="203"/>
      <c r="E992" s="203"/>
      <c r="F992" s="203"/>
      <c r="G992" s="203"/>
      <c r="H992" s="203"/>
      <c r="I992" s="203"/>
    </row>
    <row r="993" spans="2:9" ht="12.75">
      <c r="B993" s="203"/>
      <c r="C993" s="203"/>
      <c r="D993" s="203"/>
      <c r="E993" s="203"/>
      <c r="F993" s="203"/>
      <c r="G993" s="203"/>
      <c r="H993" s="203"/>
      <c r="I993" s="203"/>
    </row>
    <row r="994" spans="2:9" ht="12.75">
      <c r="B994" s="203"/>
      <c r="C994" s="203"/>
      <c r="D994" s="203"/>
      <c r="E994" s="203"/>
      <c r="F994" s="203"/>
      <c r="G994" s="203"/>
      <c r="H994" s="203"/>
      <c r="I994" s="203"/>
    </row>
    <row r="995" spans="2:9" ht="12.75">
      <c r="B995" s="203"/>
      <c r="C995" s="203"/>
      <c r="D995" s="203"/>
      <c r="E995" s="203"/>
      <c r="F995" s="203"/>
      <c r="G995" s="203"/>
      <c r="H995" s="203"/>
      <c r="I995" s="203"/>
    </row>
    <row r="996" spans="2:9" ht="12.75">
      <c r="B996" s="203"/>
      <c r="C996" s="203"/>
      <c r="D996" s="203"/>
      <c r="E996" s="203"/>
      <c r="F996" s="203"/>
      <c r="G996" s="203"/>
      <c r="H996" s="203"/>
      <c r="I996" s="203"/>
    </row>
    <row r="997" spans="2:9" ht="12.75">
      <c r="B997" s="203"/>
      <c r="C997" s="203"/>
      <c r="D997" s="203"/>
      <c r="E997" s="203"/>
      <c r="F997" s="203"/>
      <c r="G997" s="203"/>
      <c r="H997" s="203"/>
      <c r="I997" s="203"/>
    </row>
    <row r="998" spans="2:9" ht="12.75">
      <c r="B998" s="203"/>
      <c r="C998" s="203"/>
      <c r="D998" s="203"/>
      <c r="E998" s="203"/>
      <c r="F998" s="203"/>
      <c r="G998" s="203"/>
      <c r="H998" s="203"/>
      <c r="I998" s="203"/>
    </row>
    <row r="999" spans="2:9" ht="12.75">
      <c r="B999" s="203"/>
      <c r="C999" s="203"/>
      <c r="D999" s="203"/>
      <c r="E999" s="203"/>
      <c r="F999" s="203"/>
      <c r="G999" s="203"/>
      <c r="H999" s="203"/>
      <c r="I999" s="203"/>
    </row>
    <row r="1000" spans="2:9" ht="12.75">
      <c r="B1000" s="203"/>
      <c r="C1000" s="203"/>
      <c r="D1000" s="203"/>
      <c r="E1000" s="203"/>
      <c r="F1000" s="203"/>
      <c r="G1000" s="203"/>
      <c r="H1000" s="203"/>
      <c r="I1000" s="203"/>
    </row>
    <row r="1001" spans="2:9" ht="12.75">
      <c r="B1001" s="203"/>
      <c r="C1001" s="203"/>
      <c r="D1001" s="203"/>
      <c r="E1001" s="203"/>
      <c r="F1001" s="203"/>
      <c r="G1001" s="203"/>
      <c r="H1001" s="203"/>
      <c r="I1001" s="203"/>
    </row>
    <row r="1002" spans="2:9" ht="12.75">
      <c r="B1002" s="203"/>
      <c r="C1002" s="203"/>
      <c r="D1002" s="203"/>
      <c r="E1002" s="203"/>
      <c r="F1002" s="203"/>
      <c r="G1002" s="203"/>
      <c r="H1002" s="203"/>
      <c r="I1002" s="203"/>
    </row>
    <row r="1003" spans="2:9" ht="12.75">
      <c r="B1003" s="203"/>
      <c r="C1003" s="203"/>
      <c r="D1003" s="203"/>
      <c r="E1003" s="203"/>
      <c r="F1003" s="203"/>
      <c r="G1003" s="203"/>
      <c r="H1003" s="203"/>
      <c r="I1003" s="203"/>
    </row>
    <row r="1004" spans="2:9" ht="12.75">
      <c r="B1004" s="203"/>
      <c r="C1004" s="203"/>
      <c r="D1004" s="203"/>
      <c r="E1004" s="203"/>
      <c r="F1004" s="203"/>
      <c r="G1004" s="203"/>
      <c r="H1004" s="203"/>
      <c r="I1004" s="203"/>
    </row>
    <row r="1005" spans="2:9" ht="12.75">
      <c r="B1005" s="203"/>
      <c r="C1005" s="203"/>
      <c r="D1005" s="203"/>
      <c r="E1005" s="203"/>
      <c r="F1005" s="203"/>
      <c r="G1005" s="203"/>
      <c r="H1005" s="203"/>
      <c r="I1005" s="203"/>
    </row>
    <row r="1006" spans="2:9" ht="12.75">
      <c r="B1006" s="203"/>
      <c r="C1006" s="203"/>
      <c r="D1006" s="203"/>
      <c r="E1006" s="203"/>
      <c r="F1006" s="203"/>
      <c r="G1006" s="203"/>
      <c r="H1006" s="203"/>
      <c r="I1006" s="203"/>
    </row>
    <row r="1007" spans="2:9" ht="12.75">
      <c r="B1007" s="203"/>
      <c r="C1007" s="203"/>
      <c r="D1007" s="203"/>
      <c r="E1007" s="203"/>
      <c r="F1007" s="203"/>
      <c r="G1007" s="203"/>
      <c r="H1007" s="203"/>
      <c r="I1007" s="203"/>
    </row>
    <row r="1008" spans="2:9" ht="12.75">
      <c r="B1008" s="203"/>
      <c r="C1008" s="203"/>
      <c r="D1008" s="203"/>
      <c r="E1008" s="203"/>
      <c r="F1008" s="203"/>
      <c r="G1008" s="203"/>
      <c r="H1008" s="203"/>
      <c r="I1008" s="203"/>
    </row>
    <row r="1009" spans="2:9" ht="12.75">
      <c r="B1009" s="203"/>
      <c r="C1009" s="203"/>
      <c r="D1009" s="203"/>
      <c r="E1009" s="203"/>
      <c r="F1009" s="203"/>
      <c r="G1009" s="203"/>
      <c r="H1009" s="203"/>
      <c r="I1009" s="203"/>
    </row>
    <row r="1010" spans="2:9" ht="12.75">
      <c r="B1010" s="203"/>
      <c r="C1010" s="203"/>
      <c r="D1010" s="203"/>
      <c r="E1010" s="203"/>
      <c r="F1010" s="203"/>
      <c r="G1010" s="203"/>
      <c r="H1010" s="203"/>
      <c r="I1010" s="203"/>
    </row>
    <row r="1011" spans="2:9" ht="12.75">
      <c r="B1011" s="203"/>
      <c r="C1011" s="203"/>
      <c r="D1011" s="203"/>
      <c r="E1011" s="203"/>
      <c r="F1011" s="203"/>
      <c r="G1011" s="203"/>
      <c r="H1011" s="203"/>
      <c r="I1011" s="203"/>
    </row>
    <row r="1012" spans="2:9" ht="12.75">
      <c r="B1012" s="203"/>
      <c r="C1012" s="203"/>
      <c r="D1012" s="203"/>
      <c r="E1012" s="203"/>
      <c r="F1012" s="203"/>
      <c r="G1012" s="203"/>
      <c r="H1012" s="203"/>
      <c r="I1012" s="203"/>
    </row>
    <row r="1013" spans="2:9" ht="12.75">
      <c r="B1013" s="203"/>
      <c r="C1013" s="203"/>
      <c r="D1013" s="203"/>
      <c r="E1013" s="203"/>
      <c r="F1013" s="203"/>
      <c r="G1013" s="203"/>
      <c r="H1013" s="203"/>
      <c r="I1013" s="203"/>
    </row>
    <row r="1014" spans="2:9" ht="12.75">
      <c r="B1014" s="203"/>
      <c r="C1014" s="203"/>
      <c r="D1014" s="203"/>
      <c r="E1014" s="203"/>
      <c r="F1014" s="203"/>
      <c r="G1014" s="203"/>
      <c r="H1014" s="203"/>
      <c r="I1014" s="203"/>
    </row>
    <row r="1015" spans="2:9" ht="12.75">
      <c r="B1015" s="203"/>
      <c r="C1015" s="203"/>
      <c r="D1015" s="203"/>
      <c r="E1015" s="203"/>
      <c r="F1015" s="203"/>
      <c r="G1015" s="203"/>
      <c r="H1015" s="203"/>
      <c r="I1015" s="203"/>
    </row>
    <row r="1016" spans="2:9" ht="12.75">
      <c r="B1016" s="203"/>
      <c r="C1016" s="203"/>
      <c r="D1016" s="203"/>
      <c r="E1016" s="203"/>
      <c r="F1016" s="203"/>
      <c r="G1016" s="203"/>
      <c r="H1016" s="203"/>
      <c r="I1016" s="203"/>
    </row>
    <row r="1017" spans="2:9" ht="12.75">
      <c r="B1017" s="203"/>
      <c r="C1017" s="203"/>
      <c r="D1017" s="203"/>
      <c r="E1017" s="203"/>
      <c r="F1017" s="203"/>
      <c r="G1017" s="203"/>
      <c r="H1017" s="203"/>
      <c r="I1017" s="203"/>
    </row>
    <row r="1018" spans="2:9" ht="12.75">
      <c r="B1018" s="203"/>
      <c r="C1018" s="203"/>
      <c r="D1018" s="203"/>
      <c r="E1018" s="203"/>
      <c r="F1018" s="203"/>
      <c r="G1018" s="203"/>
      <c r="H1018" s="203"/>
      <c r="I1018" s="203"/>
    </row>
    <row r="1019" spans="2:9" ht="12.75">
      <c r="B1019" s="203"/>
      <c r="C1019" s="203"/>
      <c r="D1019" s="203"/>
      <c r="E1019" s="203"/>
      <c r="F1019" s="203"/>
      <c r="G1019" s="203"/>
      <c r="H1019" s="203"/>
      <c r="I1019" s="203"/>
    </row>
    <row r="1020" spans="2:9" ht="12.75">
      <c r="B1020" s="203"/>
      <c r="C1020" s="203"/>
      <c r="D1020" s="203"/>
      <c r="E1020" s="203"/>
      <c r="F1020" s="203"/>
      <c r="G1020" s="203"/>
      <c r="H1020" s="203"/>
      <c r="I1020" s="203"/>
    </row>
    <row r="1021" spans="2:9" ht="12.75">
      <c r="B1021" s="203"/>
      <c r="C1021" s="203"/>
      <c r="D1021" s="203"/>
      <c r="E1021" s="203"/>
      <c r="F1021" s="203"/>
      <c r="G1021" s="203"/>
      <c r="H1021" s="203"/>
      <c r="I1021" s="203"/>
    </row>
    <row r="1022" spans="2:9" ht="12.75">
      <c r="B1022" s="203"/>
      <c r="C1022" s="203"/>
      <c r="D1022" s="203"/>
      <c r="E1022" s="203"/>
      <c r="F1022" s="203"/>
      <c r="G1022" s="203"/>
      <c r="H1022" s="203"/>
      <c r="I1022" s="203"/>
    </row>
    <row r="1023" spans="2:9" ht="12.75">
      <c r="B1023" s="203"/>
      <c r="C1023" s="203"/>
      <c r="D1023" s="203"/>
      <c r="E1023" s="203"/>
      <c r="F1023" s="203"/>
      <c r="G1023" s="203"/>
      <c r="H1023" s="203"/>
      <c r="I1023" s="203"/>
    </row>
    <row r="1024" spans="2:9" ht="12.75">
      <c r="B1024" s="203"/>
      <c r="C1024" s="203"/>
      <c r="D1024" s="203"/>
      <c r="E1024" s="203"/>
      <c r="F1024" s="203"/>
      <c r="G1024" s="203"/>
      <c r="H1024" s="203"/>
      <c r="I1024" s="203"/>
    </row>
    <row r="1025" spans="2:9" ht="12.75">
      <c r="B1025" s="203"/>
      <c r="C1025" s="203"/>
      <c r="D1025" s="203"/>
      <c r="E1025" s="203"/>
      <c r="F1025" s="203"/>
      <c r="G1025" s="203"/>
      <c r="H1025" s="203"/>
      <c r="I1025" s="203"/>
    </row>
    <row r="1026" spans="2:9" ht="12.75">
      <c r="B1026" s="203"/>
      <c r="C1026" s="203"/>
      <c r="D1026" s="203"/>
      <c r="E1026" s="203"/>
      <c r="F1026" s="203"/>
      <c r="G1026" s="203"/>
      <c r="H1026" s="203"/>
      <c r="I1026" s="203"/>
    </row>
    <row r="1027" spans="2:9" ht="12.75">
      <c r="B1027" s="203"/>
      <c r="C1027" s="203"/>
      <c r="D1027" s="203"/>
      <c r="E1027" s="203"/>
      <c r="F1027" s="203"/>
      <c r="G1027" s="203"/>
      <c r="H1027" s="203"/>
      <c r="I1027" s="203"/>
    </row>
    <row r="1028" spans="2:9" ht="12.75">
      <c r="B1028" s="203"/>
      <c r="C1028" s="203"/>
      <c r="D1028" s="203"/>
      <c r="E1028" s="203"/>
      <c r="F1028" s="203"/>
      <c r="G1028" s="203"/>
      <c r="H1028" s="203"/>
      <c r="I1028" s="203"/>
    </row>
    <row r="1029" spans="2:9" ht="12.75">
      <c r="B1029" s="203"/>
      <c r="C1029" s="203"/>
      <c r="D1029" s="203"/>
      <c r="E1029" s="203"/>
      <c r="F1029" s="203"/>
      <c r="G1029" s="203"/>
      <c r="H1029" s="203"/>
      <c r="I1029" s="203"/>
    </row>
    <row r="1030" spans="2:9" ht="12.75">
      <c r="B1030" s="203"/>
      <c r="C1030" s="203"/>
      <c r="D1030" s="203"/>
      <c r="E1030" s="203"/>
      <c r="F1030" s="203"/>
      <c r="G1030" s="203"/>
      <c r="H1030" s="203"/>
      <c r="I1030" s="203"/>
    </row>
    <row r="1031" spans="2:9" ht="12.75">
      <c r="B1031" s="203"/>
      <c r="C1031" s="203"/>
      <c r="D1031" s="203"/>
      <c r="E1031" s="203"/>
      <c r="F1031" s="203"/>
      <c r="G1031" s="203"/>
      <c r="H1031" s="203"/>
      <c r="I1031" s="203"/>
    </row>
    <row r="1032" spans="2:9" ht="12.75">
      <c r="B1032" s="203"/>
      <c r="C1032" s="203"/>
      <c r="D1032" s="203"/>
      <c r="E1032" s="203"/>
      <c r="F1032" s="203"/>
      <c r="G1032" s="203"/>
      <c r="H1032" s="203"/>
      <c r="I1032" s="203"/>
    </row>
    <row r="1033" spans="2:9" ht="12.75">
      <c r="B1033" s="203"/>
      <c r="C1033" s="203"/>
      <c r="D1033" s="203"/>
      <c r="E1033" s="203"/>
      <c r="F1033" s="203"/>
      <c r="G1033" s="203"/>
      <c r="H1033" s="203"/>
      <c r="I1033" s="203"/>
    </row>
    <row r="1034" spans="2:9" ht="12.75">
      <c r="B1034" s="203"/>
      <c r="C1034" s="203"/>
      <c r="D1034" s="203"/>
      <c r="E1034" s="203"/>
      <c r="F1034" s="203"/>
      <c r="G1034" s="203"/>
      <c r="H1034" s="203"/>
      <c r="I1034" s="203"/>
    </row>
    <row r="1035" spans="2:9" ht="12.75">
      <c r="B1035" s="203"/>
      <c r="C1035" s="203"/>
      <c r="D1035" s="203"/>
      <c r="E1035" s="203"/>
      <c r="F1035" s="203"/>
      <c r="G1035" s="203"/>
      <c r="H1035" s="203"/>
      <c r="I1035" s="203"/>
    </row>
    <row r="1036" spans="2:9" ht="12.75">
      <c r="B1036" s="203"/>
      <c r="C1036" s="203"/>
      <c r="D1036" s="203"/>
      <c r="E1036" s="203"/>
      <c r="F1036" s="203"/>
      <c r="G1036" s="203"/>
      <c r="H1036" s="203"/>
      <c r="I1036" s="203"/>
    </row>
    <row r="1037" spans="2:9" ht="12.75">
      <c r="B1037" s="203"/>
      <c r="C1037" s="203"/>
      <c r="D1037" s="203"/>
      <c r="E1037" s="203"/>
      <c r="F1037" s="203"/>
      <c r="G1037" s="203"/>
      <c r="H1037" s="203"/>
      <c r="I1037" s="203"/>
    </row>
    <row r="1038" spans="2:9" ht="12.75">
      <c r="B1038" s="203"/>
      <c r="C1038" s="203"/>
      <c r="D1038" s="203"/>
      <c r="E1038" s="203"/>
      <c r="F1038" s="203"/>
      <c r="G1038" s="203"/>
      <c r="H1038" s="203"/>
      <c r="I1038" s="203"/>
    </row>
    <row r="1039" spans="2:9" ht="12.75">
      <c r="B1039" s="203"/>
      <c r="C1039" s="203"/>
      <c r="D1039" s="203"/>
      <c r="E1039" s="203"/>
      <c r="F1039" s="203"/>
      <c r="G1039" s="203"/>
      <c r="H1039" s="203"/>
      <c r="I1039" s="203"/>
    </row>
    <row r="1040" spans="2:9" ht="12.75">
      <c r="B1040" s="203"/>
      <c r="C1040" s="203"/>
      <c r="D1040" s="203"/>
      <c r="E1040" s="203"/>
      <c r="F1040" s="203"/>
      <c r="G1040" s="203"/>
      <c r="H1040" s="203"/>
      <c r="I1040" s="203"/>
    </row>
    <row r="1041" spans="2:9" ht="12.75">
      <c r="B1041" s="203"/>
      <c r="C1041" s="203"/>
      <c r="D1041" s="203"/>
      <c r="E1041" s="203"/>
      <c r="F1041" s="203"/>
      <c r="G1041" s="203"/>
      <c r="H1041" s="203"/>
      <c r="I1041" s="203"/>
    </row>
    <row r="1042" spans="2:9" ht="12.75">
      <c r="B1042" s="203"/>
      <c r="C1042" s="203"/>
      <c r="D1042" s="203"/>
      <c r="E1042" s="203"/>
      <c r="F1042" s="203"/>
      <c r="G1042" s="203"/>
      <c r="H1042" s="203"/>
      <c r="I1042" s="203"/>
    </row>
    <row r="1043" spans="2:9" ht="12.75">
      <c r="B1043" s="203"/>
      <c r="C1043" s="203"/>
      <c r="D1043" s="203"/>
      <c r="E1043" s="203"/>
      <c r="F1043" s="203"/>
      <c r="G1043" s="203"/>
      <c r="H1043" s="203"/>
      <c r="I1043" s="203"/>
    </row>
    <row r="1044" spans="2:9" ht="12.75">
      <c r="B1044" s="203"/>
      <c r="C1044" s="203"/>
      <c r="D1044" s="203"/>
      <c r="E1044" s="203"/>
      <c r="F1044" s="203"/>
      <c r="G1044" s="203"/>
      <c r="H1044" s="203"/>
      <c r="I1044" s="203"/>
    </row>
    <row r="1045" spans="2:9" ht="12.75">
      <c r="B1045" s="203"/>
      <c r="C1045" s="203"/>
      <c r="D1045" s="203"/>
      <c r="E1045" s="203"/>
      <c r="F1045" s="203"/>
      <c r="G1045" s="203"/>
      <c r="H1045" s="203"/>
      <c r="I1045" s="203"/>
    </row>
    <row r="1046" spans="2:9" ht="12.75">
      <c r="B1046" s="203"/>
      <c r="C1046" s="203"/>
      <c r="D1046" s="203"/>
      <c r="E1046" s="203"/>
      <c r="F1046" s="203"/>
      <c r="G1046" s="203"/>
      <c r="H1046" s="203"/>
      <c r="I1046" s="203"/>
    </row>
    <row r="1047" spans="2:9" ht="12.75">
      <c r="B1047" s="203"/>
      <c r="C1047" s="203"/>
      <c r="D1047" s="203"/>
      <c r="E1047" s="203"/>
      <c r="F1047" s="203"/>
      <c r="G1047" s="203"/>
      <c r="H1047" s="203"/>
      <c r="I1047" s="203"/>
    </row>
    <row r="1048" spans="2:9" ht="12.75">
      <c r="B1048" s="203"/>
      <c r="C1048" s="203"/>
      <c r="D1048" s="203"/>
      <c r="E1048" s="203"/>
      <c r="F1048" s="203"/>
      <c r="G1048" s="203"/>
      <c r="H1048" s="203"/>
      <c r="I1048" s="203"/>
    </row>
    <row r="1049" spans="2:9" ht="12.75">
      <c r="B1049" s="203"/>
      <c r="C1049" s="203"/>
      <c r="D1049" s="203"/>
      <c r="E1049" s="203"/>
      <c r="F1049" s="203"/>
      <c r="G1049" s="203"/>
      <c r="H1049" s="203"/>
      <c r="I1049" s="203"/>
    </row>
    <row r="1050" spans="2:9" ht="12.75">
      <c r="B1050" s="203"/>
      <c r="C1050" s="203"/>
      <c r="D1050" s="203"/>
      <c r="E1050" s="203"/>
      <c r="F1050" s="203"/>
      <c r="G1050" s="203"/>
      <c r="H1050" s="203"/>
      <c r="I1050" s="203"/>
    </row>
    <row r="1051" spans="2:9" ht="12.75">
      <c r="B1051" s="203"/>
      <c r="C1051" s="203"/>
      <c r="D1051" s="203"/>
      <c r="E1051" s="203"/>
      <c r="F1051" s="203"/>
      <c r="G1051" s="203"/>
      <c r="H1051" s="203"/>
      <c r="I1051" s="203"/>
    </row>
    <row r="1052" spans="2:9" ht="12.75">
      <c r="B1052" s="203"/>
      <c r="C1052" s="203"/>
      <c r="D1052" s="203"/>
      <c r="E1052" s="203"/>
      <c r="F1052" s="203"/>
      <c r="G1052" s="203"/>
      <c r="H1052" s="203"/>
      <c r="I1052" s="203"/>
    </row>
    <row r="1053" spans="2:9" ht="12.75">
      <c r="B1053" s="203"/>
      <c r="C1053" s="203"/>
      <c r="D1053" s="203"/>
      <c r="E1053" s="203"/>
      <c r="F1053" s="203"/>
      <c r="G1053" s="203"/>
      <c r="H1053" s="203"/>
      <c r="I1053" s="203"/>
    </row>
    <row r="1054" spans="2:9" ht="12.75">
      <c r="B1054" s="203"/>
      <c r="C1054" s="203"/>
      <c r="D1054" s="203"/>
      <c r="E1054" s="203"/>
      <c r="F1054" s="203"/>
      <c r="G1054" s="203"/>
      <c r="H1054" s="203"/>
      <c r="I1054" s="203"/>
    </row>
    <row r="1055" spans="2:9" ht="12.75">
      <c r="B1055" s="203"/>
      <c r="C1055" s="203"/>
      <c r="D1055" s="203"/>
      <c r="E1055" s="203"/>
      <c r="F1055" s="203"/>
      <c r="G1055" s="203"/>
      <c r="H1055" s="203"/>
      <c r="I1055" s="203"/>
    </row>
    <row r="1056" spans="2:9" ht="12.75">
      <c r="B1056" s="203"/>
      <c r="C1056" s="203"/>
      <c r="D1056" s="203"/>
      <c r="E1056" s="203"/>
      <c r="F1056" s="203"/>
      <c r="G1056" s="203"/>
      <c r="H1056" s="203"/>
      <c r="I1056" s="203"/>
    </row>
    <row r="1057" spans="2:9" ht="12.75">
      <c r="B1057" s="203"/>
      <c r="C1057" s="203"/>
      <c r="D1057" s="203"/>
      <c r="E1057" s="203"/>
      <c r="F1057" s="203"/>
      <c r="G1057" s="203"/>
      <c r="H1057" s="203"/>
      <c r="I1057" s="203"/>
    </row>
    <row r="1058" spans="2:9" ht="12.75">
      <c r="B1058" s="203"/>
      <c r="C1058" s="203"/>
      <c r="D1058" s="203"/>
      <c r="E1058" s="203"/>
      <c r="F1058" s="203"/>
      <c r="G1058" s="203"/>
      <c r="H1058" s="203"/>
      <c r="I1058" s="203"/>
    </row>
    <row r="1059" spans="2:9" ht="12.75">
      <c r="B1059" s="203"/>
      <c r="C1059" s="203"/>
      <c r="D1059" s="203"/>
      <c r="E1059" s="203"/>
      <c r="F1059" s="203"/>
      <c r="G1059" s="203"/>
      <c r="H1059" s="203"/>
      <c r="I1059" s="203"/>
    </row>
    <row r="1060" spans="2:9" ht="12.75">
      <c r="B1060" s="203"/>
      <c r="C1060" s="203"/>
      <c r="D1060" s="203"/>
      <c r="E1060" s="203"/>
      <c r="F1060" s="203"/>
      <c r="G1060" s="203"/>
      <c r="H1060" s="203"/>
      <c r="I1060" s="203"/>
    </row>
    <row r="1061" spans="2:9" ht="12.75">
      <c r="B1061" s="203"/>
      <c r="C1061" s="203"/>
      <c r="D1061" s="203"/>
      <c r="E1061" s="203"/>
      <c r="F1061" s="203"/>
      <c r="G1061" s="203"/>
      <c r="H1061" s="203"/>
      <c r="I1061" s="203"/>
    </row>
    <row r="1062" spans="2:9" ht="12.75">
      <c r="B1062" s="203"/>
      <c r="C1062" s="203"/>
      <c r="D1062" s="203"/>
      <c r="E1062" s="203"/>
      <c r="F1062" s="203"/>
      <c r="G1062" s="203"/>
      <c r="H1062" s="203"/>
      <c r="I1062" s="203"/>
    </row>
    <row r="1063" spans="2:9" ht="12.75">
      <c r="B1063" s="203"/>
      <c r="C1063" s="203"/>
      <c r="D1063" s="203"/>
      <c r="E1063" s="203"/>
      <c r="F1063" s="203"/>
      <c r="G1063" s="203"/>
      <c r="H1063" s="203"/>
      <c r="I1063" s="203"/>
    </row>
    <row r="1064" spans="2:9" ht="12.75">
      <c r="B1064" s="203"/>
      <c r="C1064" s="203"/>
      <c r="D1064" s="203"/>
      <c r="E1064" s="203"/>
      <c r="F1064" s="203"/>
      <c r="G1064" s="203"/>
      <c r="H1064" s="203"/>
      <c r="I1064" s="203"/>
    </row>
    <row r="1065" spans="2:9" ht="12.75">
      <c r="B1065" s="203"/>
      <c r="C1065" s="203"/>
      <c r="D1065" s="203"/>
      <c r="E1065" s="203"/>
      <c r="F1065" s="203"/>
      <c r="G1065" s="203"/>
      <c r="H1065" s="203"/>
      <c r="I1065" s="203"/>
    </row>
    <row r="1066" spans="2:9" ht="12.75">
      <c r="B1066" s="203"/>
      <c r="C1066" s="203"/>
      <c r="D1066" s="203"/>
      <c r="E1066" s="203"/>
      <c r="F1066" s="203"/>
      <c r="G1066" s="203"/>
      <c r="H1066" s="203"/>
      <c r="I1066" s="203"/>
    </row>
    <row r="1067" spans="2:9" ht="12.75">
      <c r="B1067" s="203"/>
      <c r="C1067" s="203"/>
      <c r="D1067" s="203"/>
      <c r="E1067" s="203"/>
      <c r="F1067" s="203"/>
      <c r="G1067" s="203"/>
      <c r="H1067" s="203"/>
      <c r="I1067" s="203"/>
    </row>
    <row r="1068" spans="2:9" ht="12.75">
      <c r="B1068" s="203"/>
      <c r="C1068" s="203"/>
      <c r="D1068" s="203"/>
      <c r="E1068" s="203"/>
      <c r="F1068" s="203"/>
      <c r="G1068" s="203"/>
      <c r="H1068" s="203"/>
      <c r="I1068" s="203"/>
    </row>
    <row r="1069" spans="2:9" ht="12.75">
      <c r="B1069" s="203"/>
      <c r="C1069" s="203"/>
      <c r="D1069" s="203"/>
      <c r="E1069" s="203"/>
      <c r="F1069" s="203"/>
      <c r="G1069" s="203"/>
      <c r="H1069" s="203"/>
      <c r="I1069" s="203"/>
    </row>
    <row r="1070" spans="2:9" ht="12.75">
      <c r="B1070" s="203"/>
      <c r="C1070" s="203"/>
      <c r="D1070" s="203"/>
      <c r="E1070" s="203"/>
      <c r="F1070" s="203"/>
      <c r="G1070" s="203"/>
      <c r="H1070" s="203"/>
      <c r="I1070" s="203"/>
    </row>
    <row r="1071" spans="2:9" ht="12.75">
      <c r="B1071" s="203"/>
      <c r="C1071" s="203"/>
      <c r="D1071" s="203"/>
      <c r="E1071" s="203"/>
      <c r="F1071" s="203"/>
      <c r="G1071" s="203"/>
      <c r="H1071" s="203"/>
      <c r="I1071" s="203"/>
    </row>
    <row r="1072" spans="2:9" ht="12.75">
      <c r="B1072" s="203"/>
      <c r="C1072" s="203"/>
      <c r="D1072" s="203"/>
      <c r="E1072" s="203"/>
      <c r="F1072" s="203"/>
      <c r="G1072" s="203"/>
      <c r="H1072" s="203"/>
      <c r="I1072" s="203"/>
    </row>
    <row r="1073" spans="2:9" ht="12.75">
      <c r="B1073" s="203"/>
      <c r="C1073" s="203"/>
      <c r="D1073" s="203"/>
      <c r="E1073" s="203"/>
      <c r="F1073" s="203"/>
      <c r="G1073" s="203"/>
      <c r="H1073" s="203"/>
      <c r="I1073" s="203"/>
    </row>
    <row r="1074" spans="2:9" ht="12.75">
      <c r="B1074" s="203"/>
      <c r="C1074" s="203"/>
      <c r="D1074" s="203"/>
      <c r="E1074" s="203"/>
      <c r="F1074" s="203"/>
      <c r="G1074" s="203"/>
      <c r="H1074" s="203"/>
      <c r="I1074" s="203"/>
    </row>
    <row r="1075" spans="2:9" ht="12.75">
      <c r="B1075" s="203"/>
      <c r="C1075" s="203"/>
      <c r="D1075" s="203"/>
      <c r="E1075" s="203"/>
      <c r="F1075" s="203"/>
      <c r="G1075" s="203"/>
      <c r="H1075" s="203"/>
      <c r="I1075" s="203"/>
    </row>
    <row r="1076" spans="2:9" ht="12.75">
      <c r="B1076" s="203"/>
      <c r="C1076" s="203"/>
      <c r="D1076" s="203"/>
      <c r="E1076" s="203"/>
      <c r="F1076" s="203"/>
      <c r="G1076" s="203"/>
      <c r="H1076" s="203"/>
      <c r="I1076" s="203"/>
    </row>
    <row r="1077" spans="2:9" ht="12.75">
      <c r="B1077" s="203"/>
      <c r="C1077" s="203"/>
      <c r="D1077" s="203"/>
      <c r="E1077" s="203"/>
      <c r="F1077" s="203"/>
      <c r="G1077" s="203"/>
      <c r="H1077" s="203"/>
      <c r="I1077" s="203"/>
    </row>
    <row r="1078" spans="2:9" ht="12.75">
      <c r="B1078" s="203"/>
      <c r="C1078" s="203"/>
      <c r="D1078" s="203"/>
      <c r="E1078" s="203"/>
      <c r="F1078" s="203"/>
      <c r="G1078" s="203"/>
      <c r="H1078" s="203"/>
      <c r="I1078" s="203"/>
    </row>
    <row r="1079" spans="2:9" ht="12.75">
      <c r="B1079" s="203"/>
      <c r="C1079" s="203"/>
      <c r="D1079" s="203"/>
      <c r="E1079" s="203"/>
      <c r="F1079" s="203"/>
      <c r="G1079" s="203"/>
      <c r="H1079" s="203"/>
      <c r="I1079" s="203"/>
    </row>
    <row r="1080" spans="2:9" ht="12.75">
      <c r="B1080" s="203"/>
      <c r="C1080" s="203"/>
      <c r="D1080" s="203"/>
      <c r="E1080" s="203"/>
      <c r="F1080" s="203"/>
      <c r="G1080" s="203"/>
      <c r="H1080" s="203"/>
      <c r="I1080" s="203"/>
    </row>
    <row r="1081" spans="2:9" ht="12.75">
      <c r="B1081" s="203"/>
      <c r="C1081" s="203"/>
      <c r="D1081" s="203"/>
      <c r="E1081" s="203"/>
      <c r="F1081" s="203"/>
      <c r="G1081" s="203"/>
      <c r="H1081" s="203"/>
      <c r="I1081" s="203"/>
    </row>
    <row r="1082" spans="2:9" ht="12.75">
      <c r="B1082" s="203"/>
      <c r="C1082" s="203"/>
      <c r="D1082" s="203"/>
      <c r="E1082" s="203"/>
      <c r="F1082" s="203"/>
      <c r="G1082" s="203"/>
      <c r="H1082" s="203"/>
      <c r="I1082" s="203"/>
    </row>
    <row r="1083" spans="2:9" ht="12.75">
      <c r="B1083" s="203"/>
      <c r="C1083" s="203"/>
      <c r="D1083" s="203"/>
      <c r="E1083" s="203"/>
      <c r="F1083" s="203"/>
      <c r="G1083" s="203"/>
      <c r="H1083" s="203"/>
      <c r="I1083" s="203"/>
    </row>
    <row r="1084" spans="2:9" ht="12.75">
      <c r="B1084" s="203"/>
      <c r="C1084" s="203"/>
      <c r="D1084" s="203"/>
      <c r="E1084" s="203"/>
      <c r="F1084" s="203"/>
      <c r="G1084" s="203"/>
      <c r="H1084" s="203"/>
      <c r="I1084" s="203"/>
    </row>
    <row r="1085" spans="2:9" ht="12.75">
      <c r="B1085" s="203"/>
      <c r="C1085" s="203"/>
      <c r="D1085" s="203"/>
      <c r="E1085" s="203"/>
      <c r="F1085" s="203"/>
      <c r="G1085" s="203"/>
      <c r="H1085" s="203"/>
      <c r="I1085" s="203"/>
    </row>
    <row r="1086" spans="2:9" ht="12.75">
      <c r="B1086" s="203"/>
      <c r="C1086" s="203"/>
      <c r="D1086" s="203"/>
      <c r="E1086" s="203"/>
      <c r="F1086" s="203"/>
      <c r="G1086" s="203"/>
      <c r="H1086" s="203"/>
      <c r="I1086" s="203"/>
    </row>
    <row r="1087" spans="2:9" ht="12.75">
      <c r="B1087" s="203"/>
      <c r="C1087" s="203"/>
      <c r="D1087" s="203"/>
      <c r="E1087" s="203"/>
      <c r="F1087" s="203"/>
      <c r="G1087" s="203"/>
      <c r="H1087" s="203"/>
      <c r="I1087" s="203"/>
    </row>
    <row r="1088" spans="2:9" ht="12.75">
      <c r="B1088" s="203"/>
      <c r="C1088" s="203"/>
      <c r="D1088" s="203"/>
      <c r="E1088" s="203"/>
      <c r="F1088" s="203"/>
      <c r="G1088" s="203"/>
      <c r="H1088" s="203"/>
      <c r="I1088" s="203"/>
    </row>
    <row r="1089" spans="2:9" ht="12.75">
      <c r="B1089" s="203"/>
      <c r="C1089" s="203"/>
      <c r="D1089" s="203"/>
      <c r="E1089" s="203"/>
      <c r="F1089" s="203"/>
      <c r="G1089" s="203"/>
      <c r="H1089" s="203"/>
      <c r="I1089" s="203"/>
    </row>
    <row r="1090" spans="2:9" ht="12.75">
      <c r="B1090" s="203"/>
      <c r="C1090" s="203"/>
      <c r="D1090" s="203"/>
      <c r="E1090" s="203"/>
      <c r="F1090" s="203"/>
      <c r="G1090" s="203"/>
      <c r="H1090" s="203"/>
      <c r="I1090" s="203"/>
    </row>
    <row r="1091" spans="2:9" ht="12.75">
      <c r="B1091" s="203"/>
      <c r="C1091" s="203"/>
      <c r="D1091" s="203"/>
      <c r="E1091" s="203"/>
      <c r="F1091" s="203"/>
      <c r="G1091" s="203"/>
      <c r="H1091" s="203"/>
      <c r="I1091" s="203"/>
    </row>
    <row r="1092" spans="2:9" ht="12.75">
      <c r="B1092" s="203"/>
      <c r="C1092" s="203"/>
      <c r="D1092" s="203"/>
      <c r="E1092" s="203"/>
      <c r="F1092" s="203"/>
      <c r="G1092" s="203"/>
      <c r="H1092" s="203"/>
      <c r="I1092" s="203"/>
    </row>
    <row r="1093" spans="2:9" ht="12.75">
      <c r="B1093" s="203"/>
      <c r="C1093" s="203"/>
      <c r="D1093" s="203"/>
      <c r="E1093" s="203"/>
      <c r="F1093" s="203"/>
      <c r="G1093" s="203"/>
      <c r="H1093" s="203"/>
      <c r="I1093" s="203"/>
    </row>
    <row r="1094" spans="2:9" ht="12.75">
      <c r="B1094" s="203"/>
      <c r="C1094" s="203"/>
      <c r="D1094" s="203"/>
      <c r="E1094" s="203"/>
      <c r="F1094" s="203"/>
      <c r="G1094" s="203"/>
      <c r="H1094" s="203"/>
      <c r="I1094" s="203"/>
    </row>
    <row r="1095" spans="2:9" ht="12.75">
      <c r="B1095" s="203"/>
      <c r="C1095" s="203"/>
      <c r="D1095" s="203"/>
      <c r="E1095" s="203"/>
      <c r="F1095" s="203"/>
      <c r="G1095" s="203"/>
      <c r="H1095" s="203"/>
      <c r="I1095" s="203"/>
    </row>
    <row r="1096" spans="2:9" ht="12.75">
      <c r="B1096" s="203"/>
      <c r="C1096" s="203"/>
      <c r="D1096" s="203"/>
      <c r="E1096" s="203"/>
      <c r="F1096" s="203"/>
      <c r="G1096" s="203"/>
      <c r="H1096" s="203"/>
      <c r="I1096" s="203"/>
    </row>
    <row r="1097" spans="2:9" ht="12.75">
      <c r="B1097" s="203"/>
      <c r="C1097" s="203"/>
      <c r="D1097" s="203"/>
      <c r="E1097" s="203"/>
      <c r="F1097" s="203"/>
      <c r="G1097" s="203"/>
      <c r="H1097" s="203"/>
      <c r="I1097" s="203"/>
    </row>
    <row r="1098" spans="2:9" ht="12.75">
      <c r="B1098" s="203"/>
      <c r="C1098" s="203"/>
      <c r="D1098" s="203"/>
      <c r="E1098" s="203"/>
      <c r="F1098" s="203"/>
      <c r="G1098" s="203"/>
      <c r="H1098" s="203"/>
      <c r="I1098" s="203"/>
    </row>
    <row r="1099" spans="2:9" ht="12.75">
      <c r="B1099" s="203"/>
      <c r="C1099" s="203"/>
      <c r="D1099" s="203"/>
      <c r="E1099" s="203"/>
      <c r="F1099" s="203"/>
      <c r="G1099" s="203"/>
      <c r="H1099" s="203"/>
      <c r="I1099" s="203"/>
    </row>
    <row r="1100" spans="2:9" ht="12.75">
      <c r="B1100" s="203"/>
      <c r="C1100" s="203"/>
      <c r="D1100" s="203"/>
      <c r="E1100" s="203"/>
      <c r="F1100" s="203"/>
      <c r="G1100" s="203"/>
      <c r="H1100" s="203"/>
      <c r="I1100" s="203"/>
    </row>
    <row r="1101" spans="2:9" ht="12.75">
      <c r="B1101" s="203"/>
      <c r="C1101" s="203"/>
      <c r="D1101" s="203"/>
      <c r="E1101" s="203"/>
      <c r="F1101" s="203"/>
      <c r="G1101" s="203"/>
      <c r="H1101" s="203"/>
      <c r="I1101" s="203"/>
    </row>
    <row r="1102" spans="2:9" ht="12.75">
      <c r="B1102" s="203"/>
      <c r="C1102" s="203"/>
      <c r="D1102" s="203"/>
      <c r="E1102" s="203"/>
      <c r="F1102" s="203"/>
      <c r="G1102" s="203"/>
      <c r="H1102" s="203"/>
      <c r="I1102" s="203"/>
    </row>
    <row r="1103" spans="2:9" ht="12.75">
      <c r="B1103" s="203"/>
      <c r="C1103" s="203"/>
      <c r="D1103" s="203"/>
      <c r="E1103" s="203"/>
      <c r="F1103" s="203"/>
      <c r="G1103" s="203"/>
      <c r="H1103" s="203"/>
      <c r="I1103" s="203"/>
    </row>
    <row r="1104" spans="2:9" ht="12.75">
      <c r="B1104" s="203"/>
      <c r="C1104" s="203"/>
      <c r="D1104" s="203"/>
      <c r="E1104" s="203"/>
      <c r="F1104" s="203"/>
      <c r="G1104" s="203"/>
      <c r="H1104" s="203"/>
      <c r="I1104" s="203"/>
    </row>
    <row r="1105" spans="2:9" ht="12.75">
      <c r="B1105" s="203"/>
      <c r="C1105" s="203"/>
      <c r="D1105" s="203"/>
      <c r="E1105" s="203"/>
      <c r="F1105" s="203"/>
      <c r="G1105" s="203"/>
      <c r="H1105" s="203"/>
      <c r="I1105" s="203"/>
    </row>
    <row r="1106" spans="2:9" ht="12.75">
      <c r="B1106" s="203"/>
      <c r="C1106" s="203"/>
      <c r="D1106" s="203"/>
      <c r="E1106" s="203"/>
      <c r="F1106" s="203"/>
      <c r="G1106" s="203"/>
      <c r="H1106" s="203"/>
      <c r="I1106" s="203"/>
    </row>
    <row r="1107" spans="2:9" ht="12.75">
      <c r="B1107" s="203"/>
      <c r="C1107" s="203"/>
      <c r="D1107" s="203"/>
      <c r="E1107" s="203"/>
      <c r="F1107" s="203"/>
      <c r="G1107" s="203"/>
      <c r="H1107" s="203"/>
      <c r="I1107" s="203"/>
    </row>
    <row r="1108" spans="2:9" ht="12.75">
      <c r="B1108" s="203"/>
      <c r="C1108" s="203"/>
      <c r="D1108" s="203"/>
      <c r="E1108" s="203"/>
      <c r="F1108" s="203"/>
      <c r="G1108" s="203"/>
      <c r="H1108" s="203"/>
      <c r="I1108" s="203"/>
    </row>
    <row r="1109" spans="2:9" ht="12.75">
      <c r="B1109" s="203"/>
      <c r="C1109" s="203"/>
      <c r="D1109" s="203"/>
      <c r="E1109" s="203"/>
      <c r="F1109" s="203"/>
      <c r="G1109" s="203"/>
      <c r="H1109" s="203"/>
      <c r="I1109" s="203"/>
    </row>
    <row r="1110" spans="2:9" ht="12.75">
      <c r="B1110" s="203"/>
      <c r="C1110" s="203"/>
      <c r="D1110" s="203"/>
      <c r="E1110" s="203"/>
      <c r="F1110" s="203"/>
      <c r="G1110" s="203"/>
      <c r="H1110" s="203"/>
      <c r="I1110" s="203"/>
    </row>
    <row r="1111" spans="2:9" ht="12.75">
      <c r="B1111" s="203"/>
      <c r="C1111" s="203"/>
      <c r="D1111" s="203"/>
      <c r="E1111" s="203"/>
      <c r="F1111" s="203"/>
      <c r="G1111" s="203"/>
      <c r="H1111" s="203"/>
      <c r="I1111" s="203"/>
    </row>
    <row r="1112" spans="2:9" ht="12.75">
      <c r="B1112" s="203"/>
      <c r="C1112" s="203"/>
      <c r="D1112" s="203"/>
      <c r="E1112" s="203"/>
      <c r="F1112" s="203"/>
      <c r="G1112" s="203"/>
      <c r="H1112" s="203"/>
      <c r="I1112" s="203"/>
    </row>
    <row r="1113" spans="2:9" ht="12.75">
      <c r="B1113" s="203"/>
      <c r="C1113" s="203"/>
      <c r="D1113" s="203"/>
      <c r="E1113" s="203"/>
      <c r="F1113" s="203"/>
      <c r="G1113" s="203"/>
      <c r="H1113" s="203"/>
      <c r="I1113" s="203"/>
    </row>
    <row r="1114" spans="2:9" ht="12.75">
      <c r="B1114" s="203"/>
      <c r="C1114" s="203"/>
      <c r="D1114" s="203"/>
      <c r="E1114" s="203"/>
      <c r="F1114" s="203"/>
      <c r="G1114" s="203"/>
      <c r="H1114" s="203"/>
      <c r="I1114" s="203"/>
    </row>
    <row r="1115" spans="2:9" ht="12.75">
      <c r="B1115" s="203"/>
      <c r="C1115" s="203"/>
      <c r="D1115" s="203"/>
      <c r="E1115" s="203"/>
      <c r="F1115" s="203"/>
      <c r="G1115" s="203"/>
      <c r="H1115" s="203"/>
      <c r="I1115" s="203"/>
    </row>
    <row r="1116" spans="2:9" ht="12.75">
      <c r="B1116" s="203"/>
      <c r="C1116" s="203"/>
      <c r="D1116" s="203"/>
      <c r="E1116" s="203"/>
      <c r="F1116" s="203"/>
      <c r="G1116" s="203"/>
      <c r="H1116" s="203"/>
      <c r="I1116" s="203"/>
    </row>
    <row r="1117" spans="2:9" ht="12.75">
      <c r="B1117" s="203"/>
      <c r="C1117" s="203"/>
      <c r="D1117" s="203"/>
      <c r="E1117" s="203"/>
      <c r="F1117" s="203"/>
      <c r="G1117" s="203"/>
      <c r="H1117" s="203"/>
      <c r="I1117" s="203"/>
    </row>
    <row r="1118" spans="2:9" ht="12.75">
      <c r="B1118" s="203"/>
      <c r="C1118" s="203"/>
      <c r="D1118" s="203"/>
      <c r="E1118" s="203"/>
      <c r="F1118" s="203"/>
      <c r="G1118" s="203"/>
      <c r="H1118" s="203"/>
      <c r="I1118" s="203"/>
    </row>
    <row r="1119" spans="2:9" ht="12.75">
      <c r="B1119" s="203"/>
      <c r="C1119" s="203"/>
      <c r="D1119" s="203"/>
      <c r="E1119" s="203"/>
      <c r="F1119" s="203"/>
      <c r="G1119" s="203"/>
      <c r="H1119" s="203"/>
      <c r="I1119" s="203"/>
    </row>
    <row r="1120" spans="2:9" ht="12.75">
      <c r="B1120" s="203"/>
      <c r="C1120" s="203"/>
      <c r="D1120" s="203"/>
      <c r="E1120" s="203"/>
      <c r="F1120" s="203"/>
      <c r="G1120" s="203"/>
      <c r="H1120" s="203"/>
      <c r="I1120" s="203"/>
    </row>
    <row r="1121" spans="2:9" ht="12.75">
      <c r="B1121" s="203"/>
      <c r="C1121" s="203"/>
      <c r="D1121" s="203"/>
      <c r="E1121" s="203"/>
      <c r="F1121" s="203"/>
      <c r="G1121" s="203"/>
      <c r="H1121" s="203"/>
      <c r="I1121" s="203"/>
    </row>
    <row r="1122" spans="2:9" ht="12.75">
      <c r="B1122" s="203"/>
      <c r="C1122" s="203"/>
      <c r="D1122" s="203"/>
      <c r="E1122" s="203"/>
      <c r="F1122" s="203"/>
      <c r="G1122" s="203"/>
      <c r="H1122" s="203"/>
      <c r="I1122" s="203"/>
    </row>
    <row r="1123" spans="2:9" ht="12.75">
      <c r="B1123" s="203"/>
      <c r="C1123" s="203"/>
      <c r="D1123" s="203"/>
      <c r="E1123" s="203"/>
      <c r="F1123" s="203"/>
      <c r="G1123" s="203"/>
      <c r="H1123" s="203"/>
      <c r="I1123" s="203"/>
    </row>
    <row r="1124" spans="2:9" ht="12.75">
      <c r="B1124" s="203"/>
      <c r="C1124" s="203"/>
      <c r="D1124" s="203"/>
      <c r="E1124" s="203"/>
      <c r="F1124" s="203"/>
      <c r="G1124" s="203"/>
      <c r="H1124" s="203"/>
      <c r="I1124" s="203"/>
    </row>
    <row r="1125" spans="2:9" ht="12.75">
      <c r="B1125" s="203"/>
      <c r="C1125" s="203"/>
      <c r="D1125" s="203"/>
      <c r="E1125" s="203"/>
      <c r="F1125" s="203"/>
      <c r="G1125" s="203"/>
      <c r="H1125" s="203"/>
      <c r="I1125" s="203"/>
    </row>
    <row r="1126" spans="2:9" ht="12.75">
      <c r="B1126" s="203"/>
      <c r="C1126" s="203"/>
      <c r="D1126" s="203"/>
      <c r="E1126" s="203"/>
      <c r="F1126" s="203"/>
      <c r="G1126" s="203"/>
      <c r="H1126" s="203"/>
      <c r="I1126" s="203"/>
    </row>
    <row r="1127" spans="2:9" ht="12.75">
      <c r="B1127" s="203"/>
      <c r="C1127" s="203"/>
      <c r="D1127" s="203"/>
      <c r="E1127" s="203"/>
      <c r="F1127" s="203"/>
      <c r="G1127" s="203"/>
      <c r="H1127" s="203"/>
      <c r="I1127" s="203"/>
    </row>
    <row r="1128" spans="2:9" ht="12.75">
      <c r="B1128" s="203"/>
      <c r="C1128" s="203"/>
      <c r="D1128" s="203"/>
      <c r="E1128" s="203"/>
      <c r="F1128" s="203"/>
      <c r="G1128" s="203"/>
      <c r="H1128" s="203"/>
      <c r="I1128" s="203"/>
    </row>
    <row r="1129" spans="2:9" ht="12.75">
      <c r="B1129" s="203"/>
      <c r="C1129" s="203"/>
      <c r="D1129" s="203"/>
      <c r="E1129" s="203"/>
      <c r="F1129" s="203"/>
      <c r="G1129" s="203"/>
      <c r="H1129" s="203"/>
      <c r="I1129" s="203"/>
    </row>
    <row r="1130" spans="2:9" ht="12.75">
      <c r="B1130" s="203"/>
      <c r="C1130" s="203"/>
      <c r="D1130" s="203"/>
      <c r="E1130" s="203"/>
      <c r="F1130" s="203"/>
      <c r="G1130" s="203"/>
      <c r="H1130" s="203"/>
      <c r="I1130" s="203"/>
    </row>
    <row r="1131" spans="2:9" ht="12.75">
      <c r="B1131" s="203"/>
      <c r="C1131" s="203"/>
      <c r="D1131" s="203"/>
      <c r="E1131" s="203"/>
      <c r="F1131" s="203"/>
      <c r="G1131" s="203"/>
      <c r="H1131" s="203"/>
      <c r="I1131" s="203"/>
    </row>
    <row r="1132" spans="2:9" ht="12.75">
      <c r="B1132" s="203"/>
      <c r="C1132" s="203"/>
      <c r="D1132" s="203"/>
      <c r="E1132" s="203"/>
      <c r="F1132" s="203"/>
      <c r="G1132" s="203"/>
      <c r="H1132" s="203"/>
      <c r="I1132" s="203"/>
    </row>
    <row r="1133" spans="2:9" ht="12.75">
      <c r="B1133" s="203"/>
      <c r="C1133" s="203"/>
      <c r="D1133" s="203"/>
      <c r="E1133" s="203"/>
      <c r="F1133" s="203"/>
      <c r="G1133" s="203"/>
      <c r="H1133" s="203"/>
      <c r="I1133" s="203"/>
    </row>
    <row r="1134" spans="2:9" ht="12.75">
      <c r="B1134" s="203"/>
      <c r="C1134" s="203"/>
      <c r="D1134" s="203"/>
      <c r="E1134" s="203"/>
      <c r="F1134" s="203"/>
      <c r="G1134" s="203"/>
      <c r="H1134" s="203"/>
      <c r="I1134" s="203"/>
    </row>
    <row r="1135" spans="2:9" ht="12.75">
      <c r="B1135" s="203"/>
      <c r="C1135" s="203"/>
      <c r="D1135" s="203"/>
      <c r="E1135" s="203"/>
      <c r="F1135" s="203"/>
      <c r="G1135" s="203"/>
      <c r="H1135" s="203"/>
      <c r="I1135" s="203"/>
    </row>
    <row r="1136" spans="2:9" ht="12.75">
      <c r="B1136" s="203"/>
      <c r="C1136" s="203"/>
      <c r="D1136" s="203"/>
      <c r="E1136" s="203"/>
      <c r="F1136" s="203"/>
      <c r="G1136" s="203"/>
      <c r="H1136" s="203"/>
      <c r="I1136" s="203"/>
    </row>
    <row r="1137" spans="2:9" ht="12.75">
      <c r="B1137" s="203"/>
      <c r="C1137" s="203"/>
      <c r="D1137" s="203"/>
      <c r="E1137" s="203"/>
      <c r="F1137" s="203"/>
      <c r="G1137" s="203"/>
      <c r="H1137" s="203"/>
      <c r="I1137" s="203"/>
    </row>
    <row r="1138" spans="2:9" ht="12.75">
      <c r="B1138" s="203"/>
      <c r="C1138" s="203"/>
      <c r="D1138" s="203"/>
      <c r="E1138" s="203"/>
      <c r="F1138" s="203"/>
      <c r="G1138" s="203"/>
      <c r="H1138" s="203"/>
      <c r="I1138" s="203"/>
    </row>
    <row r="1139" spans="2:9" ht="12.75">
      <c r="B1139" s="203"/>
      <c r="C1139" s="203"/>
      <c r="D1139" s="203"/>
      <c r="E1139" s="203"/>
      <c r="F1139" s="203"/>
      <c r="G1139" s="203"/>
      <c r="H1139" s="203"/>
      <c r="I1139" s="203"/>
    </row>
    <row r="1140" spans="2:9" ht="12.75">
      <c r="B1140" s="203"/>
      <c r="C1140" s="203"/>
      <c r="D1140" s="203"/>
      <c r="E1140" s="203"/>
      <c r="F1140" s="203"/>
      <c r="G1140" s="203"/>
      <c r="H1140" s="203"/>
      <c r="I1140" s="203"/>
    </row>
    <row r="1141" spans="2:9" ht="12.75">
      <c r="B1141" s="203"/>
      <c r="C1141" s="203"/>
      <c r="D1141" s="203"/>
      <c r="E1141" s="203"/>
      <c r="F1141" s="203"/>
      <c r="G1141" s="203"/>
      <c r="H1141" s="203"/>
      <c r="I1141" s="203"/>
    </row>
    <row r="1142" spans="2:9" ht="12.75">
      <c r="B1142" s="203"/>
      <c r="C1142" s="203"/>
      <c r="D1142" s="203"/>
      <c r="E1142" s="203"/>
      <c r="F1142" s="203"/>
      <c r="G1142" s="203"/>
      <c r="H1142" s="203"/>
      <c r="I1142" s="203"/>
    </row>
    <row r="1143" spans="2:9" ht="12.75">
      <c r="B1143" s="203"/>
      <c r="C1143" s="203"/>
      <c r="D1143" s="203"/>
      <c r="E1143" s="203"/>
      <c r="F1143" s="203"/>
      <c r="G1143" s="203"/>
      <c r="H1143" s="203"/>
      <c r="I1143" s="203"/>
    </row>
    <row r="1144" spans="2:9" ht="12.75">
      <c r="B1144" s="203"/>
      <c r="C1144" s="203"/>
      <c r="D1144" s="203"/>
      <c r="E1144" s="203"/>
      <c r="F1144" s="203"/>
      <c r="G1144" s="203"/>
      <c r="H1144" s="203"/>
      <c r="I1144" s="203"/>
    </row>
    <row r="1145" spans="2:9" ht="12.75">
      <c r="B1145" s="203"/>
      <c r="C1145" s="203"/>
      <c r="D1145" s="203"/>
      <c r="E1145" s="203"/>
      <c r="F1145" s="203"/>
      <c r="G1145" s="203"/>
      <c r="H1145" s="203"/>
      <c r="I1145" s="203"/>
    </row>
    <row r="1146" spans="2:9" ht="12.75">
      <c r="B1146" s="203"/>
      <c r="C1146" s="203"/>
      <c r="D1146" s="203"/>
      <c r="E1146" s="203"/>
      <c r="F1146" s="203"/>
      <c r="G1146" s="203"/>
      <c r="H1146" s="203"/>
      <c r="I1146" s="203"/>
    </row>
    <row r="1147" spans="2:9" ht="12.75">
      <c r="B1147" s="203"/>
      <c r="C1147" s="203"/>
      <c r="D1147" s="203"/>
      <c r="E1147" s="203"/>
      <c r="F1147" s="203"/>
      <c r="G1147" s="203"/>
      <c r="H1147" s="203"/>
      <c r="I1147" s="203"/>
    </row>
    <row r="1148" spans="2:9" ht="12.75">
      <c r="B1148" s="203"/>
      <c r="C1148" s="203"/>
      <c r="D1148" s="203"/>
      <c r="E1148" s="203"/>
      <c r="F1148" s="203"/>
      <c r="G1148" s="203"/>
      <c r="H1148" s="203"/>
      <c r="I1148" s="203"/>
    </row>
    <row r="1149" spans="2:9" ht="12.75">
      <c r="B1149" s="203"/>
      <c r="C1149" s="203"/>
      <c r="D1149" s="203"/>
      <c r="E1149" s="203"/>
      <c r="F1149" s="203"/>
      <c r="G1149" s="203"/>
      <c r="H1149" s="203"/>
      <c r="I1149" s="203"/>
    </row>
    <row r="1150" spans="2:9" ht="12.75">
      <c r="B1150" s="203"/>
      <c r="C1150" s="203"/>
      <c r="D1150" s="203"/>
      <c r="E1150" s="203"/>
      <c r="F1150" s="203"/>
      <c r="G1150" s="203"/>
      <c r="H1150" s="203"/>
      <c r="I1150" s="203"/>
    </row>
    <row r="1151" spans="2:9" ht="12.75">
      <c r="B1151" s="203"/>
      <c r="C1151" s="203"/>
      <c r="D1151" s="203"/>
      <c r="E1151" s="203"/>
      <c r="F1151" s="203"/>
      <c r="G1151" s="203"/>
      <c r="H1151" s="203"/>
      <c r="I1151" s="203"/>
    </row>
    <row r="1152" spans="2:9" ht="12.75">
      <c r="B1152" s="203"/>
      <c r="C1152" s="203"/>
      <c r="D1152" s="203"/>
      <c r="E1152" s="203"/>
      <c r="F1152" s="203"/>
      <c r="G1152" s="203"/>
      <c r="H1152" s="203"/>
      <c r="I1152" s="203"/>
    </row>
    <row r="1153" spans="2:9" ht="12.75">
      <c r="B1153" s="203"/>
      <c r="C1153" s="203"/>
      <c r="D1153" s="203"/>
      <c r="E1153" s="203"/>
      <c r="F1153" s="203"/>
      <c r="G1153" s="203"/>
      <c r="H1153" s="203"/>
      <c r="I1153" s="203"/>
    </row>
    <row r="1154" spans="2:9" ht="12.75">
      <c r="B1154" s="203"/>
      <c r="C1154" s="203"/>
      <c r="D1154" s="203"/>
      <c r="E1154" s="203"/>
      <c r="F1154" s="203"/>
      <c r="G1154" s="203"/>
      <c r="H1154" s="203"/>
      <c r="I1154" s="203"/>
    </row>
    <row r="1155" spans="2:9" ht="12.75">
      <c r="B1155" s="203"/>
      <c r="C1155" s="203"/>
      <c r="D1155" s="203"/>
      <c r="E1155" s="203"/>
      <c r="F1155" s="203"/>
      <c r="G1155" s="203"/>
      <c r="H1155" s="203"/>
      <c r="I1155" s="203"/>
    </row>
    <row r="1156" spans="2:9" ht="12.75">
      <c r="B1156" s="203"/>
      <c r="C1156" s="203"/>
      <c r="D1156" s="203"/>
      <c r="E1156" s="203"/>
      <c r="F1156" s="203"/>
      <c r="G1156" s="203"/>
      <c r="H1156" s="203"/>
      <c r="I1156" s="203"/>
    </row>
    <row r="1157" spans="2:9" ht="12.75">
      <c r="B1157" s="203"/>
      <c r="C1157" s="203"/>
      <c r="D1157" s="203"/>
      <c r="E1157" s="203"/>
      <c r="F1157" s="203"/>
      <c r="G1157" s="203"/>
      <c r="H1157" s="203"/>
      <c r="I1157" s="203"/>
    </row>
    <row r="1158" spans="2:9" ht="12.75">
      <c r="B1158" s="203"/>
      <c r="C1158" s="203"/>
      <c r="D1158" s="203"/>
      <c r="E1158" s="203"/>
      <c r="F1158" s="203"/>
      <c r="G1158" s="203"/>
      <c r="H1158" s="203"/>
      <c r="I1158" s="203"/>
    </row>
    <row r="1159" spans="2:9" ht="12.75">
      <c r="B1159" s="203"/>
      <c r="C1159" s="203"/>
      <c r="D1159" s="203"/>
      <c r="E1159" s="203"/>
      <c r="F1159" s="203"/>
      <c r="G1159" s="203"/>
      <c r="H1159" s="203"/>
      <c r="I1159" s="203"/>
    </row>
    <row r="1160" spans="2:9" ht="12.75">
      <c r="B1160" s="203"/>
      <c r="C1160" s="203"/>
      <c r="D1160" s="203"/>
      <c r="E1160" s="203"/>
      <c r="F1160" s="203"/>
      <c r="G1160" s="203"/>
      <c r="H1160" s="203"/>
      <c r="I1160" s="203"/>
    </row>
    <row r="1161" spans="2:9" ht="12.75">
      <c r="B1161" s="203"/>
      <c r="C1161" s="203"/>
      <c r="D1161" s="203"/>
      <c r="E1161" s="203"/>
      <c r="F1161" s="203"/>
      <c r="G1161" s="203"/>
      <c r="H1161" s="203"/>
      <c r="I1161" s="203"/>
    </row>
    <row r="1162" spans="2:9" ht="12.75">
      <c r="B1162" s="203"/>
      <c r="C1162" s="203"/>
      <c r="D1162" s="203"/>
      <c r="E1162" s="203"/>
      <c r="F1162" s="203"/>
      <c r="G1162" s="203"/>
      <c r="H1162" s="203"/>
      <c r="I1162" s="203"/>
    </row>
    <row r="1163" spans="2:9" ht="12.75">
      <c r="B1163" s="203"/>
      <c r="C1163" s="203"/>
      <c r="D1163" s="203"/>
      <c r="E1163" s="203"/>
      <c r="F1163" s="203"/>
      <c r="G1163" s="203"/>
      <c r="H1163" s="203"/>
      <c r="I1163" s="203"/>
    </row>
    <row r="1164" spans="2:9" ht="12.75">
      <c r="B1164" s="203"/>
      <c r="C1164" s="203"/>
      <c r="D1164" s="203"/>
      <c r="E1164" s="203"/>
      <c r="F1164" s="203"/>
      <c r="G1164" s="203"/>
      <c r="H1164" s="203"/>
      <c r="I1164" s="203"/>
    </row>
    <row r="1165" spans="2:9" ht="12.75">
      <c r="B1165" s="203"/>
      <c r="C1165" s="203"/>
      <c r="D1165" s="203"/>
      <c r="E1165" s="203"/>
      <c r="F1165" s="203"/>
      <c r="G1165" s="203"/>
      <c r="H1165" s="203"/>
      <c r="I1165" s="203"/>
    </row>
    <row r="1166" spans="2:9" ht="12.75">
      <c r="B1166" s="203"/>
      <c r="C1166" s="203"/>
      <c r="D1166" s="203"/>
      <c r="E1166" s="203"/>
      <c r="F1166" s="203"/>
      <c r="G1166" s="203"/>
      <c r="H1166" s="203"/>
      <c r="I1166" s="203"/>
    </row>
    <row r="1167" spans="2:9" ht="12.75">
      <c r="B1167" s="203"/>
      <c r="C1167" s="203"/>
      <c r="D1167" s="203"/>
      <c r="E1167" s="203"/>
      <c r="F1167" s="203"/>
      <c r="G1167" s="203"/>
      <c r="H1167" s="203"/>
      <c r="I1167" s="203"/>
    </row>
    <row r="1168" spans="2:9" ht="12.75">
      <c r="B1168" s="203"/>
      <c r="C1168" s="203"/>
      <c r="D1168" s="203"/>
      <c r="E1168" s="203"/>
      <c r="F1168" s="203"/>
      <c r="G1168" s="203"/>
      <c r="H1168" s="203"/>
      <c r="I1168" s="203"/>
    </row>
    <row r="1169" spans="2:9" ht="12.75">
      <c r="B1169" s="203"/>
      <c r="C1169" s="203"/>
      <c r="D1169" s="203"/>
      <c r="E1169" s="203"/>
      <c r="F1169" s="203"/>
      <c r="G1169" s="203"/>
      <c r="H1169" s="203"/>
      <c r="I1169" s="203"/>
    </row>
    <row r="1170" spans="2:9" ht="12.75">
      <c r="B1170" s="203"/>
      <c r="C1170" s="203"/>
      <c r="D1170" s="203"/>
      <c r="E1170" s="203"/>
      <c r="F1170" s="203"/>
      <c r="G1170" s="203"/>
      <c r="H1170" s="203"/>
      <c r="I1170" s="203"/>
    </row>
    <row r="1171" spans="2:9" ht="12.75">
      <c r="B1171" s="203"/>
      <c r="C1171" s="203"/>
      <c r="D1171" s="203"/>
      <c r="E1171" s="203"/>
      <c r="F1171" s="203"/>
      <c r="G1171" s="203"/>
      <c r="H1171" s="203"/>
      <c r="I1171" s="203"/>
    </row>
    <row r="1172" spans="2:9" ht="12.75">
      <c r="B1172" s="203"/>
      <c r="C1172" s="203"/>
      <c r="D1172" s="203"/>
      <c r="E1172" s="203"/>
      <c r="F1172" s="203"/>
      <c r="G1172" s="203"/>
      <c r="H1172" s="203"/>
      <c r="I1172" s="203"/>
    </row>
    <row r="1173" spans="2:9" ht="12.75">
      <c r="B1173" s="203"/>
      <c r="C1173" s="203"/>
      <c r="D1173" s="203"/>
      <c r="E1173" s="203"/>
      <c r="F1173" s="203"/>
      <c r="G1173" s="203"/>
      <c r="H1173" s="203"/>
      <c r="I1173" s="203"/>
    </row>
    <row r="1174" spans="2:9" ht="12.75">
      <c r="B1174" s="203"/>
      <c r="C1174" s="203"/>
      <c r="D1174" s="203"/>
      <c r="E1174" s="203"/>
      <c r="F1174" s="203"/>
      <c r="G1174" s="203"/>
      <c r="H1174" s="203"/>
      <c r="I1174" s="203"/>
    </row>
    <row r="1175" spans="2:9" ht="12.75">
      <c r="B1175" s="203"/>
      <c r="C1175" s="203"/>
      <c r="D1175" s="203"/>
      <c r="E1175" s="203"/>
      <c r="F1175" s="203"/>
      <c r="G1175" s="203"/>
      <c r="H1175" s="203"/>
      <c r="I1175" s="203"/>
    </row>
    <row r="1176" spans="2:9" ht="12.75">
      <c r="B1176" s="203"/>
      <c r="C1176" s="203"/>
      <c r="D1176" s="203"/>
      <c r="E1176" s="203"/>
      <c r="F1176" s="203"/>
      <c r="G1176" s="203"/>
      <c r="H1176" s="203"/>
      <c r="I1176" s="203"/>
    </row>
    <row r="1177" spans="2:9" ht="12.75">
      <c r="B1177" s="203"/>
      <c r="C1177" s="203"/>
      <c r="D1177" s="203"/>
      <c r="E1177" s="203"/>
      <c r="F1177" s="203"/>
      <c r="G1177" s="203"/>
      <c r="H1177" s="203"/>
      <c r="I1177" s="203"/>
    </row>
    <row r="1178" spans="2:9" ht="12.75">
      <c r="B1178" s="203"/>
      <c r="C1178" s="203"/>
      <c r="D1178" s="203"/>
      <c r="E1178" s="203"/>
      <c r="F1178" s="203"/>
      <c r="G1178" s="203"/>
      <c r="H1178" s="203"/>
      <c r="I1178" s="203"/>
    </row>
    <row r="1179" spans="2:9" ht="12.75">
      <c r="B1179" s="203"/>
      <c r="C1179" s="203"/>
      <c r="D1179" s="203"/>
      <c r="E1179" s="203"/>
      <c r="F1179" s="203"/>
      <c r="G1179" s="203"/>
      <c r="H1179" s="203"/>
      <c r="I1179" s="203"/>
    </row>
    <row r="1180" spans="2:9" ht="12.75">
      <c r="B1180" s="203"/>
      <c r="C1180" s="203"/>
      <c r="D1180" s="203"/>
      <c r="E1180" s="203"/>
      <c r="F1180" s="203"/>
      <c r="G1180" s="203"/>
      <c r="H1180" s="203"/>
      <c r="I1180" s="203"/>
    </row>
    <row r="1181" spans="2:9" ht="12.75">
      <c r="B1181" s="203"/>
      <c r="C1181" s="203"/>
      <c r="D1181" s="203"/>
      <c r="E1181" s="203"/>
      <c r="F1181" s="203"/>
      <c r="G1181" s="203"/>
      <c r="H1181" s="203"/>
      <c r="I1181" s="203"/>
    </row>
    <row r="1182" spans="2:9" ht="12.75">
      <c r="B1182" s="203"/>
      <c r="C1182" s="203"/>
      <c r="D1182" s="203"/>
      <c r="E1182" s="203"/>
      <c r="F1182" s="203"/>
      <c r="G1182" s="203"/>
      <c r="H1182" s="203"/>
      <c r="I1182" s="203"/>
    </row>
    <row r="1183" spans="2:9" ht="12.75">
      <c r="B1183" s="203"/>
      <c r="C1183" s="203"/>
      <c r="D1183" s="203"/>
      <c r="E1183" s="203"/>
      <c r="F1183" s="203"/>
      <c r="G1183" s="203"/>
      <c r="H1183" s="203"/>
      <c r="I1183" s="203"/>
    </row>
    <row r="1184" spans="2:9" ht="12.75">
      <c r="B1184" s="203"/>
      <c r="C1184" s="203"/>
      <c r="D1184" s="203"/>
      <c r="E1184" s="203"/>
      <c r="F1184" s="203"/>
      <c r="G1184" s="203"/>
      <c r="H1184" s="203"/>
      <c r="I1184" s="203"/>
    </row>
    <row r="1185" spans="2:9" ht="12.75">
      <c r="B1185" s="203"/>
      <c r="C1185" s="203"/>
      <c r="D1185" s="203"/>
      <c r="E1185" s="203"/>
      <c r="F1185" s="203"/>
      <c r="G1185" s="203"/>
      <c r="H1185" s="203"/>
      <c r="I1185" s="203"/>
    </row>
    <row r="1186" spans="2:9" ht="12.75">
      <c r="B1186" s="203"/>
      <c r="C1186" s="203"/>
      <c r="D1186" s="203"/>
      <c r="E1186" s="203"/>
      <c r="F1186" s="203"/>
      <c r="G1186" s="203"/>
      <c r="H1186" s="203"/>
      <c r="I1186" s="203"/>
    </row>
    <row r="1187" spans="2:9" ht="12.75">
      <c r="B1187" s="203"/>
      <c r="C1187" s="203"/>
      <c r="D1187" s="203"/>
      <c r="E1187" s="203"/>
      <c r="F1187" s="203"/>
      <c r="G1187" s="203"/>
      <c r="H1187" s="203"/>
      <c r="I1187" s="203"/>
    </row>
    <row r="1188" spans="2:9" ht="12.75">
      <c r="B1188" s="203"/>
      <c r="C1188" s="203"/>
      <c r="D1188" s="203"/>
      <c r="E1188" s="203"/>
      <c r="F1188" s="203"/>
      <c r="G1188" s="203"/>
      <c r="H1188" s="203"/>
      <c r="I1188" s="203"/>
    </row>
    <row r="1189" spans="2:9" ht="12.75">
      <c r="B1189" s="203"/>
      <c r="C1189" s="203"/>
      <c r="D1189" s="203"/>
      <c r="E1189" s="203"/>
      <c r="F1189" s="203"/>
      <c r="G1189" s="203"/>
      <c r="H1189" s="203"/>
      <c r="I1189" s="203"/>
    </row>
    <row r="1190" spans="2:9" ht="12.75">
      <c r="B1190" s="203"/>
      <c r="C1190" s="203"/>
      <c r="D1190" s="203"/>
      <c r="E1190" s="203"/>
      <c r="F1190" s="203"/>
      <c r="G1190" s="203"/>
      <c r="H1190" s="203"/>
      <c r="I1190" s="203"/>
    </row>
    <row r="1191" spans="2:9" ht="12.75">
      <c r="B1191" s="203"/>
      <c r="C1191" s="203"/>
      <c r="D1191" s="203"/>
      <c r="E1191" s="203"/>
      <c r="F1191" s="203"/>
      <c r="G1191" s="203"/>
      <c r="H1191" s="203"/>
      <c r="I1191" s="203"/>
    </row>
    <row r="1192" spans="2:9" ht="12.75">
      <c r="B1192" s="203"/>
      <c r="C1192" s="203"/>
      <c r="D1192" s="203"/>
      <c r="E1192" s="203"/>
      <c r="F1192" s="203"/>
      <c r="G1192" s="203"/>
      <c r="H1192" s="203"/>
      <c r="I1192" s="203"/>
    </row>
    <row r="1193" spans="2:9" ht="12.75">
      <c r="B1193" s="203"/>
      <c r="C1193" s="203"/>
      <c r="D1193" s="203"/>
      <c r="E1193" s="203"/>
      <c r="F1193" s="203"/>
      <c r="G1193" s="203"/>
      <c r="H1193" s="203"/>
      <c r="I1193" s="203"/>
    </row>
    <row r="1194" spans="2:9" ht="12.75">
      <c r="B1194" s="203"/>
      <c r="C1194" s="203"/>
      <c r="D1194" s="203"/>
      <c r="E1194" s="203"/>
      <c r="F1194" s="203"/>
      <c r="G1194" s="203"/>
      <c r="H1194" s="203"/>
      <c r="I1194" s="203"/>
    </row>
    <row r="1195" spans="2:9" ht="12.75">
      <c r="B1195" s="203"/>
      <c r="C1195" s="203"/>
      <c r="D1195" s="203"/>
      <c r="E1195" s="203"/>
      <c r="F1195" s="203"/>
      <c r="G1195" s="203"/>
      <c r="H1195" s="203"/>
      <c r="I1195" s="203"/>
    </row>
    <row r="1196" spans="2:9" ht="12.75">
      <c r="B1196" s="203"/>
      <c r="C1196" s="203"/>
      <c r="D1196" s="203"/>
      <c r="E1196" s="203"/>
      <c r="F1196" s="203"/>
      <c r="G1196" s="203"/>
      <c r="H1196" s="203"/>
      <c r="I1196" s="203"/>
    </row>
    <row r="1197" spans="2:9" ht="12.75">
      <c r="B1197" s="203"/>
      <c r="C1197" s="203"/>
      <c r="D1197" s="203"/>
      <c r="E1197" s="203"/>
      <c r="F1197" s="203"/>
      <c r="G1197" s="203"/>
      <c r="H1197" s="203"/>
      <c r="I1197" s="203"/>
    </row>
    <row r="1198" spans="2:9" ht="12.75">
      <c r="B1198" s="203"/>
      <c r="C1198" s="203"/>
      <c r="D1198" s="203"/>
      <c r="E1198" s="203"/>
      <c r="F1198" s="203"/>
      <c r="G1198" s="203"/>
      <c r="H1198" s="203"/>
      <c r="I1198" s="203"/>
    </row>
    <row r="1199" spans="2:9" ht="12.75">
      <c r="B1199" s="203"/>
      <c r="C1199" s="203"/>
      <c r="D1199" s="203"/>
      <c r="E1199" s="203"/>
      <c r="F1199" s="203"/>
      <c r="G1199" s="203"/>
      <c r="H1199" s="203"/>
      <c r="I1199" s="203"/>
    </row>
    <row r="1200" spans="2:9" ht="12.75">
      <c r="B1200" s="203"/>
      <c r="C1200" s="203"/>
      <c r="D1200" s="203"/>
      <c r="E1200" s="203"/>
      <c r="F1200" s="203"/>
      <c r="G1200" s="203"/>
      <c r="H1200" s="203"/>
      <c r="I1200" s="203"/>
    </row>
    <row r="1201" spans="2:9" ht="12.75">
      <c r="B1201" s="203"/>
      <c r="C1201" s="203"/>
      <c r="D1201" s="203"/>
      <c r="E1201" s="203"/>
      <c r="F1201" s="203"/>
      <c r="G1201" s="203"/>
      <c r="H1201" s="203"/>
      <c r="I1201" s="203"/>
    </row>
    <row r="1202" spans="2:9" ht="12.75">
      <c r="B1202" s="203"/>
      <c r="C1202" s="203"/>
      <c r="D1202" s="203"/>
      <c r="E1202" s="203"/>
      <c r="F1202" s="203"/>
      <c r="G1202" s="203"/>
      <c r="H1202" s="203"/>
      <c r="I1202" s="203"/>
    </row>
    <row r="1203" spans="2:9" ht="12.75">
      <c r="B1203" s="203"/>
      <c r="C1203" s="203"/>
      <c r="D1203" s="203"/>
      <c r="E1203" s="203"/>
      <c r="F1203" s="203"/>
      <c r="G1203" s="203"/>
      <c r="H1203" s="203"/>
      <c r="I1203" s="203"/>
    </row>
    <row r="1204" spans="2:9" ht="12.75">
      <c r="B1204" s="203"/>
      <c r="C1204" s="203"/>
      <c r="D1204" s="203"/>
      <c r="E1204" s="203"/>
      <c r="F1204" s="203"/>
      <c r="G1204" s="203"/>
      <c r="H1204" s="203"/>
      <c r="I1204" s="203"/>
    </row>
    <row r="1205" spans="2:9" ht="12.75">
      <c r="B1205" s="203"/>
      <c r="C1205" s="203"/>
      <c r="D1205" s="203"/>
      <c r="E1205" s="203"/>
      <c r="F1205" s="203"/>
      <c r="G1205" s="203"/>
      <c r="H1205" s="203"/>
      <c r="I1205" s="203"/>
    </row>
    <row r="1206" spans="2:9" ht="12.75">
      <c r="B1206" s="203"/>
      <c r="C1206" s="203"/>
      <c r="D1206" s="203"/>
      <c r="E1206" s="203"/>
      <c r="F1206" s="203"/>
      <c r="G1206" s="203"/>
      <c r="H1206" s="203"/>
      <c r="I1206" s="203"/>
    </row>
    <row r="1207" spans="2:9" ht="12.75">
      <c r="B1207" s="203"/>
      <c r="C1207" s="203"/>
      <c r="D1207" s="203"/>
      <c r="E1207" s="203"/>
      <c r="F1207" s="203"/>
      <c r="G1207" s="203"/>
      <c r="H1207" s="203"/>
      <c r="I1207" s="203"/>
    </row>
    <row r="1208" spans="2:9" ht="12.75">
      <c r="B1208" s="203"/>
      <c r="C1208" s="203"/>
      <c r="D1208" s="203"/>
      <c r="E1208" s="203"/>
      <c r="F1208" s="203"/>
      <c r="G1208" s="203"/>
      <c r="H1208" s="203"/>
      <c r="I1208" s="203"/>
    </row>
    <row r="1209" spans="2:9" ht="12.75">
      <c r="B1209" s="203"/>
      <c r="C1209" s="203"/>
      <c r="D1209" s="203"/>
      <c r="E1209" s="203"/>
      <c r="F1209" s="203"/>
      <c r="G1209" s="203"/>
      <c r="H1209" s="203"/>
      <c r="I1209" s="203"/>
    </row>
    <row r="1210" spans="2:9" ht="12.75">
      <c r="B1210" s="203"/>
      <c r="C1210" s="203"/>
      <c r="D1210" s="203"/>
      <c r="E1210" s="203"/>
      <c r="F1210" s="203"/>
      <c r="G1210" s="203"/>
      <c r="H1210" s="203"/>
      <c r="I1210" s="203"/>
    </row>
    <row r="1211" spans="2:9" ht="12.75">
      <c r="B1211" s="203"/>
      <c r="C1211" s="203"/>
      <c r="D1211" s="203"/>
      <c r="E1211" s="203"/>
      <c r="F1211" s="203"/>
      <c r="G1211" s="203"/>
      <c r="H1211" s="203"/>
      <c r="I1211" s="203"/>
    </row>
    <row r="1212" spans="2:9" ht="12.75">
      <c r="B1212" s="203"/>
      <c r="C1212" s="203"/>
      <c r="D1212" s="203"/>
      <c r="E1212" s="203"/>
      <c r="F1212" s="203"/>
      <c r="G1212" s="203"/>
      <c r="H1212" s="203"/>
      <c r="I1212" s="203"/>
    </row>
    <row r="1213" spans="2:9" ht="12.75">
      <c r="B1213" s="203"/>
      <c r="C1213" s="203"/>
      <c r="D1213" s="203"/>
      <c r="E1213" s="203"/>
      <c r="F1213" s="203"/>
      <c r="G1213" s="203"/>
      <c r="H1213" s="203"/>
      <c r="I1213" s="203"/>
    </row>
    <row r="1214" spans="2:9" ht="12.75">
      <c r="B1214" s="203"/>
      <c r="C1214" s="203"/>
      <c r="D1214" s="203"/>
      <c r="E1214" s="203"/>
      <c r="F1214" s="203"/>
      <c r="G1214" s="203"/>
      <c r="H1214" s="203"/>
      <c r="I1214" s="203"/>
    </row>
    <row r="1215" spans="2:9" ht="12.75">
      <c r="B1215" s="203"/>
      <c r="C1215" s="203"/>
      <c r="D1215" s="203"/>
      <c r="E1215" s="203"/>
      <c r="F1215" s="203"/>
      <c r="G1215" s="203"/>
      <c r="H1215" s="203"/>
      <c r="I1215" s="203"/>
    </row>
    <row r="1216" spans="2:9" ht="12.75">
      <c r="B1216" s="203"/>
      <c r="C1216" s="203"/>
      <c r="D1216" s="203"/>
      <c r="E1216" s="203"/>
      <c r="F1216" s="203"/>
      <c r="G1216" s="203"/>
      <c r="H1216" s="203"/>
      <c r="I1216" s="203"/>
    </row>
    <row r="1217" spans="2:9" ht="12.75">
      <c r="B1217" s="203"/>
      <c r="C1217" s="203"/>
      <c r="D1217" s="203"/>
      <c r="E1217" s="203"/>
      <c r="F1217" s="203"/>
      <c r="G1217" s="203"/>
      <c r="H1217" s="203"/>
      <c r="I1217" s="203"/>
    </row>
    <row r="1218" spans="2:9" ht="12.75">
      <c r="B1218" s="203"/>
      <c r="C1218" s="203"/>
      <c r="D1218" s="203"/>
      <c r="E1218" s="203"/>
      <c r="F1218" s="203"/>
      <c r="G1218" s="203"/>
      <c r="H1218" s="203"/>
      <c r="I1218" s="203"/>
    </row>
    <row r="1219" spans="2:9" ht="12.75">
      <c r="B1219" s="203"/>
      <c r="C1219" s="203"/>
      <c r="D1219" s="203"/>
      <c r="E1219" s="203"/>
      <c r="F1219" s="203"/>
      <c r="G1219" s="203"/>
      <c r="H1219" s="203"/>
      <c r="I1219" s="203"/>
    </row>
    <row r="1220" spans="2:9" ht="12.75">
      <c r="B1220" s="203"/>
      <c r="C1220" s="203"/>
      <c r="D1220" s="203"/>
      <c r="E1220" s="203"/>
      <c r="F1220" s="203"/>
      <c r="G1220" s="203"/>
      <c r="H1220" s="203"/>
      <c r="I1220" s="203"/>
    </row>
    <row r="1221" spans="2:9" ht="12.75">
      <c r="B1221" s="203"/>
      <c r="C1221" s="203"/>
      <c r="D1221" s="203"/>
      <c r="E1221" s="203"/>
      <c r="F1221" s="203"/>
      <c r="G1221" s="203"/>
      <c r="H1221" s="203"/>
      <c r="I1221" s="203"/>
    </row>
    <row r="1222" spans="2:9" ht="12.75">
      <c r="B1222" s="203"/>
      <c r="C1222" s="203"/>
      <c r="D1222" s="203"/>
      <c r="E1222" s="203"/>
      <c r="F1222" s="203"/>
      <c r="G1222" s="203"/>
      <c r="H1222" s="203"/>
      <c r="I1222" s="203"/>
    </row>
    <row r="1223" spans="2:9" ht="12.75">
      <c r="B1223" s="203"/>
      <c r="C1223" s="203"/>
      <c r="D1223" s="203"/>
      <c r="E1223" s="203"/>
      <c r="F1223" s="203"/>
      <c r="G1223" s="203"/>
      <c r="H1223" s="203"/>
      <c r="I1223" s="203"/>
    </row>
    <row r="1224" spans="2:9" ht="12.75">
      <c r="B1224" s="203"/>
      <c r="C1224" s="203"/>
      <c r="D1224" s="203"/>
      <c r="E1224" s="203"/>
      <c r="F1224" s="203"/>
      <c r="G1224" s="203"/>
      <c r="H1224" s="203"/>
      <c r="I1224" s="203"/>
    </row>
    <row r="1225" spans="2:9" ht="12.75">
      <c r="B1225" s="203"/>
      <c r="C1225" s="203"/>
      <c r="D1225" s="203"/>
      <c r="E1225" s="203"/>
      <c r="F1225" s="203"/>
      <c r="G1225" s="203"/>
      <c r="H1225" s="203"/>
      <c r="I1225" s="203"/>
    </row>
    <row r="1226" spans="2:9" ht="12.75">
      <c r="B1226" s="203"/>
      <c r="C1226" s="203"/>
      <c r="D1226" s="203"/>
      <c r="E1226" s="203"/>
      <c r="F1226" s="203"/>
      <c r="G1226" s="203"/>
      <c r="H1226" s="203"/>
      <c r="I1226" s="203"/>
    </row>
    <row r="1227" spans="2:9" ht="12.75">
      <c r="B1227" s="203"/>
      <c r="C1227" s="203"/>
      <c r="D1227" s="203"/>
      <c r="E1227" s="203"/>
      <c r="F1227" s="203"/>
      <c r="G1227" s="203"/>
      <c r="H1227" s="203"/>
      <c r="I1227" s="203"/>
    </row>
    <row r="1228" spans="2:9" ht="12.75">
      <c r="B1228" s="203"/>
      <c r="C1228" s="203"/>
      <c r="D1228" s="203"/>
      <c r="E1228" s="203"/>
      <c r="F1228" s="203"/>
      <c r="G1228" s="203"/>
      <c r="H1228" s="203"/>
      <c r="I1228" s="203"/>
    </row>
    <row r="1229" spans="2:9" ht="12.75">
      <c r="B1229" s="203"/>
      <c r="C1229" s="203"/>
      <c r="D1229" s="203"/>
      <c r="E1229" s="203"/>
      <c r="F1229" s="203"/>
      <c r="G1229" s="203"/>
      <c r="H1229" s="203"/>
      <c r="I1229" s="203"/>
    </row>
    <row r="1230" spans="2:9" ht="12.75">
      <c r="B1230" s="203"/>
      <c r="C1230" s="203"/>
      <c r="D1230" s="203"/>
      <c r="E1230" s="203"/>
      <c r="F1230" s="203"/>
      <c r="G1230" s="203"/>
      <c r="H1230" s="203"/>
      <c r="I1230" s="203"/>
    </row>
    <row r="1231" spans="2:9" ht="12.75">
      <c r="B1231" s="203"/>
      <c r="C1231" s="203"/>
      <c r="D1231" s="203"/>
      <c r="E1231" s="203"/>
      <c r="F1231" s="203"/>
      <c r="G1231" s="203"/>
      <c r="H1231" s="203"/>
      <c r="I1231" s="203"/>
    </row>
    <row r="1232" spans="2:9" ht="12.75">
      <c r="B1232" s="203"/>
      <c r="C1232" s="203"/>
      <c r="D1232" s="203"/>
      <c r="E1232" s="203"/>
      <c r="F1232" s="203"/>
      <c r="G1232" s="203"/>
      <c r="H1232" s="203"/>
      <c r="I1232" s="203"/>
    </row>
    <row r="1233" spans="2:9" ht="12.75">
      <c r="B1233" s="203"/>
      <c r="C1233" s="203"/>
      <c r="D1233" s="203"/>
      <c r="E1233" s="203"/>
      <c r="F1233" s="203"/>
      <c r="G1233" s="203"/>
      <c r="H1233" s="203"/>
      <c r="I1233" s="203"/>
    </row>
    <row r="1234" spans="2:9" ht="12.75">
      <c r="B1234" s="203"/>
      <c r="C1234" s="203"/>
      <c r="D1234" s="203"/>
      <c r="E1234" s="203"/>
      <c r="F1234" s="203"/>
      <c r="G1234" s="203"/>
      <c r="H1234" s="203"/>
      <c r="I1234" s="203"/>
    </row>
    <row r="1235" spans="2:9" ht="12.75">
      <c r="B1235" s="203"/>
      <c r="C1235" s="203"/>
      <c r="D1235" s="203"/>
      <c r="E1235" s="203"/>
      <c r="F1235" s="203"/>
      <c r="G1235" s="203"/>
      <c r="H1235" s="203"/>
      <c r="I1235" s="203"/>
    </row>
    <row r="1236" spans="2:9" ht="12.75">
      <c r="B1236" s="203"/>
      <c r="C1236" s="203"/>
      <c r="D1236" s="203"/>
      <c r="E1236" s="203"/>
      <c r="F1236" s="203"/>
      <c r="G1236" s="203"/>
      <c r="H1236" s="203"/>
      <c r="I1236" s="203"/>
    </row>
    <row r="1237" spans="2:9" ht="12.75">
      <c r="B1237" s="203"/>
      <c r="C1237" s="203"/>
      <c r="D1237" s="203"/>
      <c r="E1237" s="203"/>
      <c r="F1237" s="203"/>
      <c r="G1237" s="203"/>
      <c r="H1237" s="203"/>
      <c r="I1237" s="203"/>
    </row>
    <row r="1238" spans="2:9" ht="12.75">
      <c r="B1238" s="203"/>
      <c r="C1238" s="203"/>
      <c r="D1238" s="203"/>
      <c r="E1238" s="203"/>
      <c r="F1238" s="203"/>
      <c r="G1238" s="203"/>
      <c r="H1238" s="203"/>
      <c r="I1238" s="203"/>
    </row>
    <row r="1239" spans="2:9" ht="12.75">
      <c r="B1239" s="203"/>
      <c r="C1239" s="203"/>
      <c r="D1239" s="203"/>
      <c r="E1239" s="203"/>
      <c r="F1239" s="203"/>
      <c r="G1239" s="203"/>
      <c r="H1239" s="203"/>
      <c r="I1239" s="203"/>
    </row>
    <row r="1240" spans="2:9" ht="12.75">
      <c r="B1240" s="203"/>
      <c r="C1240" s="203"/>
      <c r="D1240" s="203"/>
      <c r="E1240" s="203"/>
      <c r="F1240" s="203"/>
      <c r="G1240" s="203"/>
      <c r="H1240" s="203"/>
      <c r="I1240" s="203"/>
    </row>
    <row r="1241" spans="2:9" ht="12.75">
      <c r="B1241" s="203"/>
      <c r="C1241" s="203"/>
      <c r="D1241" s="203"/>
      <c r="E1241" s="203"/>
      <c r="F1241" s="203"/>
      <c r="G1241" s="203"/>
      <c r="H1241" s="203"/>
      <c r="I1241" s="203"/>
    </row>
    <row r="1242" spans="2:9" ht="12.75">
      <c r="B1242" s="203"/>
      <c r="C1242" s="203"/>
      <c r="D1242" s="203"/>
      <c r="E1242" s="203"/>
      <c r="F1242" s="203"/>
      <c r="G1242" s="203"/>
      <c r="H1242" s="203"/>
      <c r="I1242" s="203"/>
    </row>
    <row r="1243" spans="2:9" ht="12.75">
      <c r="B1243" s="203"/>
      <c r="C1243" s="203"/>
      <c r="D1243" s="203"/>
      <c r="E1243" s="203"/>
      <c r="F1243" s="203"/>
      <c r="G1243" s="203"/>
      <c r="H1243" s="203"/>
      <c r="I1243" s="203"/>
    </row>
    <row r="1244" spans="2:9" ht="12.75">
      <c r="B1244" s="203"/>
      <c r="C1244" s="203"/>
      <c r="D1244" s="203"/>
      <c r="E1244" s="203"/>
      <c r="F1244" s="203"/>
      <c r="G1244" s="203"/>
      <c r="H1244" s="203"/>
      <c r="I1244" s="203"/>
    </row>
    <row r="1245" spans="2:9" ht="12.75">
      <c r="B1245" s="203"/>
      <c r="C1245" s="203"/>
      <c r="D1245" s="203"/>
      <c r="E1245" s="203"/>
      <c r="F1245" s="203"/>
      <c r="G1245" s="203"/>
      <c r="H1245" s="203"/>
      <c r="I1245" s="203"/>
    </row>
    <row r="1246" spans="2:9" ht="12.75">
      <c r="B1246" s="203"/>
      <c r="C1246" s="203"/>
      <c r="D1246" s="203"/>
      <c r="E1246" s="203"/>
      <c r="F1246" s="203"/>
      <c r="G1246" s="203"/>
      <c r="H1246" s="203"/>
      <c r="I1246" s="203"/>
    </row>
    <row r="1247" spans="2:9" ht="12.75">
      <c r="B1247" s="203"/>
      <c r="C1247" s="203"/>
      <c r="D1247" s="203"/>
      <c r="E1247" s="203"/>
      <c r="F1247" s="203"/>
      <c r="G1247" s="203"/>
      <c r="H1247" s="203"/>
      <c r="I1247" s="203"/>
    </row>
    <row r="1248" spans="2:9" ht="12.75">
      <c r="B1248" s="203"/>
      <c r="C1248" s="203"/>
      <c r="D1248" s="203"/>
      <c r="E1248" s="203"/>
      <c r="F1248" s="203"/>
      <c r="G1248" s="203"/>
      <c r="H1248" s="203"/>
      <c r="I1248" s="203"/>
    </row>
    <row r="1249" spans="2:9" ht="12.75">
      <c r="B1249" s="203"/>
      <c r="C1249" s="203"/>
      <c r="D1249" s="203"/>
      <c r="E1249" s="203"/>
      <c r="F1249" s="203"/>
      <c r="G1249" s="203"/>
      <c r="H1249" s="203"/>
      <c r="I1249" s="203"/>
    </row>
    <row r="1250" spans="2:9" ht="12.75">
      <c r="B1250" s="203"/>
      <c r="C1250" s="203"/>
      <c r="D1250" s="203"/>
      <c r="E1250" s="203"/>
      <c r="F1250" s="203"/>
      <c r="G1250" s="203"/>
      <c r="H1250" s="203"/>
      <c r="I1250" s="203"/>
    </row>
    <row r="1251" spans="2:9" ht="12.75">
      <c r="B1251" s="203"/>
      <c r="C1251" s="203"/>
      <c r="D1251" s="203"/>
      <c r="E1251" s="203"/>
      <c r="F1251" s="203"/>
      <c r="G1251" s="203"/>
      <c r="H1251" s="203"/>
      <c r="I1251" s="203"/>
    </row>
    <row r="1252" spans="2:9" ht="12.75">
      <c r="B1252" s="203"/>
      <c r="C1252" s="203"/>
      <c r="D1252" s="203"/>
      <c r="E1252" s="203"/>
      <c r="F1252" s="203"/>
      <c r="G1252" s="203"/>
      <c r="H1252" s="203"/>
      <c r="I1252" s="203"/>
    </row>
    <row r="1253" spans="2:9" ht="12.75">
      <c r="B1253" s="203"/>
      <c r="C1253" s="203"/>
      <c r="D1253" s="203"/>
      <c r="E1253" s="203"/>
      <c r="F1253" s="203"/>
      <c r="G1253" s="203"/>
      <c r="H1253" s="203"/>
      <c r="I1253" s="203"/>
    </row>
    <row r="1254" spans="2:9" ht="12.75">
      <c r="B1254" s="203"/>
      <c r="C1254" s="203"/>
      <c r="D1254" s="203"/>
      <c r="E1254" s="203"/>
      <c r="F1254" s="203"/>
      <c r="G1254" s="203"/>
      <c r="H1254" s="203"/>
      <c r="I1254" s="203"/>
    </row>
    <row r="1255" spans="2:9" ht="12.75">
      <c r="B1255" s="203"/>
      <c r="C1255" s="203"/>
      <c r="D1255" s="203"/>
      <c r="E1255" s="203"/>
      <c r="F1255" s="203"/>
      <c r="G1255" s="203"/>
      <c r="H1255" s="203"/>
      <c r="I1255" s="203"/>
    </row>
    <row r="1256" spans="2:9" ht="12.75">
      <c r="B1256" s="203"/>
      <c r="C1256" s="203"/>
      <c r="D1256" s="203"/>
      <c r="E1256" s="203"/>
      <c r="F1256" s="203"/>
      <c r="G1256" s="203"/>
      <c r="H1256" s="203"/>
      <c r="I1256" s="203"/>
    </row>
    <row r="1257" spans="2:9" ht="12.75">
      <c r="B1257" s="203"/>
      <c r="C1257" s="203"/>
      <c r="D1257" s="203"/>
      <c r="E1257" s="203"/>
      <c r="F1257" s="203"/>
      <c r="G1257" s="203"/>
      <c r="H1257" s="203"/>
      <c r="I1257" s="203"/>
    </row>
    <row r="1258" spans="2:9" ht="12.75">
      <c r="B1258" s="203"/>
      <c r="C1258" s="203"/>
      <c r="D1258" s="203"/>
      <c r="E1258" s="203"/>
      <c r="F1258" s="203"/>
      <c r="G1258" s="203"/>
      <c r="H1258" s="203"/>
      <c r="I1258" s="203"/>
    </row>
    <row r="1259" spans="2:9" ht="12.75">
      <c r="B1259" s="203"/>
      <c r="C1259" s="203"/>
      <c r="D1259" s="203"/>
      <c r="E1259" s="203"/>
      <c r="F1259" s="203"/>
      <c r="G1259" s="203"/>
      <c r="H1259" s="203"/>
      <c r="I1259" s="203"/>
    </row>
    <row r="1260" spans="2:9" ht="12.75">
      <c r="B1260" s="203"/>
      <c r="C1260" s="203"/>
      <c r="D1260" s="203"/>
      <c r="E1260" s="203"/>
      <c r="F1260" s="203"/>
      <c r="G1260" s="203"/>
      <c r="H1260" s="203"/>
      <c r="I1260" s="203"/>
    </row>
    <row r="1261" spans="2:9" ht="12.75">
      <c r="B1261" s="203"/>
      <c r="C1261" s="203"/>
      <c r="D1261" s="203"/>
      <c r="E1261" s="203"/>
      <c r="F1261" s="203"/>
      <c r="G1261" s="203"/>
      <c r="H1261" s="203"/>
      <c r="I1261" s="203"/>
    </row>
    <row r="1262" spans="2:9" ht="12.75">
      <c r="B1262" s="203"/>
      <c r="C1262" s="203"/>
      <c r="D1262" s="203"/>
      <c r="E1262" s="203"/>
      <c r="F1262" s="203"/>
      <c r="G1262" s="203"/>
      <c r="H1262" s="203"/>
      <c r="I1262" s="203"/>
    </row>
    <row r="1263" spans="2:9" ht="12.75">
      <c r="B1263" s="203"/>
      <c r="C1263" s="203"/>
      <c r="D1263" s="203"/>
      <c r="E1263" s="203"/>
      <c r="F1263" s="203"/>
      <c r="G1263" s="203"/>
      <c r="H1263" s="203"/>
      <c r="I1263" s="203"/>
    </row>
    <row r="1264" spans="2:9" ht="12.75">
      <c r="B1264" s="203"/>
      <c r="C1264" s="203"/>
      <c r="D1264" s="203"/>
      <c r="E1264" s="203"/>
      <c r="F1264" s="203"/>
      <c r="G1264" s="203"/>
      <c r="H1264" s="203"/>
      <c r="I1264" s="203"/>
    </row>
    <row r="1265" spans="2:9" ht="12.75">
      <c r="B1265" s="203"/>
      <c r="C1265" s="203"/>
      <c r="D1265" s="203"/>
      <c r="E1265" s="203"/>
      <c r="F1265" s="203"/>
      <c r="G1265" s="203"/>
      <c r="H1265" s="203"/>
      <c r="I1265" s="203"/>
    </row>
    <row r="1266" spans="2:9" ht="12.75">
      <c r="B1266" s="203"/>
      <c r="C1266" s="203"/>
      <c r="D1266" s="203"/>
      <c r="E1266" s="203"/>
      <c r="F1266" s="203"/>
      <c r="G1266" s="203"/>
      <c r="H1266" s="203"/>
      <c r="I1266" s="203"/>
    </row>
    <row r="1267" spans="2:9" ht="12.75">
      <c r="B1267" s="203"/>
      <c r="C1267" s="203"/>
      <c r="D1267" s="203"/>
      <c r="E1267" s="203"/>
      <c r="F1267" s="203"/>
      <c r="G1267" s="203"/>
      <c r="H1267" s="203"/>
      <c r="I1267" s="203"/>
    </row>
    <row r="1268" spans="2:9" ht="12.75">
      <c r="B1268" s="203"/>
      <c r="C1268" s="203"/>
      <c r="D1268" s="203"/>
      <c r="E1268" s="203"/>
      <c r="F1268" s="203"/>
      <c r="G1268" s="203"/>
      <c r="H1268" s="203"/>
      <c r="I1268" s="203"/>
    </row>
    <row r="1269" spans="2:9" ht="12.75">
      <c r="B1269" s="203"/>
      <c r="C1269" s="203"/>
      <c r="D1269" s="203"/>
      <c r="E1269" s="203"/>
      <c r="F1269" s="203"/>
      <c r="G1269" s="203"/>
      <c r="H1269" s="203"/>
      <c r="I1269" s="203"/>
    </row>
    <row r="1270" spans="2:9" ht="12.75">
      <c r="B1270" s="203"/>
      <c r="C1270" s="203"/>
      <c r="D1270" s="203"/>
      <c r="E1270" s="203"/>
      <c r="F1270" s="203"/>
      <c r="G1270" s="203"/>
      <c r="H1270" s="203"/>
      <c r="I1270" s="203"/>
    </row>
    <row r="1271" spans="2:9" ht="12.75">
      <c r="B1271" s="203"/>
      <c r="C1271" s="203"/>
      <c r="D1271" s="203"/>
      <c r="E1271" s="203"/>
      <c r="F1271" s="203"/>
      <c r="G1271" s="203"/>
      <c r="H1271" s="203"/>
      <c r="I1271" s="203"/>
    </row>
    <row r="1272" spans="2:9" ht="12.75">
      <c r="B1272" s="203"/>
      <c r="C1272" s="203"/>
      <c r="D1272" s="203"/>
      <c r="E1272" s="203"/>
      <c r="F1272" s="203"/>
      <c r="G1272" s="203"/>
      <c r="H1272" s="203"/>
      <c r="I1272" s="203"/>
    </row>
    <row r="1273" spans="2:9" ht="12.75">
      <c r="B1273" s="203"/>
      <c r="C1273" s="203"/>
      <c r="D1273" s="203"/>
      <c r="E1273" s="203"/>
      <c r="F1273" s="203"/>
      <c r="G1273" s="203"/>
      <c r="H1273" s="203"/>
      <c r="I1273" s="203"/>
    </row>
    <row r="1274" spans="2:9" ht="12.75">
      <c r="B1274" s="203"/>
      <c r="C1274" s="203"/>
      <c r="D1274" s="203"/>
      <c r="E1274" s="203"/>
      <c r="F1274" s="203"/>
      <c r="G1274" s="203"/>
      <c r="H1274" s="203"/>
      <c r="I1274" s="203"/>
    </row>
    <row r="1275" spans="2:9" ht="12.75">
      <c r="B1275" s="203"/>
      <c r="C1275" s="203"/>
      <c r="D1275" s="203"/>
      <c r="E1275" s="203"/>
      <c r="F1275" s="203"/>
      <c r="G1275" s="203"/>
      <c r="H1275" s="203"/>
      <c r="I1275" s="203"/>
    </row>
    <row r="1276" spans="2:9" ht="12.75">
      <c r="B1276" s="203"/>
      <c r="C1276" s="203"/>
      <c r="D1276" s="203"/>
      <c r="E1276" s="203"/>
      <c r="F1276" s="203"/>
      <c r="G1276" s="203"/>
      <c r="H1276" s="203"/>
      <c r="I1276" s="203"/>
    </row>
    <row r="1277" spans="2:9" ht="12.75">
      <c r="B1277" s="203"/>
      <c r="C1277" s="203"/>
      <c r="D1277" s="203"/>
      <c r="E1277" s="203"/>
      <c r="F1277" s="203"/>
      <c r="G1277" s="203"/>
      <c r="H1277" s="203"/>
      <c r="I1277" s="203"/>
    </row>
    <row r="1278" spans="2:9" ht="12.75">
      <c r="B1278" s="203"/>
      <c r="C1278" s="203"/>
      <c r="D1278" s="203"/>
      <c r="E1278" s="203"/>
      <c r="F1278" s="203"/>
      <c r="G1278" s="203"/>
      <c r="H1278" s="203"/>
      <c r="I1278" s="203"/>
    </row>
    <row r="1279" spans="2:9" ht="12.75">
      <c r="B1279" s="203"/>
      <c r="C1279" s="203"/>
      <c r="D1279" s="203"/>
      <c r="E1279" s="203"/>
      <c r="F1279" s="203"/>
      <c r="G1279" s="203"/>
      <c r="H1279" s="203"/>
      <c r="I1279" s="203"/>
    </row>
    <row r="1280" spans="2:9" ht="12.75">
      <c r="B1280" s="203"/>
      <c r="C1280" s="203"/>
      <c r="D1280" s="203"/>
      <c r="E1280" s="203"/>
      <c r="F1280" s="203"/>
      <c r="G1280" s="203"/>
      <c r="H1280" s="203"/>
      <c r="I1280" s="203"/>
    </row>
    <row r="1281" spans="2:9" ht="12.75">
      <c r="B1281" s="203"/>
      <c r="C1281" s="203"/>
      <c r="D1281" s="203"/>
      <c r="E1281" s="203"/>
      <c r="F1281" s="203"/>
      <c r="G1281" s="203"/>
      <c r="H1281" s="203"/>
      <c r="I1281" s="203"/>
    </row>
    <row r="1282" spans="2:9" ht="12.75">
      <c r="B1282" s="203"/>
      <c r="C1282" s="203"/>
      <c r="D1282" s="203"/>
      <c r="E1282" s="203"/>
      <c r="F1282" s="203"/>
      <c r="G1282" s="203"/>
      <c r="H1282" s="203"/>
      <c r="I1282" s="203"/>
    </row>
    <row r="1283" spans="2:9" ht="12.75">
      <c r="B1283" s="203"/>
      <c r="C1283" s="203"/>
      <c r="D1283" s="203"/>
      <c r="E1283" s="203"/>
      <c r="F1283" s="203"/>
      <c r="G1283" s="203"/>
      <c r="H1283" s="203"/>
      <c r="I1283" s="203"/>
    </row>
    <row r="1284" spans="2:9" ht="12.75">
      <c r="B1284" s="203"/>
      <c r="C1284" s="203"/>
      <c r="D1284" s="203"/>
      <c r="E1284" s="203"/>
      <c r="F1284" s="203"/>
      <c r="G1284" s="203"/>
      <c r="H1284" s="203"/>
      <c r="I1284" s="203"/>
    </row>
    <row r="1285" spans="2:9" ht="12.75">
      <c r="B1285" s="203"/>
      <c r="C1285" s="203"/>
      <c r="D1285" s="203"/>
      <c r="E1285" s="203"/>
      <c r="F1285" s="203"/>
      <c r="G1285" s="203"/>
      <c r="H1285" s="203"/>
      <c r="I1285" s="203"/>
    </row>
    <row r="1286" spans="2:9" ht="12.75">
      <c r="B1286" s="203"/>
      <c r="C1286" s="203"/>
      <c r="D1286" s="203"/>
      <c r="E1286" s="203"/>
      <c r="F1286" s="203"/>
      <c r="G1286" s="203"/>
      <c r="H1286" s="203"/>
      <c r="I1286" s="203"/>
    </row>
    <row r="1287" spans="2:9" ht="12.75">
      <c r="B1287" s="203"/>
      <c r="C1287" s="203"/>
      <c r="D1287" s="203"/>
      <c r="E1287" s="203"/>
      <c r="F1287" s="203"/>
      <c r="G1287" s="203"/>
      <c r="H1287" s="203"/>
      <c r="I1287" s="203"/>
    </row>
    <row r="1288" spans="2:9" ht="12.75">
      <c r="B1288" s="203"/>
      <c r="C1288" s="203"/>
      <c r="D1288" s="203"/>
      <c r="E1288" s="203"/>
      <c r="F1288" s="203"/>
      <c r="G1288" s="203"/>
      <c r="H1288" s="203"/>
      <c r="I1288" s="203"/>
    </row>
    <row r="1289" spans="2:9" ht="12.75">
      <c r="B1289" s="203"/>
      <c r="C1289" s="203"/>
      <c r="D1289" s="203"/>
      <c r="E1289" s="203"/>
      <c r="F1289" s="203"/>
      <c r="G1289" s="203"/>
      <c r="H1289" s="203"/>
      <c r="I1289" s="203"/>
    </row>
    <row r="1290" spans="2:9" ht="12.75">
      <c r="B1290" s="203"/>
      <c r="C1290" s="203"/>
      <c r="D1290" s="203"/>
      <c r="E1290" s="203"/>
      <c r="F1290" s="203"/>
      <c r="G1290" s="203"/>
      <c r="H1290" s="203"/>
      <c r="I1290" s="203"/>
    </row>
    <row r="1291" spans="2:9" ht="12.75">
      <c r="B1291" s="203"/>
      <c r="C1291" s="203"/>
      <c r="D1291" s="203"/>
      <c r="E1291" s="203"/>
      <c r="F1291" s="203"/>
      <c r="G1291" s="203"/>
      <c r="H1291" s="203"/>
      <c r="I1291" s="203"/>
    </row>
    <row r="1292" spans="2:9" ht="12.75">
      <c r="B1292" s="203"/>
      <c r="C1292" s="203"/>
      <c r="D1292" s="203"/>
      <c r="E1292" s="203"/>
      <c r="F1292" s="203"/>
      <c r="G1292" s="203"/>
      <c r="H1292" s="203"/>
      <c r="I1292" s="203"/>
    </row>
    <row r="1293" spans="2:9" ht="12.75">
      <c r="B1293" s="203"/>
      <c r="C1293" s="203"/>
      <c r="D1293" s="203"/>
      <c r="E1293" s="203"/>
      <c r="F1293" s="203"/>
      <c r="G1293" s="203"/>
      <c r="H1293" s="203"/>
      <c r="I1293" s="203"/>
    </row>
    <row r="1294" spans="2:9" ht="12.75">
      <c r="B1294" s="203"/>
      <c r="C1294" s="203"/>
      <c r="D1294" s="203"/>
      <c r="E1294" s="203"/>
      <c r="F1294" s="203"/>
      <c r="G1294" s="203"/>
      <c r="H1294" s="203"/>
      <c r="I1294" s="203"/>
    </row>
    <row r="1295" spans="2:9" ht="12.75">
      <c r="B1295" s="203"/>
      <c r="C1295" s="203"/>
      <c r="D1295" s="203"/>
      <c r="E1295" s="203"/>
      <c r="F1295" s="203"/>
      <c r="G1295" s="203"/>
      <c r="H1295" s="203"/>
      <c r="I1295" s="203"/>
    </row>
    <row r="1296" spans="2:9" ht="12.75">
      <c r="B1296" s="203"/>
      <c r="C1296" s="203"/>
      <c r="D1296" s="203"/>
      <c r="E1296" s="203"/>
      <c r="F1296" s="203"/>
      <c r="G1296" s="203"/>
      <c r="H1296" s="203"/>
      <c r="I1296" s="203"/>
    </row>
    <row r="1297" spans="2:9" ht="12.75">
      <c r="B1297" s="203"/>
      <c r="C1297" s="203"/>
      <c r="D1297" s="203"/>
      <c r="E1297" s="203"/>
      <c r="F1297" s="203"/>
      <c r="G1297" s="203"/>
      <c r="H1297" s="203"/>
      <c r="I1297" s="203"/>
    </row>
    <row r="1298" spans="2:9" ht="12.75">
      <c r="B1298" s="203"/>
      <c r="C1298" s="203"/>
      <c r="D1298" s="203"/>
      <c r="E1298" s="203"/>
      <c r="F1298" s="203"/>
      <c r="G1298" s="203"/>
      <c r="H1298" s="203"/>
      <c r="I1298" s="203"/>
    </row>
    <row r="1299" spans="2:9" ht="12.75">
      <c r="B1299" s="203"/>
      <c r="C1299" s="203"/>
      <c r="D1299" s="203"/>
      <c r="E1299" s="203"/>
      <c r="F1299" s="203"/>
      <c r="G1299" s="203"/>
      <c r="H1299" s="203"/>
      <c r="I1299" s="203"/>
    </row>
    <row r="1300" spans="2:9" ht="12.75">
      <c r="B1300" s="203"/>
      <c r="C1300" s="203"/>
      <c r="D1300" s="203"/>
      <c r="E1300" s="203"/>
      <c r="F1300" s="203"/>
      <c r="G1300" s="203"/>
      <c r="H1300" s="203"/>
      <c r="I1300" s="203"/>
    </row>
    <row r="1301" spans="2:9" ht="12.75">
      <c r="B1301" s="203"/>
      <c r="C1301" s="203"/>
      <c r="D1301" s="203"/>
      <c r="E1301" s="203"/>
      <c r="F1301" s="203"/>
      <c r="G1301" s="203"/>
      <c r="H1301" s="203"/>
      <c r="I1301" s="203"/>
    </row>
    <row r="1302" spans="2:9" ht="12.75">
      <c r="B1302" s="203"/>
      <c r="C1302" s="203"/>
      <c r="D1302" s="203"/>
      <c r="E1302" s="203"/>
      <c r="F1302" s="203"/>
      <c r="G1302" s="203"/>
      <c r="H1302" s="203"/>
      <c r="I1302" s="203"/>
    </row>
    <row r="1303" spans="2:9" ht="12.75">
      <c r="B1303" s="203"/>
      <c r="C1303" s="203"/>
      <c r="D1303" s="203"/>
      <c r="E1303" s="203"/>
      <c r="F1303" s="203"/>
      <c r="G1303" s="203"/>
      <c r="H1303" s="203"/>
      <c r="I1303" s="203"/>
    </row>
    <row r="1304" spans="2:9" ht="12.75">
      <c r="B1304" s="203"/>
      <c r="C1304" s="203"/>
      <c r="D1304" s="203"/>
      <c r="E1304" s="203"/>
      <c r="F1304" s="203"/>
      <c r="G1304" s="203"/>
      <c r="H1304" s="203"/>
      <c r="I1304" s="203"/>
    </row>
    <row r="1305" spans="2:9" ht="12.75">
      <c r="B1305" s="203"/>
      <c r="C1305" s="203"/>
      <c r="D1305" s="203"/>
      <c r="E1305" s="203"/>
      <c r="F1305" s="203"/>
      <c r="G1305" s="203"/>
      <c r="H1305" s="203"/>
      <c r="I1305" s="203"/>
    </row>
    <row r="1306" spans="2:9" ht="12.75">
      <c r="B1306" s="203"/>
      <c r="C1306" s="203"/>
      <c r="D1306" s="203"/>
      <c r="E1306" s="203"/>
      <c r="F1306" s="203"/>
      <c r="G1306" s="203"/>
      <c r="H1306" s="203"/>
      <c r="I1306" s="203"/>
    </row>
    <row r="1307" spans="2:9" ht="12.75">
      <c r="B1307" s="203"/>
      <c r="C1307" s="203"/>
      <c r="D1307" s="203"/>
      <c r="E1307" s="203"/>
      <c r="F1307" s="203"/>
      <c r="G1307" s="203"/>
      <c r="H1307" s="203"/>
      <c r="I1307" s="203"/>
    </row>
    <row r="1308" spans="2:9" ht="12.75">
      <c r="B1308" s="203"/>
      <c r="C1308" s="203"/>
      <c r="D1308" s="203"/>
      <c r="E1308" s="203"/>
      <c r="F1308" s="203"/>
      <c r="G1308" s="203"/>
      <c r="H1308" s="203"/>
      <c r="I1308" s="203"/>
    </row>
    <row r="1309" spans="2:9" ht="12.75">
      <c r="B1309" s="203"/>
      <c r="C1309" s="203"/>
      <c r="D1309" s="203"/>
      <c r="E1309" s="203"/>
      <c r="F1309" s="203"/>
      <c r="G1309" s="203"/>
      <c r="H1309" s="203"/>
      <c r="I1309" s="203"/>
    </row>
    <row r="1310" spans="2:9" ht="12.75">
      <c r="B1310" s="203"/>
      <c r="C1310" s="203"/>
      <c r="D1310" s="203"/>
      <c r="E1310" s="203"/>
      <c r="F1310" s="203"/>
      <c r="G1310" s="203"/>
      <c r="H1310" s="203"/>
      <c r="I1310" s="203"/>
    </row>
    <row r="1311" spans="2:9" ht="12.75">
      <c r="B1311" s="203"/>
      <c r="C1311" s="203"/>
      <c r="D1311" s="203"/>
      <c r="E1311" s="203"/>
      <c r="F1311" s="203"/>
      <c r="G1311" s="203"/>
      <c r="H1311" s="203"/>
      <c r="I1311" s="203"/>
    </row>
    <row r="1312" spans="2:9" ht="12.75">
      <c r="B1312" s="203"/>
      <c r="C1312" s="203"/>
      <c r="D1312" s="203"/>
      <c r="E1312" s="203"/>
      <c r="F1312" s="203"/>
      <c r="G1312" s="203"/>
      <c r="H1312" s="203"/>
      <c r="I1312" s="203"/>
    </row>
    <row r="1313" spans="2:9" ht="12.75">
      <c r="B1313" s="203"/>
      <c r="C1313" s="203"/>
      <c r="D1313" s="203"/>
      <c r="E1313" s="203"/>
      <c r="F1313" s="203"/>
      <c r="G1313" s="203"/>
      <c r="H1313" s="203"/>
      <c r="I1313" s="203"/>
    </row>
    <row r="1314" spans="2:9" ht="12.75">
      <c r="B1314" s="203"/>
      <c r="C1314" s="203"/>
      <c r="D1314" s="203"/>
      <c r="E1314" s="203"/>
      <c r="F1314" s="203"/>
      <c r="G1314" s="203"/>
      <c r="H1314" s="203"/>
      <c r="I1314" s="203"/>
    </row>
    <row r="1315" spans="2:9" ht="12.75">
      <c r="B1315" s="203"/>
      <c r="C1315" s="203"/>
      <c r="D1315" s="203"/>
      <c r="E1315" s="203"/>
      <c r="F1315" s="203"/>
      <c r="G1315" s="203"/>
      <c r="H1315" s="203"/>
      <c r="I1315" s="203"/>
    </row>
    <row r="1316" spans="2:9" ht="12.75">
      <c r="B1316" s="203"/>
      <c r="C1316" s="203"/>
      <c r="D1316" s="203"/>
      <c r="E1316" s="203"/>
      <c r="F1316" s="203"/>
      <c r="G1316" s="203"/>
      <c r="H1316" s="203"/>
      <c r="I1316" s="203"/>
    </row>
    <row r="1317" spans="2:9" ht="12.75">
      <c r="B1317" s="203"/>
      <c r="C1317" s="203"/>
      <c r="D1317" s="203"/>
      <c r="E1317" s="203"/>
      <c r="F1317" s="203"/>
      <c r="G1317" s="203"/>
      <c r="H1317" s="203"/>
      <c r="I1317" s="203"/>
    </row>
    <row r="1318" spans="2:9" ht="12.75">
      <c r="B1318" s="203"/>
      <c r="C1318" s="203"/>
      <c r="D1318" s="203"/>
      <c r="E1318" s="203"/>
      <c r="F1318" s="203"/>
      <c r="G1318" s="203"/>
      <c r="H1318" s="203"/>
      <c r="I1318" s="203"/>
    </row>
    <row r="1319" spans="2:9" ht="12.75">
      <c r="B1319" s="203"/>
      <c r="C1319" s="203"/>
      <c r="D1319" s="203"/>
      <c r="E1319" s="203"/>
      <c r="F1319" s="203"/>
      <c r="G1319" s="203"/>
      <c r="H1319" s="203"/>
      <c r="I1319" s="203"/>
    </row>
    <row r="1320" spans="2:9" ht="12.75">
      <c r="B1320" s="203"/>
      <c r="C1320" s="203"/>
      <c r="D1320" s="203"/>
      <c r="E1320" s="203"/>
      <c r="F1320" s="203"/>
      <c r="G1320" s="203"/>
      <c r="H1320" s="203"/>
      <c r="I1320" s="203"/>
    </row>
    <row r="1321" spans="2:9" ht="12.75">
      <c r="B1321" s="203"/>
      <c r="C1321" s="203"/>
      <c r="D1321" s="203"/>
      <c r="E1321" s="203"/>
      <c r="F1321" s="203"/>
      <c r="G1321" s="203"/>
      <c r="H1321" s="203"/>
      <c r="I1321" s="203"/>
    </row>
    <row r="1322" spans="2:9" ht="12.75">
      <c r="B1322" s="203"/>
      <c r="C1322" s="203"/>
      <c r="D1322" s="203"/>
      <c r="E1322" s="203"/>
      <c r="F1322" s="203"/>
      <c r="G1322" s="203"/>
      <c r="H1322" s="203"/>
      <c r="I1322" s="203"/>
    </row>
    <row r="1323" spans="2:9" ht="12.75">
      <c r="B1323" s="203"/>
      <c r="C1323" s="203"/>
      <c r="D1323" s="203"/>
      <c r="E1323" s="203"/>
      <c r="F1323" s="203"/>
      <c r="G1323" s="203"/>
      <c r="H1323" s="203"/>
      <c r="I1323" s="203"/>
    </row>
    <row r="1324" spans="2:9" ht="12.75">
      <c r="B1324" s="203"/>
      <c r="C1324" s="203"/>
      <c r="D1324" s="203"/>
      <c r="E1324" s="203"/>
      <c r="F1324" s="203"/>
      <c r="G1324" s="203"/>
      <c r="H1324" s="203"/>
      <c r="I1324" s="203"/>
    </row>
    <row r="1325" spans="2:9" ht="12.75">
      <c r="B1325" s="203"/>
      <c r="C1325" s="203"/>
      <c r="D1325" s="203"/>
      <c r="E1325" s="203"/>
      <c r="F1325" s="203"/>
      <c r="G1325" s="203"/>
      <c r="H1325" s="203"/>
      <c r="I1325" s="203"/>
    </row>
    <row r="1326" spans="2:9" ht="12.75">
      <c r="B1326" s="203"/>
      <c r="C1326" s="203"/>
      <c r="D1326" s="203"/>
      <c r="E1326" s="203"/>
      <c r="F1326" s="203"/>
      <c r="G1326" s="203"/>
      <c r="H1326" s="203"/>
      <c r="I1326" s="203"/>
    </row>
    <row r="1327" spans="2:9" ht="12.75">
      <c r="B1327" s="203"/>
      <c r="C1327" s="203"/>
      <c r="D1327" s="203"/>
      <c r="E1327" s="203"/>
      <c r="F1327" s="203"/>
      <c r="G1327" s="203"/>
      <c r="H1327" s="203"/>
      <c r="I1327" s="203"/>
    </row>
    <row r="1328" spans="2:9" ht="12.75">
      <c r="B1328" s="203"/>
      <c r="C1328" s="203"/>
      <c r="D1328" s="203"/>
      <c r="E1328" s="203"/>
      <c r="F1328" s="203"/>
      <c r="G1328" s="203"/>
      <c r="H1328" s="203"/>
      <c r="I1328" s="203"/>
    </row>
    <row r="1329" spans="2:9" ht="12.75">
      <c r="B1329" s="203"/>
      <c r="C1329" s="203"/>
      <c r="D1329" s="203"/>
      <c r="E1329" s="203"/>
      <c r="F1329" s="203"/>
      <c r="G1329" s="203"/>
      <c r="H1329" s="203"/>
      <c r="I1329" s="203"/>
    </row>
    <row r="1330" spans="2:9" ht="12.75">
      <c r="B1330" s="203"/>
      <c r="C1330" s="203"/>
      <c r="D1330" s="203"/>
      <c r="E1330" s="203"/>
      <c r="F1330" s="203"/>
      <c r="G1330" s="203"/>
      <c r="H1330" s="203"/>
      <c r="I1330" s="203"/>
    </row>
    <row r="1331" spans="2:9" ht="12.75">
      <c r="B1331" s="203"/>
      <c r="C1331" s="203"/>
      <c r="D1331" s="203"/>
      <c r="E1331" s="203"/>
      <c r="F1331" s="203"/>
      <c r="G1331" s="203"/>
      <c r="H1331" s="203"/>
      <c r="I1331" s="203"/>
    </row>
    <row r="1332" spans="2:9" ht="12.75">
      <c r="B1332" s="203"/>
      <c r="C1332" s="203"/>
      <c r="D1332" s="203"/>
      <c r="E1332" s="203"/>
      <c r="F1332" s="203"/>
      <c r="G1332" s="203"/>
      <c r="H1332" s="203"/>
      <c r="I1332" s="203"/>
    </row>
    <row r="1333" spans="2:9" ht="12.75">
      <c r="B1333" s="203"/>
      <c r="C1333" s="203"/>
      <c r="D1333" s="203"/>
      <c r="E1333" s="203"/>
      <c r="F1333" s="203"/>
      <c r="G1333" s="203"/>
      <c r="H1333" s="203"/>
      <c r="I1333" s="203"/>
    </row>
    <row r="1334" spans="2:9" ht="12.75">
      <c r="B1334" s="203"/>
      <c r="C1334" s="203"/>
      <c r="D1334" s="203"/>
      <c r="E1334" s="203"/>
      <c r="F1334" s="203"/>
      <c r="G1334" s="203"/>
      <c r="H1334" s="203"/>
      <c r="I1334" s="203"/>
    </row>
    <row r="1335" spans="2:9" ht="12.75">
      <c r="B1335" s="203"/>
      <c r="C1335" s="203"/>
      <c r="D1335" s="203"/>
      <c r="E1335" s="203"/>
      <c r="F1335" s="203"/>
      <c r="G1335" s="203"/>
      <c r="H1335" s="203"/>
      <c r="I1335" s="203"/>
    </row>
    <row r="1336" spans="2:9" ht="12.75">
      <c r="B1336" s="203"/>
      <c r="C1336" s="203"/>
      <c r="D1336" s="203"/>
      <c r="E1336" s="203"/>
      <c r="F1336" s="203"/>
      <c r="G1336" s="203"/>
      <c r="H1336" s="203"/>
      <c r="I1336" s="203"/>
    </row>
    <row r="1337" spans="2:9" ht="12.75">
      <c r="B1337" s="203"/>
      <c r="C1337" s="203"/>
      <c r="D1337" s="203"/>
      <c r="E1337" s="203"/>
      <c r="F1337" s="203"/>
      <c r="G1337" s="203"/>
      <c r="H1337" s="203"/>
      <c r="I1337" s="203"/>
    </row>
    <row r="1338" spans="2:9" ht="12.75">
      <c r="B1338" s="203"/>
      <c r="C1338" s="203"/>
      <c r="D1338" s="203"/>
      <c r="E1338" s="203"/>
      <c r="F1338" s="203"/>
      <c r="G1338" s="203"/>
      <c r="H1338" s="203"/>
      <c r="I1338" s="203"/>
    </row>
    <row r="1339" spans="2:9" ht="12.75">
      <c r="B1339" s="203"/>
      <c r="C1339" s="203"/>
      <c r="D1339" s="203"/>
      <c r="E1339" s="203"/>
      <c r="F1339" s="203"/>
      <c r="G1339" s="203"/>
      <c r="H1339" s="203"/>
      <c r="I1339" s="203"/>
    </row>
    <row r="1340" spans="2:9" ht="12.75">
      <c r="B1340" s="203"/>
      <c r="C1340" s="203"/>
      <c r="D1340" s="203"/>
      <c r="E1340" s="203"/>
      <c r="F1340" s="203"/>
      <c r="G1340" s="203"/>
      <c r="H1340" s="203"/>
      <c r="I1340" s="203"/>
    </row>
    <row r="1341" spans="2:9" ht="12.75">
      <c r="B1341" s="203"/>
      <c r="C1341" s="203"/>
      <c r="D1341" s="203"/>
      <c r="E1341" s="203"/>
      <c r="F1341" s="203"/>
      <c r="G1341" s="203"/>
      <c r="H1341" s="203"/>
      <c r="I1341" s="203"/>
    </row>
    <row r="1342" spans="2:9" ht="12.75">
      <c r="B1342" s="203"/>
      <c r="C1342" s="203"/>
      <c r="D1342" s="203"/>
      <c r="E1342" s="203"/>
      <c r="F1342" s="203"/>
      <c r="G1342" s="203"/>
      <c r="H1342" s="203"/>
      <c r="I1342" s="203"/>
    </row>
    <row r="1343" spans="2:9" ht="12.75">
      <c r="B1343" s="203"/>
      <c r="C1343" s="203"/>
      <c r="D1343" s="203"/>
      <c r="E1343" s="203"/>
      <c r="F1343" s="203"/>
      <c r="G1343" s="203"/>
      <c r="H1343" s="203"/>
      <c r="I1343" s="203"/>
    </row>
    <row r="1344" spans="2:9" ht="12.75">
      <c r="B1344" s="203"/>
      <c r="C1344" s="203"/>
      <c r="D1344" s="203"/>
      <c r="E1344" s="203"/>
      <c r="F1344" s="203"/>
      <c r="G1344" s="203"/>
      <c r="H1344" s="203"/>
      <c r="I1344" s="203"/>
    </row>
    <row r="1345" spans="2:9" ht="12.75">
      <c r="B1345" s="203"/>
      <c r="C1345" s="203"/>
      <c r="D1345" s="203"/>
      <c r="E1345" s="203"/>
      <c r="F1345" s="203"/>
      <c r="G1345" s="203"/>
      <c r="H1345" s="203"/>
      <c r="I1345" s="203"/>
    </row>
    <row r="1346" spans="2:9" ht="12.75">
      <c r="B1346" s="203"/>
      <c r="C1346" s="203"/>
      <c r="D1346" s="203"/>
      <c r="E1346" s="203"/>
      <c r="F1346" s="203"/>
      <c r="G1346" s="203"/>
      <c r="H1346" s="203"/>
      <c r="I1346" s="203"/>
    </row>
    <row r="1347" spans="2:9" ht="12.75">
      <c r="B1347" s="203"/>
      <c r="C1347" s="203"/>
      <c r="D1347" s="203"/>
      <c r="E1347" s="203"/>
      <c r="F1347" s="203"/>
      <c r="G1347" s="203"/>
      <c r="H1347" s="203"/>
      <c r="I1347" s="203"/>
    </row>
    <row r="1348" spans="2:9" ht="12.75">
      <c r="B1348" s="203"/>
      <c r="C1348" s="203"/>
      <c r="D1348" s="203"/>
      <c r="E1348" s="203"/>
      <c r="F1348" s="203"/>
      <c r="G1348" s="203"/>
      <c r="H1348" s="203"/>
      <c r="I1348" s="203"/>
    </row>
    <row r="1349" spans="2:9" ht="12.75">
      <c r="B1349" s="203"/>
      <c r="C1349" s="203"/>
      <c r="D1349" s="203"/>
      <c r="E1349" s="203"/>
      <c r="F1349" s="203"/>
      <c r="G1349" s="203"/>
      <c r="H1349" s="203"/>
      <c r="I1349" s="203"/>
    </row>
    <row r="1350" spans="2:9" ht="12.75">
      <c r="B1350" s="203"/>
      <c r="C1350" s="203"/>
      <c r="D1350" s="203"/>
      <c r="E1350" s="203"/>
      <c r="F1350" s="203"/>
      <c r="G1350" s="203"/>
      <c r="H1350" s="203"/>
      <c r="I1350" s="203"/>
    </row>
    <row r="1351" spans="2:9" ht="12.75">
      <c r="B1351" s="203"/>
      <c r="C1351" s="203"/>
      <c r="D1351" s="203"/>
      <c r="E1351" s="203"/>
      <c r="F1351" s="203"/>
      <c r="G1351" s="203"/>
      <c r="H1351" s="203"/>
      <c r="I1351" s="203"/>
    </row>
    <row r="1352" spans="2:9" ht="12.75">
      <c r="B1352" s="203"/>
      <c r="C1352" s="203"/>
      <c r="D1352" s="203"/>
      <c r="E1352" s="203"/>
      <c r="F1352" s="203"/>
      <c r="G1352" s="203"/>
      <c r="H1352" s="203"/>
      <c r="I1352" s="203"/>
    </row>
    <row r="1353" spans="2:9" ht="12.75">
      <c r="B1353" s="203"/>
      <c r="C1353" s="203"/>
      <c r="D1353" s="203"/>
      <c r="E1353" s="203"/>
      <c r="F1353" s="203"/>
      <c r="G1353" s="203"/>
      <c r="H1353" s="203"/>
      <c r="I1353" s="203"/>
    </row>
    <row r="1354" spans="2:9" ht="12.75">
      <c r="B1354" s="203"/>
      <c r="C1354" s="203"/>
      <c r="D1354" s="203"/>
      <c r="E1354" s="203"/>
      <c r="F1354" s="203"/>
      <c r="G1354" s="203"/>
      <c r="H1354" s="203"/>
      <c r="I1354" s="203"/>
    </row>
    <row r="1355" spans="2:9" ht="12.75">
      <c r="B1355" s="203"/>
      <c r="C1355" s="203"/>
      <c r="D1355" s="203"/>
      <c r="E1355" s="203"/>
      <c r="F1355" s="203"/>
      <c r="G1355" s="203"/>
      <c r="H1355" s="203"/>
      <c r="I1355" s="203"/>
    </row>
    <row r="1356" spans="2:9" ht="12.75">
      <c r="B1356" s="203"/>
      <c r="C1356" s="203"/>
      <c r="D1356" s="203"/>
      <c r="E1356" s="203"/>
      <c r="F1356" s="203"/>
      <c r="G1356" s="203"/>
      <c r="H1356" s="203"/>
      <c r="I1356" s="203"/>
    </row>
    <row r="1357" spans="2:9" ht="12.75">
      <c r="B1357" s="203"/>
      <c r="C1357" s="203"/>
      <c r="D1357" s="203"/>
      <c r="E1357" s="203"/>
      <c r="F1357" s="203"/>
      <c r="G1357" s="203"/>
      <c r="H1357" s="203"/>
      <c r="I1357" s="203"/>
    </row>
  </sheetData>
  <mergeCells count="49">
    <mergeCell ref="B64:C64"/>
    <mergeCell ref="B65:C65"/>
    <mergeCell ref="A67:I68"/>
    <mergeCell ref="B58:C58"/>
    <mergeCell ref="B59:C59"/>
    <mergeCell ref="B60:C60"/>
    <mergeCell ref="B61:C61"/>
    <mergeCell ref="B62:C62"/>
    <mergeCell ref="B63:C63"/>
    <mergeCell ref="A47:C47"/>
    <mergeCell ref="B51:C51"/>
    <mergeCell ref="B52:C52"/>
    <mergeCell ref="B53:C53"/>
    <mergeCell ref="B57:C57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A14:C14"/>
    <mergeCell ref="A16:C16"/>
    <mergeCell ref="B20:C20"/>
    <mergeCell ref="B21:C21"/>
    <mergeCell ref="B22:C22"/>
    <mergeCell ref="A2:I2"/>
    <mergeCell ref="A3:I3"/>
    <mergeCell ref="A5:D12"/>
    <mergeCell ref="E5:E11"/>
    <mergeCell ref="F5:F11"/>
    <mergeCell ref="G5:I5"/>
    <mergeCell ref="G6:G11"/>
    <mergeCell ref="H6:H11"/>
    <mergeCell ref="I6:I11"/>
    <mergeCell ref="F12:I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&amp;L&amp;"Arial,Kursiv"&amp;8 &amp;U1 Abfallentsorgung&amp;R&amp;"Arial,Kursiv"&amp;8&amp;UAbfallwirtschaft in Bayern 2018</oddHeader>
    <oddFooter>&amp;C&amp;8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grt</dc:creator>
  <cp:keywords/>
  <dc:description/>
  <cp:lastModifiedBy>Sieroka-Tröger, Daniel (LfStat)</cp:lastModifiedBy>
  <cp:lastPrinted>2022-06-24T06:46:55Z</cp:lastPrinted>
  <dcterms:created xsi:type="dcterms:W3CDTF">2000-08-30T07:22:34Z</dcterms:created>
  <dcterms:modified xsi:type="dcterms:W3CDTF">2022-07-08T08:14:52Z</dcterms:modified>
  <cp:category/>
  <cp:version/>
  <cp:contentType/>
  <cp:contentStatus/>
</cp:coreProperties>
</file>